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0730" windowHeight="11760" activeTab="4"/>
  </bookViews>
  <sheets>
    <sheet name="FM" sheetId="4" r:id="rId1"/>
    <sheet name="Criticality Matrix" sheetId="5" r:id="rId2"/>
    <sheet name="borrar" sheetId="1" r:id="rId3"/>
    <sheet name="DRACAS" sheetId="2" r:id="rId4"/>
    <sheet name="Resumen Pruebas" sheetId="3" r:id="rId5"/>
    <sheet name="Cesaroni-MOTOR PRO38" sheetId="6" r:id="rId6"/>
    <sheet name="AEROTECH" sheetId="7" r:id="rId7"/>
    <sheet name="RCS" sheetId="8" r:id="rId8"/>
  </sheets>
  <externalReferences>
    <externalReference r:id="rId9"/>
    <externalReference r:id="rId10"/>
  </externalReferences>
  <definedNames>
    <definedName name="__BOM2">[1]BOM2!$A:$IV</definedName>
    <definedName name="__LCN2">[1]BOM2!$F$1:$T$65536</definedName>
    <definedName name="_BOM2">[2]BOM2!$A:$IV</definedName>
    <definedName name="_xlnm._FilterDatabase" localSheetId="4" hidden="1">'Resumen Pruebas'!$A$2:$AJ$2</definedName>
    <definedName name="_LCN2">[2]BOM2!$F$1:$T$65536</definedName>
    <definedName name="b">#REF!</definedName>
    <definedName name="BOMFinal">#REF!</definedName>
    <definedName name="CauseID">#REF!</definedName>
    <definedName name="CID">[2]Categories!$E$1:$F$11</definedName>
    <definedName name="condition">#REF!</definedName>
    <definedName name="EN">[2]Hoja1!$C$33:$C$36</definedName>
    <definedName name="EO">[2]Hoja1!$C$27:$C$30</definedName>
    <definedName name="ERP">[2]ERP!$A:$IV</definedName>
    <definedName name="ES">[2]Hoja1!$C$21:$C$23</definedName>
    <definedName name="Evident">[2]Hoja1!$B$2:$B$3</definedName>
    <definedName name="examine">#REF!</definedName>
    <definedName name="FDID">#REF!</definedName>
    <definedName name="FEC">[2]Categories!$M$1:$N$42</definedName>
    <definedName name="fiveyear">#REF!</definedName>
    <definedName name="FMID">#REF!</definedName>
    <definedName name="FPARTS">#REF!</definedName>
    <definedName name="HN">[2]Hoja1!$C$14:$C$17</definedName>
    <definedName name="HS">[2]Hoja1!$C$8:$C$11</definedName>
    <definedName name="joiner">#REF!</definedName>
    <definedName name="LCN">'[2]R&amp;M Pred'!$F$1:$W$65536</definedName>
    <definedName name="MISSIOPROF">[2]Hoja1!$B$8:$B$9</definedName>
    <definedName name="MOT">#REF!</definedName>
    <definedName name="N_A">[2]Hoja1!$B$10</definedName>
    <definedName name="PARTS">#REF!</definedName>
    <definedName name="Rel">'[2]R&amp;M Pred'!$A:$IV</definedName>
    <definedName name="safetyevident">[2]Hoja1!$C$2:$C$3</definedName>
    <definedName name="safetyhidden">[2]Hoja1!$D$2:$D$3</definedName>
    <definedName name="SPARES">#REF!</definedName>
    <definedName name="Timings">[2]Timings!$C$1:$J$65536</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 i="8" l="1"/>
  <c r="C8" i="8"/>
  <c r="C7" i="8"/>
  <c r="C6" i="8"/>
  <c r="C5" i="8"/>
  <c r="K9" i="7"/>
  <c r="K8" i="7"/>
  <c r="K7" i="7"/>
  <c r="K6" i="7"/>
  <c r="K5" i="7"/>
  <c r="K4" i="7"/>
  <c r="K3" i="7"/>
  <c r="K2" i="7"/>
  <c r="B6" i="6"/>
  <c r="AH4" i="3" l="1"/>
  <c r="P7" i="3" l="1"/>
  <c r="AJ10" i="3" l="1"/>
  <c r="AJ11" i="3"/>
  <c r="AJ12" i="3"/>
  <c r="AJ13" i="3"/>
  <c r="AJ14" i="3"/>
  <c r="K14" i="3" l="1"/>
  <c r="J14" i="3"/>
  <c r="K13" i="3" l="1"/>
  <c r="J13" i="3"/>
  <c r="AH12" i="3"/>
  <c r="K12" i="3" l="1"/>
  <c r="J12" i="3"/>
  <c r="P10" i="3" l="1"/>
  <c r="P9" i="3"/>
  <c r="P8" i="3"/>
  <c r="J11" i="3"/>
  <c r="K11" i="3"/>
  <c r="K10" i="3" l="1"/>
  <c r="J10" i="3"/>
  <c r="K9" i="3" l="1"/>
  <c r="J9" i="3"/>
  <c r="K8" i="3" l="1"/>
  <c r="J8" i="3"/>
  <c r="AJ4" i="3"/>
  <c r="AJ5" i="3"/>
  <c r="AJ6" i="3"/>
  <c r="AJ7" i="3"/>
  <c r="AJ8" i="3"/>
  <c r="AJ9" i="3"/>
  <c r="K7" i="3"/>
  <c r="J7" i="3"/>
  <c r="K4" i="3" l="1"/>
  <c r="J4" i="3"/>
  <c r="K3" i="3"/>
  <c r="J3" i="3"/>
  <c r="P4" i="3"/>
  <c r="P3" i="3"/>
  <c r="P6" i="3"/>
  <c r="K6" i="3"/>
  <c r="J6" i="3"/>
  <c r="AJ3" i="3" l="1"/>
  <c r="M4" i="3" l="1"/>
  <c r="N4" i="3"/>
  <c r="M5" i="3"/>
  <c r="N5" i="3"/>
  <c r="M6" i="3"/>
  <c r="N6" i="3"/>
  <c r="M7" i="3"/>
  <c r="N7" i="3"/>
  <c r="M8" i="3"/>
  <c r="N8" i="3"/>
  <c r="M9" i="3"/>
  <c r="N9" i="3"/>
  <c r="M10" i="3"/>
  <c r="N10" i="3"/>
  <c r="M12" i="3"/>
  <c r="N12" i="3"/>
  <c r="M13" i="3"/>
  <c r="N13" i="3"/>
  <c r="M14" i="3"/>
  <c r="N14" i="3"/>
  <c r="M3" i="3"/>
  <c r="N3" i="3"/>
  <c r="AH9" i="3" l="1"/>
  <c r="AH8" i="3" l="1"/>
  <c r="AH7" i="3"/>
  <c r="AH6" i="3" l="1"/>
  <c r="I8" i="3" l="1"/>
  <c r="L4" i="3" l="1"/>
  <c r="L5" i="3"/>
  <c r="L6" i="3"/>
  <c r="L7" i="3"/>
  <c r="L8" i="3"/>
  <c r="L9" i="3"/>
  <c r="L10" i="3"/>
  <c r="L12" i="3"/>
  <c r="L13" i="3"/>
  <c r="L14" i="3"/>
  <c r="L3" i="3"/>
  <c r="W11" i="3" l="1"/>
  <c r="T11" i="3"/>
  <c r="V11" i="3" s="1"/>
  <c r="L11" i="3" l="1"/>
  <c r="N11" i="3"/>
  <c r="M11" i="3"/>
  <c r="X12" i="3"/>
  <c r="I12" i="3" l="1"/>
  <c r="I13" i="3"/>
  <c r="I3" i="3" l="1"/>
  <c r="I5" i="3"/>
  <c r="I6" i="3"/>
  <c r="I7" i="3"/>
  <c r="I9" i="3"/>
  <c r="I10" i="3"/>
  <c r="I11" i="3"/>
  <c r="I14" i="3"/>
  <c r="I4" i="3"/>
  <c r="X11" i="3"/>
  <c r="Y11" i="3" s="1"/>
  <c r="X14" i="3"/>
  <c r="M5" i="1" l="1"/>
  <c r="M2" i="1"/>
  <c r="M3" i="1"/>
  <c r="J4" i="1"/>
  <c r="H6" i="1"/>
  <c r="X5" i="3"/>
  <c r="Y5" i="3" s="1"/>
  <c r="T5" i="3"/>
  <c r="U5" i="3"/>
  <c r="I4" i="1"/>
  <c r="M4" i="1" l="1"/>
  <c r="X3" i="3"/>
  <c r="Y3" i="3" s="1"/>
  <c r="T3" i="3"/>
  <c r="U3" i="3"/>
  <c r="AD6" i="3"/>
  <c r="T6" i="3"/>
  <c r="U6" i="3"/>
  <c r="X9" i="3"/>
  <c r="Y9" i="3" s="1"/>
  <c r="X8" i="3"/>
  <c r="Y8" i="3" s="1"/>
  <c r="X4" i="3"/>
  <c r="Y4" i="3" s="1"/>
  <c r="X6" i="3"/>
  <c r="Y6" i="3" s="1"/>
  <c r="X7" i="3"/>
  <c r="Y7" i="3" s="1"/>
  <c r="X10" i="3"/>
  <c r="Y10" i="3" s="1"/>
  <c r="AD4" i="3"/>
  <c r="T4" i="3"/>
  <c r="U4" i="3"/>
  <c r="AD7" i="3"/>
  <c r="T7" i="3"/>
  <c r="U7" i="3"/>
  <c r="AD8" i="3" l="1"/>
  <c r="AD9" i="3"/>
  <c r="T8" i="3"/>
  <c r="U8" i="3"/>
  <c r="T9" i="3"/>
  <c r="U9" i="3"/>
  <c r="T10" i="3" l="1"/>
  <c r="U10" i="3"/>
</calcChain>
</file>

<file path=xl/comments1.xml><?xml version="1.0" encoding="utf-8"?>
<comments xmlns="http://schemas.openxmlformats.org/spreadsheetml/2006/main">
  <authors>
    <author>Autor</author>
  </authors>
  <commentList>
    <comment ref="I2" authorId="0">
      <text>
        <r>
          <rPr>
            <b/>
            <sz val="9"/>
            <color indexed="81"/>
            <rFont val="Tahoma"/>
            <charset val="1"/>
          </rPr>
          <t>Shown as percentage e.g. 0.60. All item FM's must add up to 1.</t>
        </r>
      </text>
    </comment>
    <comment ref="K2" authorId="0">
      <text>
        <r>
          <rPr>
            <b/>
            <sz val="9"/>
            <color indexed="81"/>
            <rFont val="Tahoma"/>
            <charset val="1"/>
          </rPr>
          <t xml:space="preserve">Cause ID. A sequential number 1-9 of the cause(s) to the particular Failure Mode.
</t>
        </r>
      </text>
    </comment>
  </commentList>
</comments>
</file>

<file path=xl/comments2.xml><?xml version="1.0" encoding="utf-8"?>
<comments xmlns="http://schemas.openxmlformats.org/spreadsheetml/2006/main">
  <authors>
    <author>Autor</author>
  </authors>
  <commentList>
    <comment ref="H1" authorId="0">
      <text>
        <r>
          <rPr>
            <b/>
            <sz val="9"/>
            <color indexed="81"/>
            <rFont val="Tahoma"/>
            <family val="2"/>
          </rPr>
          <t>Probabilidad de que dado un fallo sea debido a este modo de fallo. La suma de todos los indices de modo de fallo de un componente debe ser = 1</t>
        </r>
      </text>
    </comment>
    <comment ref="L1" authorId="0">
      <text>
        <r>
          <rPr>
            <b/>
            <sz val="9"/>
            <color indexed="81"/>
            <rFont val="Tahoma"/>
            <family val="2"/>
          </rPr>
          <t xml:space="preserve">1. Catastrófico.
Fallo que causa muertes, pérdida del sistema o su fallo total.
2. Crítico
Fallo que causa graves lesiones a las personas, graves daños a las cosas o averías importantes en el sistema, de forma que no se puede cumplir la misión.
3. Importante.
Fallo que causa pequeñas lesiones a las personas, daños pequeños en las cosas o averías en el sistema que supongan un retraso, fallo de disponibilidad o degradación de la misión.
4. Menor.
Fallo que no es lo suficientemente grave para causar lesiones a las personas, daños a las cosas o averías en el sistema pero que da como resultado la necesidad de realizar operaciones de reparación o mantenimiento fuera de lo programado.
</t>
        </r>
      </text>
    </comment>
    <comment ref="M1" authorId="0">
      <text>
        <r>
          <rPr>
            <b/>
            <sz val="9"/>
            <color indexed="81"/>
            <rFont val="Tahoma"/>
            <family val="2"/>
          </rPr>
          <t xml:space="preserve">Se calcula como el producto del Índice de modo de fallo, la tasa de fallo del elemento, el tiempo de operación y la probabilidad del efecto de fallo.
Valores para la Probabilidad del efecto del fallo;
0,001 para Severidad ‘‘4’’.
0,01 para Severidad ‘‘3’’.
0,1 para Severidad ‘‘2’’.
1 para Severidad ‘‘1’’.
</t>
        </r>
      </text>
    </comment>
  </commentList>
</comments>
</file>

<file path=xl/comments3.xml><?xml version="1.0" encoding="utf-8"?>
<comments xmlns="http://schemas.openxmlformats.org/spreadsheetml/2006/main">
  <authors>
    <author>Autor</author>
  </authors>
  <commentList>
    <comment ref="K2" authorId="0">
      <text>
        <r>
          <rPr>
            <b/>
            <sz val="9"/>
            <color indexed="81"/>
            <rFont val="Tahoma"/>
            <charset val="1"/>
          </rPr>
          <t>Sin tener en cuenta la superficie de quemado de las puntas</t>
        </r>
      </text>
    </comment>
  </commentList>
</comments>
</file>

<file path=xl/sharedStrings.xml><?xml version="1.0" encoding="utf-8"?>
<sst xmlns="http://schemas.openxmlformats.org/spreadsheetml/2006/main" count="424" uniqueCount="312">
  <si>
    <t>Nº MODO FALLO</t>
  </si>
  <si>
    <t>COMPONENTE Y FUNCIÓN</t>
  </si>
  <si>
    <t>DESCRIPCIÓN MODO DE FALLO</t>
  </si>
  <si>
    <t>CAUSAS POTENCIALES DE FALLO</t>
  </si>
  <si>
    <r>
      <t>ÍND.   MOD FALLO  (</t>
    </r>
    <r>
      <rPr>
        <sz val="10"/>
        <rFont val="Symbol"/>
        <family val="1"/>
        <charset val="2"/>
      </rPr>
      <t>a</t>
    </r>
    <r>
      <rPr>
        <sz val="10"/>
        <rFont val="Arial"/>
      </rPr>
      <t>)</t>
    </r>
  </si>
  <si>
    <t>TASA DE FALLO</t>
  </si>
  <si>
    <t>DETECCIÓN MODO DE FALLO</t>
  </si>
  <si>
    <t>F001</t>
  </si>
  <si>
    <t>EFECTOS LOCALES</t>
  </si>
  <si>
    <t>EFECTOS FINALES</t>
  </si>
  <si>
    <t>TIEMPO DE OPERACIÓN</t>
  </si>
  <si>
    <t>UNIDAD DE MEDIDA</t>
  </si>
  <si>
    <t>SEVERIDAD DEL MODO FALLO</t>
  </si>
  <si>
    <t>CRITICICIDAD MODO FALLO</t>
  </si>
  <si>
    <t>ACCIÓN CORRECTIVA</t>
  </si>
  <si>
    <t>Occurrence Date</t>
  </si>
  <si>
    <t>Incident Identifier</t>
  </si>
  <si>
    <t>Description, Incident</t>
  </si>
  <si>
    <t>Safety Related?</t>
  </si>
  <si>
    <t>Mission related?</t>
  </si>
  <si>
    <t>Problem Name</t>
  </si>
  <si>
    <t>Problem Description</t>
  </si>
  <si>
    <t>Root cause</t>
  </si>
  <si>
    <t>Corrective Actions</t>
  </si>
  <si>
    <t>ID</t>
  </si>
  <si>
    <t>Motor cohete D60</t>
  </si>
  <si>
    <t>CATO</t>
  </si>
  <si>
    <t>Taponamiento severo de la tobera</t>
  </si>
  <si>
    <t>Taponamiento ligero o moderado de la tobera durante la fase inicial o final de combustión</t>
  </si>
  <si>
    <t>Sobrepresión moderada en la cámara de combustión</t>
  </si>
  <si>
    <t>Pico de empuje</t>
  </si>
  <si>
    <t>F002</t>
  </si>
  <si>
    <t>F003</t>
  </si>
  <si>
    <t>F004</t>
  </si>
  <si>
    <t>Sobrepresión severa en la cámara de combustión</t>
  </si>
  <si>
    <t>Configuración</t>
  </si>
  <si>
    <t>2L</t>
  </si>
  <si>
    <t>3S</t>
  </si>
  <si>
    <t>4S</t>
  </si>
  <si>
    <t>5S</t>
  </si>
  <si>
    <t>7S</t>
  </si>
  <si>
    <t>Motor</t>
  </si>
  <si>
    <t>D60-1</t>
  </si>
  <si>
    <t>Tipo grano</t>
  </si>
  <si>
    <t>Nº granos</t>
  </si>
  <si>
    <t>Longitud media grano (mm)</t>
  </si>
  <si>
    <t>Peso medio grano (g)</t>
  </si>
  <si>
    <t>Largo</t>
  </si>
  <si>
    <t>Corto</t>
  </si>
  <si>
    <t>Peso Total grano (g)</t>
  </si>
  <si>
    <t>Carga Motor (%)</t>
  </si>
  <si>
    <t>Tiempo de combustión (s)</t>
  </si>
  <si>
    <t>Diámetro medio grano (mm)</t>
  </si>
  <si>
    <t>Presión máx (atm)</t>
  </si>
  <si>
    <t>Empuje máx (kg)</t>
  </si>
  <si>
    <t>It (N·s)</t>
  </si>
  <si>
    <t>Isp (s)</t>
  </si>
  <si>
    <t>160 (estimado)</t>
  </si>
  <si>
    <t>1508 (estimado)</t>
  </si>
  <si>
    <t>Comentarios</t>
  </si>
  <si>
    <t>Célula saturada</t>
  </si>
  <si>
    <t>Peso max prop Posible</t>
  </si>
  <si>
    <t>20,9 (saturado)</t>
  </si>
  <si>
    <t>387,5 (saturado)</t>
  </si>
  <si>
    <t>Fecha</t>
  </si>
  <si>
    <t>6,2 (saturado)</t>
  </si>
  <si>
    <t>40,1 (estimado)</t>
  </si>
  <si>
    <t>Fabricación del grano defectuosa.
Desplazamiento del grano en el interior de la cámara durante la combustión</t>
  </si>
  <si>
    <t>Expulsión del inhibidor (cartulina), los cables de ignición o el liner (si lo lleva)</t>
  </si>
  <si>
    <t>Expulsión del inhibidor (cartulina) o el liner (si lo lleva)</t>
  </si>
  <si>
    <t>s</t>
  </si>
  <si>
    <t>No se registran datos</t>
  </si>
  <si>
    <r>
      <t xml:space="preserve">Rotura/grietas en los granos severas o moderadas con </t>
    </r>
    <r>
      <rPr>
        <b/>
        <sz val="11"/>
        <color theme="1"/>
        <rFont val="Calibri"/>
        <family val="2"/>
        <scheme val="minor"/>
      </rPr>
      <t>alta carga</t>
    </r>
    <r>
      <rPr>
        <sz val="11"/>
        <color theme="1"/>
        <rFont val="Calibri"/>
        <family val="2"/>
        <scheme val="minor"/>
      </rPr>
      <t xml:space="preserve"> de propulsante  (presión max de diseño media/alta, &gt;20 atm)</t>
    </r>
  </si>
  <si>
    <r>
      <t xml:space="preserve">Rotura/grietas en los granos ligera o moderadas con </t>
    </r>
    <r>
      <rPr>
        <b/>
        <sz val="11"/>
        <color theme="1"/>
        <rFont val="Calibri"/>
        <family val="2"/>
        <scheme val="minor"/>
      </rPr>
      <t>baja carga</t>
    </r>
    <r>
      <rPr>
        <sz val="11"/>
        <color theme="1"/>
        <rFont val="Calibri"/>
        <family val="2"/>
        <scheme val="minor"/>
      </rPr>
      <t xml:space="preserve"> de propulsante (presión max de diseño baja, &lt;20 atm)</t>
    </r>
  </si>
  <si>
    <t>Item Data</t>
  </si>
  <si>
    <t>Failure Mode Data</t>
  </si>
  <si>
    <t>Cause Data</t>
  </si>
  <si>
    <t>Effect Data</t>
  </si>
  <si>
    <t>Severity &amp; Criticality</t>
  </si>
  <si>
    <t>Detection, Isolation &amp; Compensating Provision</t>
  </si>
  <si>
    <t>LCN</t>
  </si>
  <si>
    <t>Item Name</t>
  </si>
  <si>
    <t>Item Operative Time (s)</t>
  </si>
  <si>
    <r>
      <t>Item Failure Rate (</t>
    </r>
    <r>
      <rPr>
        <b/>
        <sz val="11"/>
        <color theme="1"/>
        <rFont val="Calibri"/>
        <family val="2"/>
      </rPr>
      <t>λ) (failure/hr)</t>
    </r>
  </si>
  <si>
    <t>Functional Description (FD)</t>
  </si>
  <si>
    <t>FD Id.</t>
  </si>
  <si>
    <t>FMI</t>
  </si>
  <si>
    <t>Failure Mode (FM)</t>
  </si>
  <si>
    <r>
      <t>Failure Ratio (</t>
    </r>
    <r>
      <rPr>
        <b/>
        <sz val="11"/>
        <color theme="1"/>
        <rFont val="Calibri"/>
        <family val="2"/>
      </rPr>
      <t>α)</t>
    </r>
  </si>
  <si>
    <t>FM Failure Rate</t>
  </si>
  <si>
    <t>Cause Id.</t>
  </si>
  <si>
    <t>Cause</t>
  </si>
  <si>
    <t>Local Effect</t>
  </si>
  <si>
    <t>Next Effect</t>
  </si>
  <si>
    <t>End Effect</t>
  </si>
  <si>
    <r>
      <t>Failure Rate Probability (</t>
    </r>
    <r>
      <rPr>
        <b/>
        <sz val="11"/>
        <color theme="1"/>
        <rFont val="Calibri"/>
        <family val="2"/>
      </rPr>
      <t>β)</t>
    </r>
  </si>
  <si>
    <t>Comments</t>
  </si>
  <si>
    <t>Severity</t>
  </si>
  <si>
    <t>FPL</t>
  </si>
  <si>
    <t>Classification</t>
  </si>
  <si>
    <t>Severity (Safety)</t>
  </si>
  <si>
    <t>Cm</t>
  </si>
  <si>
    <t>Cr</t>
  </si>
  <si>
    <t>Failure Detection Method</t>
  </si>
  <si>
    <t>Compensating Design Provision</t>
  </si>
  <si>
    <t>Compensating Operator Provision</t>
  </si>
  <si>
    <t>Critical Item</t>
  </si>
  <si>
    <t>Remarks</t>
  </si>
  <si>
    <t>SRM</t>
  </si>
  <si>
    <t>Rocket Motor</t>
  </si>
  <si>
    <t>F1</t>
  </si>
  <si>
    <t>Erosive Combustion</t>
  </si>
  <si>
    <t>Port to throat area ratio under erosive burning threshold</t>
  </si>
  <si>
    <t>Burning rate increases</t>
  </si>
  <si>
    <t>Chamber pressure over design calculations</t>
  </si>
  <si>
    <t>The grain closer to nozzle burns earlier than the rest exposing the inhibitor cardboard which, due to high velocity of the gases exhaust it, totally or partially, provoking the nozzle throat blocking and a CATO</t>
  </si>
  <si>
    <t>F2</t>
  </si>
  <si>
    <t>Wrong propellant burning rate coeffients (a, n)</t>
  </si>
  <si>
    <t>Wrong motor pressure calculations</t>
  </si>
  <si>
    <t>F3</t>
  </si>
  <si>
    <t>Burning surface (Ab) increases out of design calculations</t>
  </si>
  <si>
    <t>Grains fracture due to pressure</t>
  </si>
  <si>
    <t>Cracks or bubbles in the grains during their manufacturing</t>
  </si>
  <si>
    <t>Grains inhibition failure</t>
  </si>
  <si>
    <t>F4</t>
  </si>
  <si>
    <t>Nozzle blockage</t>
  </si>
  <si>
    <t>F5</t>
  </si>
  <si>
    <r>
      <t>Wrong theoretical parameters in the calculations (Rg,To,</t>
    </r>
    <r>
      <rPr>
        <sz val="11"/>
        <color theme="1"/>
        <rFont val="Calibri"/>
        <family val="2"/>
      </rPr>
      <t>γ</t>
    </r>
    <r>
      <rPr>
        <sz val="9.9"/>
        <color theme="1"/>
        <rFont val="Calibri"/>
        <family val="2"/>
      </rPr>
      <t>,ρ)</t>
    </r>
  </si>
  <si>
    <t>F6</t>
  </si>
  <si>
    <t>Inappropriate ignition</t>
  </si>
  <si>
    <t>Excesive increase pf the initial chamber pressure (Po) due to excess ignition black powder (covering grains and in the ignitor)</t>
  </si>
  <si>
    <t>Initial pressure peak</t>
  </si>
  <si>
    <t>Criticality Matrix will automatically populate as "FMECA Worksheet" is populated</t>
  </si>
  <si>
    <t>Probability of Occurrence (PoO)</t>
  </si>
  <si>
    <t>Total
Severity</t>
  </si>
  <si>
    <t>A</t>
  </si>
  <si>
    <t>B</t>
  </si>
  <si>
    <t>C</t>
  </si>
  <si>
    <t>D</t>
  </si>
  <si>
    <t>E</t>
  </si>
  <si>
    <t>I</t>
  </si>
  <si>
    <t>II</t>
  </si>
  <si>
    <t>III</t>
  </si>
  <si>
    <t>IV</t>
  </si>
  <si>
    <t>Total PoO</t>
  </si>
  <si>
    <t xml:space="preserve">Total Failures= </t>
  </si>
  <si>
    <t>Legend:-</t>
  </si>
  <si>
    <t>Mission Abort Failures with high PoO</t>
  </si>
  <si>
    <t>Mission Degraded Failures with medium PoO</t>
  </si>
  <si>
    <t>Acceptable Failures with low PoO</t>
  </si>
  <si>
    <t>Severity Description</t>
  </si>
  <si>
    <t>Cat</t>
  </si>
  <si>
    <t>A failure which may cause death, System (Aircraft, Tank, Vehicle, etc) resulting in a loss of mission.</t>
  </si>
  <si>
    <t>Catastrophic</t>
  </si>
  <si>
    <t>A failure which may cause severe injury, major property damage, or major system damage resulting in a loss of mission</t>
  </si>
  <si>
    <t>Critical</t>
  </si>
  <si>
    <t>A failure which may cause minor injury, minor property damage or minor system damage resulting in a delay or mission degradation.</t>
  </si>
  <si>
    <t>Marginal</t>
  </si>
  <si>
    <t>A failure, which is not serious enough to cause injury, property damage or system damage but will result in unscheduled maintenance or repair. No effect on mission.</t>
  </si>
  <si>
    <t>Minor</t>
  </si>
  <si>
    <t>Probability of Occurrence</t>
  </si>
  <si>
    <t>A high probability of occurrence during the item operating time interval. High probability may be defined as a single failure mode probability greater than 0.20 of the overall probability of failure during the item operating time.</t>
  </si>
  <si>
    <t>Frequent</t>
  </si>
  <si>
    <t>A moderate probability of occurrence during the item operating time interval. Probable may be defined as a single failure mode probability of occurrence which is more than 0.10 but less than 0.20 of the overall probability of failure during the item operating time.</t>
  </si>
  <si>
    <t>Reasonably Probable</t>
  </si>
  <si>
    <t>An occasional probability of occurrence during the item operating time interval. Occasional probability may be defined as a single failure mode probability of occurrence which is more than 0.01 but less than 0.10 of the overall probability of failure during the item operating time.</t>
  </si>
  <si>
    <t>Occasional</t>
  </si>
  <si>
    <t>An unlikely probability of occurrence during the item operating time interval. Remote probability may be defined as a single failure mode probability of occurrence which is more than 0.001 but less than 0.01 of the overall probability of failure during th</t>
  </si>
  <si>
    <t>Remote</t>
  </si>
  <si>
    <t>A failure whose probability of occurrence is essentially zero during the item operating time interval. Extremely unlikely may be defined as a single failure mode probability of occurrence which is less than 0.001 of the overall probability of failure during the item operating time.</t>
  </si>
  <si>
    <t>Extremely unlikely</t>
  </si>
  <si>
    <t>Lanzamiento</t>
  </si>
  <si>
    <t>Prueba</t>
  </si>
  <si>
    <t>Core diam/Grain total length</t>
  </si>
  <si>
    <t>CATO: 96 atm, 389 kg</t>
  </si>
  <si>
    <t>Test</t>
  </si>
  <si>
    <t>Cortos</t>
  </si>
  <si>
    <t>No alcanza presión nominal</t>
  </si>
  <si>
    <t>Id</t>
  </si>
  <si>
    <t>2S</t>
  </si>
  <si>
    <t>Erosive Burning</t>
  </si>
  <si>
    <t>Muy alta desviación respecto a teórico</t>
  </si>
  <si>
    <t>Alta desviación respecto a teórico</t>
  </si>
  <si>
    <t>Moderada desviación respecto a teórico</t>
  </si>
  <si>
    <t>Curva E vs t</t>
  </si>
  <si>
    <r>
      <rPr>
        <sz val="11"/>
        <color theme="1"/>
        <rFont val="Calibri"/>
        <family val="2"/>
        <scheme val="minor"/>
      </rPr>
      <t>Célula saturada, pero valores no registrados despreciables</t>
    </r>
    <r>
      <rPr>
        <b/>
        <sz val="11"/>
        <color theme="1"/>
        <rFont val="Calibri"/>
        <family val="2"/>
        <scheme val="minor"/>
      </rPr>
      <t>. Datos válido</t>
    </r>
  </si>
  <si>
    <t>Leyenda columna: "fecha"</t>
  </si>
  <si>
    <t>Baja desviación respecto a teórico</t>
  </si>
  <si>
    <t>Emax_real/Emax_teorico</t>
  </si>
  <si>
    <t>Grano recubierto de polvora negra?</t>
  </si>
  <si>
    <t>NO</t>
  </si>
  <si>
    <t>SI</t>
  </si>
  <si>
    <t>NO, pero se tapa la tobera</t>
  </si>
  <si>
    <t>SI, pero ligeramente</t>
  </si>
  <si>
    <t>SI (alta cantidad)</t>
  </si>
  <si>
    <t>Muy Baja desviación respecto a teórico</t>
  </si>
  <si>
    <t>Leyenda columna: "Erosive burning"</t>
  </si>
  <si>
    <t>9-10</t>
  </si>
  <si>
    <t>4-6</t>
  </si>
  <si>
    <t>2-3</t>
  </si>
  <si>
    <t>0-1</t>
  </si>
  <si>
    <t>7-8</t>
  </si>
  <si>
    <r>
      <t xml:space="preserve">CATO: 126 atm, 302 kg.
</t>
    </r>
    <r>
      <rPr>
        <b/>
        <sz val="11"/>
        <color theme="0"/>
        <rFont val="Calibri"/>
        <family val="2"/>
        <scheme val="minor"/>
      </rPr>
      <t>Tobera taponada con membrana durante ignición</t>
    </r>
  </si>
  <si>
    <t>L/D</t>
  </si>
  <si>
    <t>Lt/D</t>
  </si>
  <si>
    <t>Longitud Total (todos los granos) (mm)</t>
  </si>
  <si>
    <t>Intentionally nozzle blockage during ignition with a membrane</t>
  </si>
  <si>
    <t>NA</t>
  </si>
  <si>
    <t>There is no initial nozzle membrane</t>
  </si>
  <si>
    <r>
      <t>Ambient temperature (</t>
    </r>
    <r>
      <rPr>
        <b/>
        <sz val="11"/>
        <color theme="0"/>
        <rFont val="Calibri"/>
        <family val="2"/>
      </rPr>
      <t>°</t>
    </r>
    <r>
      <rPr>
        <b/>
        <sz val="11"/>
        <color theme="0"/>
        <rFont val="Calibri"/>
        <family val="2"/>
        <scheme val="minor"/>
      </rPr>
      <t>C)</t>
    </r>
  </si>
  <si>
    <t>Increase of erosive burning</t>
  </si>
  <si>
    <t>Proppellant temperature sensibility: Initial ambient temperature increase burning rate over design calculations and erosive burning</t>
  </si>
  <si>
    <t>Composite proppellant are less sensitive to ambient temperature than double based one</t>
  </si>
  <si>
    <t>Como regla general Aport/Athroat debe ser mayor que 2 para Lgrano/D = 6</t>
  </si>
  <si>
    <t>Parámetros que afectan la combustión erosiva</t>
  </si>
  <si>
    <t>Ki_max=Ab/Aport (&lt;35 o &lt;100)</t>
  </si>
  <si>
    <t>Empty space in the chamber (mm)</t>
  </si>
  <si>
    <t>Kn0</t>
  </si>
  <si>
    <t>At (mm2)</t>
  </si>
  <si>
    <t>Aport/At_inicial (Min)</t>
  </si>
  <si>
    <t>Grain core diameter_ini (mm)</t>
  </si>
  <si>
    <t>Ki1_max=Ab/Aport (&lt;35 o &lt;100)</t>
  </si>
  <si>
    <t>Posición iginitor</t>
  </si>
  <si>
    <t>A 4 cm del Forward End</t>
  </si>
  <si>
    <t>Forward End</t>
  </si>
  <si>
    <t>Por debajo del punto medio de todos los granos</t>
  </si>
  <si>
    <t>51 (calculado)</t>
  </si>
  <si>
    <t>895 (calculado)</t>
  </si>
  <si>
    <t>83 (calculado)</t>
  </si>
  <si>
    <t>3,2 (calculado)</t>
  </si>
  <si>
    <t>Dimensiones Motor Pro38 de Cesaroni Technology Incorporated</t>
  </si>
  <si>
    <t>Longitud completa del motor (L, mm)</t>
  </si>
  <si>
    <t>Diámetro exterior motor carcasa (D, mm)</t>
  </si>
  <si>
    <t>Espesor motor carcasa (mm)</t>
  </si>
  <si>
    <t>Diámetro Garganta (mm)</t>
  </si>
  <si>
    <t>Diámetro salida de la tobera (mm)</t>
  </si>
  <si>
    <t>Longitud de rosca tobera (mm)</t>
  </si>
  <si>
    <t>Filetes rosca tobera</t>
  </si>
  <si>
    <t>4 filetes</t>
  </si>
  <si>
    <t>Paso de rosca (mm)</t>
  </si>
  <si>
    <t>Granos</t>
  </si>
  <si>
    <t>Número de granos</t>
  </si>
  <si>
    <t>Longitud grano (mm)</t>
  </si>
  <si>
    <t>Diámetro ext grano (mm)</t>
  </si>
  <si>
    <t>Diámetro int grano (mm)</t>
  </si>
  <si>
    <t>Liner</t>
  </si>
  <si>
    <t>Diámetro exterior liner (mm)</t>
  </si>
  <si>
    <t>Espesor liner (mm)</t>
  </si>
  <si>
    <t>P/N</t>
  </si>
  <si>
    <t>Manuf &amp; Type/ Casing</t>
  </si>
  <si>
    <t>Delay (s)</t>
  </si>
  <si>
    <t>Color</t>
  </si>
  <si>
    <t>Burn Time</t>
  </si>
  <si>
    <t>Tot. Imp. (N-s)</t>
  </si>
  <si>
    <t>Max Thrst (N)</t>
  </si>
  <si>
    <t>Len.  (mm)</t>
  </si>
  <si>
    <t>D (mm)</t>
  </si>
  <si>
    <t>Prop. Mass (g)</t>
  </si>
  <si>
    <t>Price</t>
  </si>
  <si>
    <t>J250W-14</t>
  </si>
  <si>
    <t>AeroTech Single Use</t>
  </si>
  <si>
    <t>White Lightning</t>
  </si>
  <si>
    <t>2.7</t>
  </si>
  <si>
    <t>704.1</t>
  </si>
  <si>
    <t>338.6</t>
  </si>
  <si>
    <t>324.0</t>
  </si>
  <si>
    <t>$138.03</t>
  </si>
  <si>
    <t>I65W-P</t>
  </si>
  <si>
    <t>P</t>
  </si>
  <si>
    <t>9.0</t>
  </si>
  <si>
    <t>640.0</t>
  </si>
  <si>
    <t>178.0</t>
  </si>
  <si>
    <t>377.0</t>
  </si>
  <si>
    <t>$130.45</t>
  </si>
  <si>
    <t>J450DM-14A</t>
  </si>
  <si>
    <t>Dark Matter</t>
  </si>
  <si>
    <t>2.4</t>
  </si>
  <si>
    <t>1097.0</t>
  </si>
  <si>
    <t>125.0</t>
  </si>
  <si>
    <t>662.0</t>
  </si>
  <si>
    <t>$179.75</t>
  </si>
  <si>
    <t>K400C-14A</t>
  </si>
  <si>
    <t>Classic</t>
  </si>
  <si>
    <t>3.3</t>
  </si>
  <si>
    <t>1361.0</t>
  </si>
  <si>
    <t>549.0</t>
  </si>
  <si>
    <t>650.0</t>
  </si>
  <si>
    <t>$219.03</t>
  </si>
  <si>
    <t>K535W-14</t>
  </si>
  <si>
    <t>2.8</t>
  </si>
  <si>
    <t>1434.0</t>
  </si>
  <si>
    <t>655.0</t>
  </si>
  <si>
    <t>745.0</t>
  </si>
  <si>
    <t>$206.50</t>
  </si>
  <si>
    <t>K850DM-16A</t>
  </si>
  <si>
    <t>2.2</t>
  </si>
  <si>
    <t>1867.0</t>
  </si>
  <si>
    <t>974.0</t>
  </si>
  <si>
    <t>1149.0</t>
  </si>
  <si>
    <t>$315.64</t>
  </si>
  <si>
    <t>L1000W-18A</t>
  </si>
  <si>
    <t>2684.4</t>
  </si>
  <si>
    <t>1355.2</t>
  </si>
  <si>
    <t>1400.0</t>
  </si>
  <si>
    <t>$332.29</t>
  </si>
  <si>
    <t>K455NW-17A</t>
  </si>
  <si>
    <t>17A</t>
  </si>
  <si>
    <t>White Lightning/Warp 9</t>
  </si>
  <si>
    <t>5.1</t>
  </si>
  <si>
    <t>2327.9</t>
  </si>
  <si>
    <t>1307.9</t>
  </si>
  <si>
    <t>1456.0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</si>
</sst>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164" formatCode="0.000E+00"/>
    <numFmt numFmtId="165" formatCode="0.0000"/>
    <numFmt numFmtId="166" formatCode="0.0"/>
    <numFmt numFmtId="167" formatCode="_-* #,##0\ _€_-;\-* #,##0\ _€_-;_-* &quot;-&quot;??\ _€_-;_-@_-"/>
  </numFmts>
  <fonts count="15" x14ac:knownFonts="1">
    <font>
      <sz val="11"/>
      <color theme="1"/>
      <name val="Calibri"/>
      <family val="2"/>
      <scheme val="minor"/>
    </font>
    <font>
      <sz val="10"/>
      <name val="Arial"/>
    </font>
    <font>
      <sz val="10"/>
      <name val="Arial"/>
      <family val="2"/>
    </font>
    <font>
      <sz val="10"/>
      <name val="Symbol"/>
      <family val="1"/>
      <charset val="2"/>
    </font>
    <font>
      <b/>
      <sz val="11"/>
      <color theme="0"/>
      <name val="Calibri"/>
      <family val="2"/>
      <scheme val="minor"/>
    </font>
    <font>
      <b/>
      <sz val="11"/>
      <color theme="1"/>
      <name val="Calibri"/>
      <family val="2"/>
      <scheme val="minor"/>
    </font>
    <font>
      <b/>
      <sz val="9"/>
      <color indexed="81"/>
      <name val="Tahoma"/>
      <family val="2"/>
    </font>
    <font>
      <b/>
      <sz val="11"/>
      <color rgb="FFFF0000"/>
      <name val="Calibri"/>
      <family val="2"/>
      <scheme val="minor"/>
    </font>
    <font>
      <b/>
      <sz val="11"/>
      <color theme="1"/>
      <name val="Calibri"/>
      <family val="2"/>
    </font>
    <font>
      <sz val="11"/>
      <color theme="1"/>
      <name val="Calibri"/>
      <family val="2"/>
    </font>
    <font>
      <sz val="9.9"/>
      <color theme="1"/>
      <name val="Calibri"/>
      <family val="2"/>
    </font>
    <font>
      <b/>
      <sz val="9"/>
      <color indexed="81"/>
      <name val="Tahoma"/>
      <charset val="1"/>
    </font>
    <font>
      <b/>
      <sz val="10"/>
      <name val="Arial"/>
      <family val="2"/>
    </font>
    <font>
      <u/>
      <sz val="10"/>
      <name val="Arial"/>
      <family val="2"/>
    </font>
    <font>
      <b/>
      <sz val="11"/>
      <color theme="0"/>
      <name val="Calibri"/>
      <family val="2"/>
    </font>
  </fonts>
  <fills count="26">
    <fill>
      <patternFill patternType="none"/>
    </fill>
    <fill>
      <patternFill patternType="gray125"/>
    </fill>
    <fill>
      <patternFill patternType="solid">
        <fgColor rgb="FFFFFF00"/>
        <bgColor indexed="64"/>
      </patternFill>
    </fill>
    <fill>
      <patternFill patternType="solid">
        <fgColor theme="8"/>
        <bgColor indexed="64"/>
      </patternFill>
    </fill>
    <fill>
      <patternFill patternType="solid">
        <fgColor rgb="FFFFC000"/>
        <bgColor indexed="64"/>
      </patternFill>
    </fill>
    <fill>
      <patternFill patternType="solid">
        <fgColor rgb="FFFFFFB7"/>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A3E7"/>
        <bgColor indexed="64"/>
      </patternFill>
    </fill>
    <fill>
      <patternFill patternType="solid">
        <fgColor rgb="FFA3A3FF"/>
        <bgColor indexed="64"/>
      </patternFill>
    </fill>
    <fill>
      <patternFill patternType="solid">
        <fgColor indexed="47"/>
        <bgColor indexed="64"/>
      </patternFill>
    </fill>
    <fill>
      <patternFill patternType="solid">
        <fgColor indexed="44"/>
        <bgColor indexed="64"/>
      </patternFill>
    </fill>
    <fill>
      <patternFill patternType="solid">
        <fgColor indexed="10"/>
        <bgColor indexed="64"/>
      </patternFill>
    </fill>
    <fill>
      <patternFill patternType="solid">
        <fgColor indexed="13"/>
        <bgColor indexed="64"/>
      </patternFill>
    </fill>
    <fill>
      <patternFill patternType="solid">
        <fgColor indexed="11"/>
        <bgColor indexed="64"/>
      </patternFill>
    </fill>
    <fill>
      <patternFill patternType="solid">
        <fgColor indexed="22"/>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8" tint="-0.249977111117893"/>
        <bgColor indexed="64"/>
      </patternFill>
    </fill>
    <fill>
      <patternFill patternType="solid">
        <fgColor rgb="FF92D050"/>
        <bgColor indexed="64"/>
      </patternFill>
    </fill>
    <fill>
      <patternFill patternType="solid">
        <fgColor theme="9"/>
        <bgColor indexed="64"/>
      </patternFill>
    </fill>
    <fill>
      <patternFill patternType="solid">
        <fgColor rgb="FF8BC167"/>
        <bgColor indexed="64"/>
      </patternFill>
    </fill>
    <fill>
      <patternFill patternType="solid">
        <fgColor theme="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s>
  <cellStyleXfs count="4">
    <xf numFmtId="0" fontId="0" fillId="0" borderId="0"/>
    <xf numFmtId="0" fontId="1" fillId="0" borderId="0"/>
    <xf numFmtId="44" fontId="1" fillId="0" borderId="0" applyFont="0" applyFill="0" applyBorder="0" applyAlignment="0" applyProtection="0"/>
    <xf numFmtId="0" fontId="2" fillId="0" borderId="0"/>
  </cellStyleXfs>
  <cellXfs count="163">
    <xf numFmtId="0" fontId="0" fillId="0" borderId="0" xfId="0"/>
    <xf numFmtId="0" fontId="1" fillId="0" borderId="1" xfId="1" applyFont="1" applyBorder="1" applyAlignment="1">
      <alignment horizontal="center" vertical="center" wrapText="1"/>
    </xf>
    <xf numFmtId="0" fontId="1" fillId="0" borderId="1" xfId="1" quotePrefix="1" applyFont="1" applyBorder="1" applyAlignment="1">
      <alignment horizontal="center" vertical="center" wrapText="1"/>
    </xf>
    <xf numFmtId="164" fontId="1" fillId="0" borderId="1" xfId="1" applyNumberFormat="1" applyFont="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5" fillId="0" borderId="0" xfId="0" applyFont="1" applyAlignment="1">
      <alignment horizontal="center" wrapText="1"/>
    </xf>
    <xf numFmtId="14" fontId="0" fillId="0" borderId="0" xfId="0" applyNumberFormat="1" applyAlignment="1">
      <alignment wrapText="1"/>
    </xf>
    <xf numFmtId="0" fontId="2"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Border="1"/>
    <xf numFmtId="0" fontId="2" fillId="0" borderId="0" xfId="1" applyFont="1" applyBorder="1" applyAlignment="1">
      <alignment horizontal="center" vertical="center" wrapText="1"/>
    </xf>
    <xf numFmtId="0" fontId="1" fillId="0" borderId="1" xfId="1" applyFont="1" applyBorder="1" applyAlignment="1">
      <alignment horizontal="center" vertical="center"/>
    </xf>
    <xf numFmtId="164" fontId="2" fillId="0" borderId="1" xfId="1" applyNumberFormat="1" applyFont="1" applyBorder="1" applyAlignment="1">
      <alignment horizontal="center" vertical="center" wrapText="1"/>
    </xf>
    <xf numFmtId="2" fontId="0" fillId="0" borderId="0" xfId="0" applyNumberFormat="1"/>
    <xf numFmtId="0" fontId="0" fillId="0" borderId="0" xfId="0" applyAlignment="1">
      <alignment horizontal="center"/>
    </xf>
    <xf numFmtId="2" fontId="0" fillId="0" borderId="0" xfId="0" applyNumberFormat="1" applyAlignment="1">
      <alignment horizontal="center"/>
    </xf>
    <xf numFmtId="0" fontId="0" fillId="0" borderId="0" xfId="0" applyAlignment="1">
      <alignment horizontal="right"/>
    </xf>
    <xf numFmtId="0" fontId="0" fillId="0" borderId="0" xfId="0" applyAlignment="1">
      <alignment horizontal="left"/>
    </xf>
    <xf numFmtId="1" fontId="0" fillId="0" borderId="0" xfId="0" applyNumberFormat="1" applyAlignment="1">
      <alignment horizontal="center"/>
    </xf>
    <xf numFmtId="0" fontId="0" fillId="0" borderId="1" xfId="0" applyBorder="1" applyAlignment="1">
      <alignment horizontal="center"/>
    </xf>
    <xf numFmtId="166" fontId="0" fillId="0" borderId="1" xfId="0" applyNumberFormat="1" applyBorder="1" applyAlignment="1">
      <alignment horizontal="center"/>
    </xf>
    <xf numFmtId="9" fontId="0" fillId="0" borderId="1" xfId="0" applyNumberFormat="1" applyBorder="1" applyAlignment="1">
      <alignment horizontal="center"/>
    </xf>
    <xf numFmtId="2" fontId="0" fillId="0" borderId="1" xfId="0" applyNumberFormat="1" applyBorder="1" applyAlignment="1">
      <alignment horizontal="center"/>
    </xf>
    <xf numFmtId="14" fontId="0" fillId="0" borderId="1" xfId="0" applyNumberFormat="1" applyBorder="1" applyAlignment="1">
      <alignment horizontal="center"/>
    </xf>
    <xf numFmtId="0" fontId="1" fillId="0" borderId="1" xfId="1" applyFont="1" applyFill="1" applyBorder="1" applyAlignment="1">
      <alignment horizontal="center" vertical="center" wrapText="1"/>
    </xf>
    <xf numFmtId="167" fontId="0" fillId="0" borderId="0" xfId="0" applyNumberFormat="1"/>
    <xf numFmtId="165" fontId="2" fillId="0" borderId="0" xfId="1" applyNumberFormat="1" applyFont="1" applyBorder="1" applyAlignment="1">
      <alignment horizontal="center" vertical="center" wrapText="1"/>
    </xf>
    <xf numFmtId="164" fontId="2" fillId="0" borderId="0" xfId="1" applyNumberFormat="1" applyFont="1" applyBorder="1" applyAlignment="1">
      <alignment horizontal="center" vertical="center" wrapText="1"/>
    </xf>
    <xf numFmtId="0" fontId="5" fillId="4" borderId="1" xfId="0" applyFont="1" applyFill="1" applyBorder="1" applyAlignment="1">
      <alignment horizontal="center"/>
    </xf>
    <xf numFmtId="0" fontId="5" fillId="0" borderId="0" xfId="0" applyFont="1"/>
    <xf numFmtId="0" fontId="5" fillId="6" borderId="1" xfId="0" applyFont="1" applyFill="1" applyBorder="1" applyAlignment="1">
      <alignment horizontal="center" wrapText="1"/>
    </xf>
    <xf numFmtId="0" fontId="5" fillId="7" borderId="1" xfId="0" applyFont="1" applyFill="1" applyBorder="1" applyAlignment="1">
      <alignment horizontal="center" wrapText="1"/>
    </xf>
    <xf numFmtId="0" fontId="5" fillId="8" borderId="1" xfId="0" applyFont="1" applyFill="1" applyBorder="1" applyAlignment="1">
      <alignment horizontal="center" wrapText="1"/>
    </xf>
    <xf numFmtId="0" fontId="5" fillId="9" borderId="1" xfId="0" applyFont="1" applyFill="1" applyBorder="1" applyAlignment="1">
      <alignment horizontal="center" wrapText="1"/>
    </xf>
    <xf numFmtId="0" fontId="5" fillId="4" borderId="1" xfId="0" applyFont="1" applyFill="1" applyBorder="1" applyAlignment="1">
      <alignment horizontal="center" wrapText="1"/>
    </xf>
    <xf numFmtId="0" fontId="5" fillId="10" borderId="1" xfId="0" applyFont="1" applyFill="1" applyBorder="1" applyAlignment="1">
      <alignment horizontal="center" wrapText="1"/>
    </xf>
    <xf numFmtId="0" fontId="5" fillId="11" borderId="1" xfId="0" applyFont="1" applyFill="1" applyBorder="1" applyAlignment="1">
      <alignment horizontal="center" wrapText="1"/>
    </xf>
    <xf numFmtId="0" fontId="12" fillId="0" borderId="0" xfId="3" applyFont="1"/>
    <xf numFmtId="0" fontId="2" fillId="0" borderId="0" xfId="3"/>
    <xf numFmtId="0" fontId="2" fillId="0" borderId="7" xfId="3" applyBorder="1"/>
    <xf numFmtId="0" fontId="2" fillId="0" borderId="8" xfId="3" applyBorder="1"/>
    <xf numFmtId="0" fontId="2" fillId="0" borderId="9" xfId="3" applyBorder="1"/>
    <xf numFmtId="0" fontId="2" fillId="0" borderId="10" xfId="3" applyBorder="1"/>
    <xf numFmtId="0" fontId="2" fillId="0" borderId="0" xfId="3" applyBorder="1"/>
    <xf numFmtId="0" fontId="2" fillId="0" borderId="14" xfId="3" applyBorder="1"/>
    <xf numFmtId="0" fontId="2" fillId="0" borderId="0" xfId="3" applyFont="1" applyFill="1" applyBorder="1"/>
    <xf numFmtId="0" fontId="2" fillId="12" borderId="15" xfId="3" applyFont="1" applyFill="1" applyBorder="1" applyAlignment="1">
      <alignment horizontal="center"/>
    </xf>
    <xf numFmtId="0" fontId="2" fillId="12" borderId="16" xfId="3" applyFont="1" applyFill="1" applyBorder="1" applyAlignment="1">
      <alignment horizontal="center"/>
    </xf>
    <xf numFmtId="0" fontId="2" fillId="12" borderId="17" xfId="3" applyFont="1" applyFill="1" applyBorder="1" applyAlignment="1">
      <alignment horizontal="center"/>
    </xf>
    <xf numFmtId="0" fontId="2" fillId="12" borderId="19" xfId="3" applyFont="1" applyFill="1" applyBorder="1"/>
    <xf numFmtId="0" fontId="2" fillId="14" borderId="20" xfId="3" applyFont="1" applyFill="1" applyBorder="1" applyAlignment="1">
      <alignment horizontal="center"/>
    </xf>
    <xf numFmtId="0" fontId="2" fillId="14" borderId="21" xfId="3" applyFont="1" applyFill="1" applyBorder="1" applyAlignment="1">
      <alignment horizontal="center"/>
    </xf>
    <xf numFmtId="0" fontId="2" fillId="15" borderId="21" xfId="3" applyFont="1" applyFill="1" applyBorder="1" applyAlignment="1">
      <alignment horizontal="center"/>
    </xf>
    <xf numFmtId="0" fontId="2" fillId="16" borderId="21" xfId="3" applyFont="1" applyFill="1" applyBorder="1" applyAlignment="1">
      <alignment horizontal="center"/>
    </xf>
    <xf numFmtId="0" fontId="2" fillId="16" borderId="22" xfId="3" applyFont="1" applyFill="1" applyBorder="1" applyAlignment="1">
      <alignment horizontal="center"/>
    </xf>
    <xf numFmtId="0" fontId="2" fillId="13" borderId="6" xfId="3" applyFill="1" applyBorder="1" applyAlignment="1">
      <alignment horizontal="center"/>
    </xf>
    <xf numFmtId="0" fontId="2" fillId="12" borderId="4" xfId="3" applyFont="1" applyFill="1" applyBorder="1"/>
    <xf numFmtId="0" fontId="2" fillId="14" borderId="24" xfId="3" applyFont="1" applyFill="1" applyBorder="1" applyAlignment="1">
      <alignment horizontal="center"/>
    </xf>
    <xf numFmtId="0" fontId="2" fillId="14" borderId="1" xfId="3" applyFont="1" applyFill="1" applyBorder="1" applyAlignment="1">
      <alignment horizontal="center"/>
    </xf>
    <xf numFmtId="0" fontId="2" fillId="15" borderId="1" xfId="3" applyFont="1" applyFill="1" applyBorder="1" applyAlignment="1">
      <alignment horizontal="center"/>
    </xf>
    <xf numFmtId="0" fontId="2" fillId="16" borderId="1" xfId="3" applyFont="1" applyFill="1" applyBorder="1" applyAlignment="1">
      <alignment horizontal="center"/>
    </xf>
    <xf numFmtId="0" fontId="2" fillId="15" borderId="24" xfId="3" applyFont="1" applyFill="1" applyBorder="1" applyAlignment="1">
      <alignment horizontal="center"/>
    </xf>
    <xf numFmtId="0" fontId="2" fillId="12" borderId="26" xfId="3" applyFont="1" applyFill="1" applyBorder="1"/>
    <xf numFmtId="0" fontId="2" fillId="16" borderId="27" xfId="3" applyFont="1" applyFill="1" applyBorder="1" applyAlignment="1">
      <alignment horizontal="center"/>
    </xf>
    <xf numFmtId="0" fontId="2" fillId="16" borderId="28" xfId="3" applyFont="1" applyFill="1" applyBorder="1" applyAlignment="1">
      <alignment horizontal="center"/>
    </xf>
    <xf numFmtId="0" fontId="2" fillId="13" borderId="3" xfId="3" applyFill="1" applyBorder="1" applyAlignment="1">
      <alignment horizontal="center"/>
    </xf>
    <xf numFmtId="0" fontId="13" fillId="0" borderId="0" xfId="3" applyFont="1" applyFill="1" applyBorder="1" applyAlignment="1">
      <alignment horizontal="center"/>
    </xf>
    <xf numFmtId="0" fontId="2" fillId="0" borderId="14" xfId="3" applyFill="1" applyBorder="1"/>
    <xf numFmtId="0" fontId="2" fillId="0" borderId="0" xfId="3" applyFill="1" applyBorder="1" applyAlignment="1">
      <alignment horizontal="center"/>
    </xf>
    <xf numFmtId="0" fontId="2" fillId="0" borderId="0" xfId="3" applyBorder="1" applyAlignment="1">
      <alignment horizontal="right"/>
    </xf>
    <xf numFmtId="0" fontId="12" fillId="17" borderId="29" xfId="3" applyFont="1" applyFill="1" applyBorder="1" applyAlignment="1">
      <alignment horizontal="center"/>
    </xf>
    <xf numFmtId="0" fontId="2" fillId="14" borderId="1" xfId="3" applyFill="1" applyBorder="1"/>
    <xf numFmtId="0" fontId="2" fillId="15" borderId="1" xfId="3" applyFill="1" applyBorder="1"/>
    <xf numFmtId="0" fontId="2" fillId="16" borderId="1" xfId="3" applyFill="1" applyBorder="1"/>
    <xf numFmtId="0" fontId="2" fillId="0" borderId="30" xfId="3" applyBorder="1"/>
    <xf numFmtId="0" fontId="2" fillId="0" borderId="31" xfId="3" applyBorder="1"/>
    <xf numFmtId="0" fontId="2" fillId="0" borderId="32" xfId="3" applyBorder="1"/>
    <xf numFmtId="0" fontId="2" fillId="0" borderId="0" xfId="3" applyAlignment="1">
      <alignment vertical="top"/>
    </xf>
    <xf numFmtId="0" fontId="2" fillId="0" borderId="1" xfId="3" applyBorder="1" applyAlignment="1">
      <alignment horizontal="center" vertical="top"/>
    </xf>
    <xf numFmtId="0" fontId="0" fillId="0" borderId="1" xfId="0" applyBorder="1" applyAlignment="1">
      <alignment horizontal="center" wrapText="1"/>
    </xf>
    <xf numFmtId="166" fontId="0" fillId="0" borderId="1" xfId="0" applyNumberFormat="1" applyBorder="1" applyAlignment="1">
      <alignment horizontal="center" wrapText="1"/>
    </xf>
    <xf numFmtId="1" fontId="0" fillId="0" borderId="1" xfId="0" applyNumberFormat="1" applyBorder="1" applyAlignment="1">
      <alignment horizontal="center" wrapText="1"/>
    </xf>
    <xf numFmtId="0" fontId="0" fillId="0" borderId="6" xfId="0" applyBorder="1" applyAlignment="1">
      <alignment horizontal="center"/>
    </xf>
    <xf numFmtId="0" fontId="0" fillId="6" borderId="1" xfId="0" applyFill="1" applyBorder="1" applyAlignment="1">
      <alignment horizontal="center" wrapText="1"/>
    </xf>
    <xf numFmtId="1" fontId="0" fillId="0" borderId="1" xfId="0" applyNumberFormat="1" applyFill="1" applyBorder="1" applyAlignment="1">
      <alignment horizontal="center" wrapText="1"/>
    </xf>
    <xf numFmtId="0" fontId="0" fillId="0" borderId="1" xfId="0" applyFill="1" applyBorder="1" applyAlignment="1">
      <alignment horizontal="center" wrapText="1"/>
    </xf>
    <xf numFmtId="14" fontId="0" fillId="18" borderId="1" xfId="0" applyNumberFormat="1" applyFill="1" applyBorder="1" applyAlignment="1">
      <alignment horizontal="center"/>
    </xf>
    <xf numFmtId="14" fontId="0" fillId="19" borderId="1" xfId="0" applyNumberFormat="1" applyFill="1" applyBorder="1" applyAlignment="1">
      <alignment horizontal="center"/>
    </xf>
    <xf numFmtId="14" fontId="0" fillId="4" borderId="1" xfId="0" applyNumberFormat="1" applyFill="1" applyBorder="1" applyAlignment="1">
      <alignment horizontal="center"/>
    </xf>
    <xf numFmtId="14" fontId="0" fillId="2" borderId="1" xfId="0" applyNumberFormat="1" applyFill="1" applyBorder="1" applyAlignment="1">
      <alignment horizontal="center"/>
    </xf>
    <xf numFmtId="0" fontId="5" fillId="0" borderId="0" xfId="0" applyFont="1" applyAlignment="1">
      <alignment horizontal="left"/>
    </xf>
    <xf numFmtId="0" fontId="0" fillId="19" borderId="0" xfId="0" applyFill="1" applyAlignment="1">
      <alignment horizontal="left"/>
    </xf>
    <xf numFmtId="0" fontId="0" fillId="4" borderId="0" xfId="0" applyFill="1" applyAlignment="1">
      <alignment horizontal="left"/>
    </xf>
    <xf numFmtId="0" fontId="0" fillId="2" borderId="0" xfId="0" applyFill="1" applyAlignment="1">
      <alignment horizontal="left"/>
    </xf>
    <xf numFmtId="0" fontId="0" fillId="18" borderId="0" xfId="0" applyFill="1" applyAlignment="1">
      <alignment horizontal="left"/>
    </xf>
    <xf numFmtId="0" fontId="0" fillId="0" borderId="1" xfId="0" applyBorder="1"/>
    <xf numFmtId="166" fontId="0" fillId="0" borderId="1" xfId="0" applyNumberFormat="1" applyFill="1" applyBorder="1" applyAlignment="1">
      <alignment horizontal="center" wrapText="1"/>
    </xf>
    <xf numFmtId="0" fontId="0" fillId="22" borderId="0" xfId="0" applyFill="1" applyAlignment="1">
      <alignment horizontal="left"/>
    </xf>
    <xf numFmtId="0" fontId="0" fillId="0" borderId="0" xfId="0" applyNumberFormat="1"/>
    <xf numFmtId="49" fontId="0" fillId="0" borderId="0" xfId="0" applyNumberFormat="1"/>
    <xf numFmtId="49" fontId="0" fillId="0" borderId="0" xfId="0" applyNumberFormat="1" applyAlignment="1">
      <alignment horizontal="center"/>
    </xf>
    <xf numFmtId="1" fontId="0" fillId="18" borderId="1" xfId="0" applyNumberFormat="1" applyFill="1" applyBorder="1" applyAlignment="1">
      <alignment horizontal="center" wrapText="1"/>
    </xf>
    <xf numFmtId="1" fontId="0" fillId="2" borderId="1" xfId="0" applyNumberFormat="1" applyFill="1" applyBorder="1" applyAlignment="1">
      <alignment horizontal="center" wrapText="1"/>
    </xf>
    <xf numFmtId="1" fontId="0" fillId="4" borderId="1" xfId="0" applyNumberFormat="1" applyFill="1" applyBorder="1" applyAlignment="1">
      <alignment horizontal="center" wrapText="1"/>
    </xf>
    <xf numFmtId="1" fontId="0" fillId="19" borderId="1" xfId="0" applyNumberFormat="1" applyFill="1" applyBorder="1" applyAlignment="1">
      <alignment horizontal="center" wrapText="1"/>
    </xf>
    <xf numFmtId="0" fontId="0" fillId="18" borderId="1" xfId="0" applyFill="1" applyBorder="1" applyAlignment="1">
      <alignment horizontal="center" wrapText="1"/>
    </xf>
    <xf numFmtId="0" fontId="0" fillId="19" borderId="1" xfId="0" applyFill="1" applyBorder="1" applyAlignment="1">
      <alignment horizontal="center" wrapText="1"/>
    </xf>
    <xf numFmtId="166" fontId="0" fillId="0" borderId="0" xfId="0" applyNumberFormat="1" applyAlignment="1">
      <alignment horizontal="center"/>
    </xf>
    <xf numFmtId="0" fontId="4" fillId="3" borderId="1"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24" borderId="2" xfId="0" applyFont="1" applyFill="1" applyBorder="1" applyAlignment="1">
      <alignment horizontal="center" vertical="center" wrapText="1"/>
    </xf>
    <xf numFmtId="0" fontId="4" fillId="18" borderId="35" xfId="0" applyFont="1" applyFill="1" applyBorder="1" applyAlignment="1">
      <alignment horizontal="center" vertical="center" wrapText="1"/>
    </xf>
    <xf numFmtId="0" fontId="4" fillId="23" borderId="35" xfId="0" applyFont="1" applyFill="1" applyBorder="1" applyAlignment="1">
      <alignment horizontal="center" vertical="center" wrapText="1"/>
    </xf>
    <xf numFmtId="0" fontId="4" fillId="21" borderId="2" xfId="0" applyFont="1" applyFill="1" applyBorder="1" applyAlignment="1">
      <alignment horizontal="center" vertical="center" wrapText="1"/>
    </xf>
    <xf numFmtId="0" fontId="4" fillId="18" borderId="2" xfId="0" applyFont="1" applyFill="1" applyBorder="1" applyAlignment="1">
      <alignment horizontal="center" vertical="center" wrapText="1"/>
    </xf>
    <xf numFmtId="0" fontId="4" fillId="20" borderId="2"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5" fillId="0" borderId="0" xfId="0" applyFont="1" applyAlignment="1">
      <alignment horizontal="center" vertical="center" wrapText="1"/>
    </xf>
    <xf numFmtId="1" fontId="0" fillId="0" borderId="1" xfId="0" applyNumberFormat="1" applyBorder="1" applyAlignment="1">
      <alignment horizontal="center"/>
    </xf>
    <xf numFmtId="0" fontId="5" fillId="2" borderId="4" xfId="0" applyFont="1" applyFill="1" applyBorder="1" applyAlignment="1">
      <alignment horizontal="left" wrapText="1"/>
    </xf>
    <xf numFmtId="0" fontId="0" fillId="0" borderId="4" xfId="0" applyBorder="1" applyAlignment="1">
      <alignment horizontal="left" wrapText="1"/>
    </xf>
    <xf numFmtId="0" fontId="7" fillId="4" borderId="4" xfId="0" applyFont="1" applyFill="1" applyBorder="1" applyAlignment="1">
      <alignment horizontal="left" wrapText="1"/>
    </xf>
    <xf numFmtId="0" fontId="5" fillId="5" borderId="4" xfId="0" applyFont="1" applyFill="1" applyBorder="1" applyAlignment="1">
      <alignment horizontal="left" wrapText="1"/>
    </xf>
    <xf numFmtId="0" fontId="0" fillId="19" borderId="4" xfId="0" applyFill="1" applyBorder="1" applyAlignment="1">
      <alignment horizontal="left" wrapText="1"/>
    </xf>
    <xf numFmtId="166" fontId="0" fillId="0" borderId="1" xfId="0" applyNumberFormat="1" applyBorder="1" applyAlignment="1">
      <alignment horizontal="left"/>
    </xf>
    <xf numFmtId="0" fontId="4" fillId="23" borderId="3" xfId="0" applyFont="1" applyFill="1" applyBorder="1" applyAlignment="1">
      <alignment horizontal="center" vertical="center" wrapText="1"/>
    </xf>
    <xf numFmtId="0" fontId="2" fillId="13" borderId="6" xfId="3" applyFill="1" applyBorder="1" applyAlignment="1">
      <alignment horizontal="center"/>
    </xf>
    <xf numFmtId="0" fontId="0" fillId="22" borderId="0" xfId="0" applyFill="1" applyAlignment="1">
      <alignment horizontal="center"/>
    </xf>
    <xf numFmtId="0" fontId="5" fillId="11" borderId="1" xfId="0" applyFont="1" applyFill="1" applyBorder="1" applyAlignment="1">
      <alignment horizontal="center"/>
    </xf>
    <xf numFmtId="0" fontId="5" fillId="6" borderId="4" xfId="0" applyFont="1" applyFill="1" applyBorder="1" applyAlignment="1">
      <alignment horizontal="center"/>
    </xf>
    <xf numFmtId="0" fontId="5" fillId="6" borderId="5" xfId="0" applyFont="1" applyFill="1" applyBorder="1" applyAlignment="1">
      <alignment horizontal="center"/>
    </xf>
    <xf numFmtId="0" fontId="5" fillId="6" borderId="6" xfId="0" applyFont="1" applyFill="1" applyBorder="1" applyAlignment="1">
      <alignment horizontal="center"/>
    </xf>
    <xf numFmtId="0" fontId="5" fillId="7" borderId="4" xfId="0" applyFont="1" applyFill="1" applyBorder="1" applyAlignment="1">
      <alignment horizontal="center"/>
    </xf>
    <xf numFmtId="0" fontId="5" fillId="7" borderId="5" xfId="0" applyFont="1" applyFill="1" applyBorder="1" applyAlignment="1">
      <alignment horizontal="center"/>
    </xf>
    <xf numFmtId="0" fontId="5" fillId="7" borderId="6" xfId="0" applyFont="1" applyFill="1" applyBorder="1" applyAlignment="1">
      <alignment horizontal="center"/>
    </xf>
    <xf numFmtId="0" fontId="5" fillId="8" borderId="1" xfId="0" applyFont="1" applyFill="1" applyBorder="1" applyAlignment="1">
      <alignment horizontal="center"/>
    </xf>
    <xf numFmtId="0" fontId="5" fillId="9" borderId="1" xfId="0" applyFont="1" applyFill="1" applyBorder="1" applyAlignment="1">
      <alignment horizontal="center"/>
    </xf>
    <xf numFmtId="0" fontId="5" fillId="10" borderId="1" xfId="0" applyFont="1" applyFill="1" applyBorder="1" applyAlignment="1">
      <alignment horizontal="center"/>
    </xf>
    <xf numFmtId="0" fontId="2" fillId="0" borderId="4" xfId="3" applyBorder="1" applyAlignment="1">
      <alignment horizontal="left" vertical="top" wrapText="1"/>
    </xf>
    <xf numFmtId="0" fontId="2" fillId="0" borderId="5" xfId="3" applyBorder="1" applyAlignment="1">
      <alignment horizontal="left" vertical="top" wrapText="1"/>
    </xf>
    <xf numFmtId="0" fontId="2" fillId="0" borderId="6" xfId="3" applyBorder="1" applyAlignment="1">
      <alignment horizontal="left" vertical="top" wrapText="1"/>
    </xf>
    <xf numFmtId="0" fontId="2" fillId="0" borderId="1" xfId="3" applyBorder="1" applyAlignment="1">
      <alignment horizontal="center" vertical="top" wrapText="1"/>
    </xf>
    <xf numFmtId="0" fontId="2" fillId="0" borderId="4" xfId="3" applyBorder="1" applyAlignment="1">
      <alignment vertical="top" wrapText="1"/>
    </xf>
    <xf numFmtId="0" fontId="2" fillId="0" borderId="5" xfId="3" applyBorder="1" applyAlignment="1">
      <alignment vertical="top" wrapText="1"/>
    </xf>
    <xf numFmtId="0" fontId="2" fillId="0" borderId="5" xfId="3" applyBorder="1" applyAlignment="1">
      <alignment vertical="top"/>
    </xf>
    <xf numFmtId="0" fontId="2" fillId="0" borderId="6" xfId="3" applyBorder="1" applyAlignment="1">
      <alignment vertical="top"/>
    </xf>
    <xf numFmtId="0" fontId="2" fillId="0" borderId="1" xfId="3" applyBorder="1" applyAlignment="1">
      <alignment vertical="top" wrapText="1"/>
    </xf>
    <xf numFmtId="0" fontId="2" fillId="0" borderId="1" xfId="3" applyBorder="1" applyAlignment="1">
      <alignment horizontal="center" vertical="top"/>
    </xf>
    <xf numFmtId="0" fontId="2" fillId="12" borderId="11" xfId="3" applyFont="1" applyFill="1" applyBorder="1" applyAlignment="1">
      <alignment horizontal="center" vertical="center"/>
    </xf>
    <xf numFmtId="0" fontId="2" fillId="0" borderId="12" xfId="3" applyBorder="1" applyAlignment="1">
      <alignment horizontal="center" vertical="center"/>
    </xf>
    <xf numFmtId="0" fontId="2" fillId="0" borderId="13" xfId="3" applyBorder="1" applyAlignment="1">
      <alignment horizontal="center" vertical="center"/>
    </xf>
    <xf numFmtId="0" fontId="2" fillId="13" borderId="6" xfId="3" applyFill="1" applyBorder="1" applyAlignment="1">
      <alignment horizontal="center" wrapText="1"/>
    </xf>
    <xf numFmtId="0" fontId="2" fillId="13" borderId="6" xfId="3" applyFill="1" applyBorder="1" applyAlignment="1">
      <alignment horizontal="center"/>
    </xf>
    <xf numFmtId="0" fontId="2" fillId="12" borderId="18" xfId="3" applyFont="1" applyFill="1" applyBorder="1" applyAlignment="1">
      <alignment horizontal="center" vertical="center" textRotation="90"/>
    </xf>
    <xf numFmtId="0" fontId="2" fillId="12" borderId="23" xfId="3" applyFill="1" applyBorder="1" applyAlignment="1">
      <alignment horizontal="center" vertical="center"/>
    </xf>
    <xf numFmtId="0" fontId="2" fillId="12" borderId="25" xfId="3" applyFill="1" applyBorder="1" applyAlignment="1">
      <alignment horizontal="center" vertical="center"/>
    </xf>
    <xf numFmtId="0" fontId="2" fillId="13" borderId="3" xfId="3" applyFill="1" applyBorder="1" applyAlignment="1">
      <alignment horizontal="center"/>
    </xf>
    <xf numFmtId="0" fontId="5" fillId="25" borderId="1" xfId="0" applyFont="1" applyFill="1" applyBorder="1" applyAlignment="1">
      <alignment horizontal="center" wrapText="1"/>
    </xf>
    <xf numFmtId="0" fontId="5" fillId="0" borderId="1" xfId="0" applyFont="1" applyBorder="1" applyAlignment="1">
      <alignment horizontal="center"/>
    </xf>
    <xf numFmtId="166" fontId="0" fillId="2" borderId="1" xfId="0" applyNumberFormat="1" applyFill="1" applyBorder="1" applyAlignment="1">
      <alignment horizontal="center"/>
    </xf>
    <xf numFmtId="0" fontId="5" fillId="0" borderId="0" xfId="0" applyFont="1" applyAlignment="1">
      <alignment horizontal="center"/>
    </xf>
  </cellXfs>
  <cellStyles count="4">
    <cellStyle name="Euro" xfId="2"/>
    <cellStyle name="Normal" xfId="0" builtinId="0"/>
    <cellStyle name="Normal 2" xfId="1"/>
    <cellStyle name="Normal 2 2" xfId="3"/>
  </cellStyles>
  <dxfs count="0"/>
  <tableStyles count="0" defaultTableStyle="TableStyleMedium2" defaultPivotStyle="PivotStyleLight16"/>
  <colors>
    <mruColors>
      <color rgb="FF8BC167"/>
      <color rgb="FF81BB59"/>
      <color rgb="FF00F26D"/>
      <color rgb="FFFFFF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32</xdr:col>
      <xdr:colOff>436253</xdr:colOff>
      <xdr:row>6</xdr:row>
      <xdr:rowOff>95250</xdr:rowOff>
    </xdr:from>
    <xdr:to>
      <xdr:col>32</xdr:col>
      <xdr:colOff>1541729</xdr:colOff>
      <xdr:row>6</xdr:row>
      <xdr:rowOff>1345405</xdr:rowOff>
    </xdr:to>
    <xdr:pic>
      <xdr:nvPicPr>
        <xdr:cNvPr id="4" name="Imagen 3"/>
        <xdr:cNvPicPr>
          <a:picLocks noChangeAspect="1"/>
        </xdr:cNvPicPr>
      </xdr:nvPicPr>
      <xdr:blipFill>
        <a:blip xmlns:r="http://schemas.openxmlformats.org/officeDocument/2006/relationships" r:embed="rId1"/>
        <a:stretch>
          <a:fillRect/>
        </a:stretch>
      </xdr:blipFill>
      <xdr:spPr>
        <a:xfrm>
          <a:off x="13635182" y="4667250"/>
          <a:ext cx="1105476" cy="1250155"/>
        </a:xfrm>
        <a:prstGeom prst="rect">
          <a:avLst/>
        </a:prstGeom>
      </xdr:spPr>
    </xdr:pic>
    <xdr:clientData/>
  </xdr:twoCellAnchor>
  <xdr:twoCellAnchor editAs="oneCell">
    <xdr:from>
      <xdr:col>32</xdr:col>
      <xdr:colOff>102394</xdr:colOff>
      <xdr:row>13</xdr:row>
      <xdr:rowOff>109537</xdr:rowOff>
    </xdr:from>
    <xdr:to>
      <xdr:col>32</xdr:col>
      <xdr:colOff>2000772</xdr:colOff>
      <xdr:row>13</xdr:row>
      <xdr:rowOff>1192847</xdr:rowOff>
    </xdr:to>
    <xdr:pic>
      <xdr:nvPicPr>
        <xdr:cNvPr id="6" name="Imagen 5"/>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73113" y="5681662"/>
          <a:ext cx="1900079" cy="1083310"/>
        </a:xfrm>
        <a:prstGeom prst="rect">
          <a:avLst/>
        </a:prstGeom>
        <a:noFill/>
      </xdr:spPr>
    </xdr:pic>
    <xdr:clientData/>
  </xdr:twoCellAnchor>
  <xdr:twoCellAnchor editAs="oneCell">
    <xdr:from>
      <xdr:col>32</xdr:col>
      <xdr:colOff>71438</xdr:colOff>
      <xdr:row>11</xdr:row>
      <xdr:rowOff>114571</xdr:rowOff>
    </xdr:from>
    <xdr:to>
      <xdr:col>32</xdr:col>
      <xdr:colOff>1765667</xdr:colOff>
      <xdr:row>11</xdr:row>
      <xdr:rowOff>1110110</xdr:rowOff>
    </xdr:to>
    <xdr:pic>
      <xdr:nvPicPr>
        <xdr:cNvPr id="8" name="Imagen 7"/>
        <xdr:cNvPicPr>
          <a:picLocks noChangeAspect="1"/>
        </xdr:cNvPicPr>
      </xdr:nvPicPr>
      <xdr:blipFill>
        <a:blip xmlns:r="http://schemas.openxmlformats.org/officeDocument/2006/relationships" r:embed="rId3"/>
        <a:stretch>
          <a:fillRect/>
        </a:stretch>
      </xdr:blipFill>
      <xdr:spPr>
        <a:xfrm>
          <a:off x="12215813" y="4888977"/>
          <a:ext cx="1695930" cy="995539"/>
        </a:xfrm>
        <a:prstGeom prst="rect">
          <a:avLst/>
        </a:prstGeom>
      </xdr:spPr>
    </xdr:pic>
    <xdr:clientData/>
  </xdr:twoCellAnchor>
  <xdr:twoCellAnchor editAs="oneCell">
    <xdr:from>
      <xdr:col>32</xdr:col>
      <xdr:colOff>119060</xdr:colOff>
      <xdr:row>9</xdr:row>
      <xdr:rowOff>83735</xdr:rowOff>
    </xdr:from>
    <xdr:to>
      <xdr:col>32</xdr:col>
      <xdr:colOff>1984315</xdr:colOff>
      <xdr:row>9</xdr:row>
      <xdr:rowOff>1222374</xdr:rowOff>
    </xdr:to>
    <xdr:pic>
      <xdr:nvPicPr>
        <xdr:cNvPr id="5" name="Imagen 4"/>
        <xdr:cNvPicPr>
          <a:picLocks noChangeAspect="1"/>
        </xdr:cNvPicPr>
      </xdr:nvPicPr>
      <xdr:blipFill>
        <a:blip xmlns:r="http://schemas.openxmlformats.org/officeDocument/2006/relationships" r:embed="rId4"/>
        <a:stretch>
          <a:fillRect/>
        </a:stretch>
      </xdr:blipFill>
      <xdr:spPr>
        <a:xfrm>
          <a:off x="18137185" y="8703860"/>
          <a:ext cx="1865255" cy="1138639"/>
        </a:xfrm>
        <a:prstGeom prst="rect">
          <a:avLst/>
        </a:prstGeom>
      </xdr:spPr>
    </xdr:pic>
    <xdr:clientData/>
  </xdr:twoCellAnchor>
  <xdr:twoCellAnchor editAs="oneCell">
    <xdr:from>
      <xdr:col>32</xdr:col>
      <xdr:colOff>333373</xdr:colOff>
      <xdr:row>5</xdr:row>
      <xdr:rowOff>47625</xdr:rowOff>
    </xdr:from>
    <xdr:to>
      <xdr:col>32</xdr:col>
      <xdr:colOff>1583528</xdr:colOff>
      <xdr:row>5</xdr:row>
      <xdr:rowOff>1048726</xdr:rowOff>
    </xdr:to>
    <xdr:pic>
      <xdr:nvPicPr>
        <xdr:cNvPr id="7" name="Imagen 6"/>
        <xdr:cNvPicPr>
          <a:picLocks noChangeAspect="1"/>
        </xdr:cNvPicPr>
      </xdr:nvPicPr>
      <xdr:blipFill>
        <a:blip xmlns:r="http://schemas.openxmlformats.org/officeDocument/2006/relationships" r:embed="rId5"/>
        <a:stretch>
          <a:fillRect/>
        </a:stretch>
      </xdr:blipFill>
      <xdr:spPr>
        <a:xfrm>
          <a:off x="13532302" y="3517446"/>
          <a:ext cx="1250155" cy="1001101"/>
        </a:xfrm>
        <a:prstGeom prst="rect">
          <a:avLst/>
        </a:prstGeom>
      </xdr:spPr>
    </xdr:pic>
    <xdr:clientData/>
  </xdr:twoCellAnchor>
  <xdr:twoCellAnchor editAs="oneCell">
    <xdr:from>
      <xdr:col>32</xdr:col>
      <xdr:colOff>217714</xdr:colOff>
      <xdr:row>3</xdr:row>
      <xdr:rowOff>56460</xdr:rowOff>
    </xdr:from>
    <xdr:to>
      <xdr:col>32</xdr:col>
      <xdr:colOff>1666707</xdr:colOff>
      <xdr:row>3</xdr:row>
      <xdr:rowOff>967890</xdr:rowOff>
    </xdr:to>
    <xdr:pic>
      <xdr:nvPicPr>
        <xdr:cNvPr id="11" name="Imagen 10"/>
        <xdr:cNvPicPr>
          <a:picLocks noChangeAspect="1"/>
        </xdr:cNvPicPr>
      </xdr:nvPicPr>
      <xdr:blipFill>
        <a:blip xmlns:r="http://schemas.openxmlformats.org/officeDocument/2006/relationships" r:embed="rId6"/>
        <a:stretch>
          <a:fillRect/>
        </a:stretch>
      </xdr:blipFill>
      <xdr:spPr>
        <a:xfrm>
          <a:off x="13416643" y="2138353"/>
          <a:ext cx="1448993" cy="911430"/>
        </a:xfrm>
        <a:prstGeom prst="rect">
          <a:avLst/>
        </a:prstGeom>
      </xdr:spPr>
    </xdr:pic>
    <xdr:clientData/>
  </xdr:twoCellAnchor>
  <xdr:twoCellAnchor editAs="oneCell">
    <xdr:from>
      <xdr:col>32</xdr:col>
      <xdr:colOff>312961</xdr:colOff>
      <xdr:row>2</xdr:row>
      <xdr:rowOff>61490</xdr:rowOff>
    </xdr:from>
    <xdr:to>
      <xdr:col>32</xdr:col>
      <xdr:colOff>1694977</xdr:colOff>
      <xdr:row>2</xdr:row>
      <xdr:rowOff>1061357</xdr:rowOff>
    </xdr:to>
    <xdr:pic>
      <xdr:nvPicPr>
        <xdr:cNvPr id="14" name="Imagen 13"/>
        <xdr:cNvPicPr>
          <a:picLocks noChangeAspect="1"/>
        </xdr:cNvPicPr>
      </xdr:nvPicPr>
      <xdr:blipFill>
        <a:blip xmlns:r="http://schemas.openxmlformats.org/officeDocument/2006/relationships" r:embed="rId7"/>
        <a:stretch>
          <a:fillRect/>
        </a:stretch>
      </xdr:blipFill>
      <xdr:spPr>
        <a:xfrm>
          <a:off x="13511890" y="1027597"/>
          <a:ext cx="1382016" cy="999867"/>
        </a:xfrm>
        <a:prstGeom prst="rect">
          <a:avLst/>
        </a:prstGeom>
      </xdr:spPr>
    </xdr:pic>
    <xdr:clientData/>
  </xdr:twoCellAnchor>
  <xdr:twoCellAnchor editAs="oneCell">
    <xdr:from>
      <xdr:col>32</xdr:col>
      <xdr:colOff>204106</xdr:colOff>
      <xdr:row>7</xdr:row>
      <xdr:rowOff>97817</xdr:rowOff>
    </xdr:from>
    <xdr:to>
      <xdr:col>32</xdr:col>
      <xdr:colOff>1836963</xdr:colOff>
      <xdr:row>7</xdr:row>
      <xdr:rowOff>1017749</xdr:rowOff>
    </xdr:to>
    <xdr:pic>
      <xdr:nvPicPr>
        <xdr:cNvPr id="15" name="Imagen 14"/>
        <xdr:cNvPicPr>
          <a:picLocks noChangeAspect="1"/>
        </xdr:cNvPicPr>
      </xdr:nvPicPr>
      <xdr:blipFill>
        <a:blip xmlns:r="http://schemas.openxmlformats.org/officeDocument/2006/relationships" r:embed="rId8"/>
        <a:stretch>
          <a:fillRect/>
        </a:stretch>
      </xdr:blipFill>
      <xdr:spPr>
        <a:xfrm>
          <a:off x="13403035" y="6071353"/>
          <a:ext cx="1632857" cy="919932"/>
        </a:xfrm>
        <a:prstGeom prst="rect">
          <a:avLst/>
        </a:prstGeom>
      </xdr:spPr>
    </xdr:pic>
    <xdr:clientData/>
  </xdr:twoCellAnchor>
  <xdr:twoCellAnchor editAs="oneCell">
    <xdr:from>
      <xdr:col>32</xdr:col>
      <xdr:colOff>123030</xdr:colOff>
      <xdr:row>8</xdr:row>
      <xdr:rowOff>60214</xdr:rowOff>
    </xdr:from>
    <xdr:to>
      <xdr:col>32</xdr:col>
      <xdr:colOff>1898275</xdr:colOff>
      <xdr:row>8</xdr:row>
      <xdr:rowOff>1111249</xdr:rowOff>
    </xdr:to>
    <xdr:pic>
      <xdr:nvPicPr>
        <xdr:cNvPr id="2" name="Imagen 1"/>
        <xdr:cNvPicPr>
          <a:picLocks noChangeAspect="1"/>
        </xdr:cNvPicPr>
      </xdr:nvPicPr>
      <xdr:blipFill>
        <a:blip xmlns:r="http://schemas.openxmlformats.org/officeDocument/2006/relationships" r:embed="rId9"/>
        <a:stretch>
          <a:fillRect/>
        </a:stretch>
      </xdr:blipFill>
      <xdr:spPr>
        <a:xfrm>
          <a:off x="18141155" y="7473839"/>
          <a:ext cx="1775245" cy="1051035"/>
        </a:xfrm>
        <a:prstGeom prst="rect">
          <a:avLst/>
        </a:prstGeom>
      </xdr:spPr>
    </xdr:pic>
    <xdr:clientData/>
  </xdr:twoCellAnchor>
  <xdr:twoCellAnchor editAs="oneCell">
    <xdr:from>
      <xdr:col>32</xdr:col>
      <xdr:colOff>180648</xdr:colOff>
      <xdr:row>12</xdr:row>
      <xdr:rowOff>63739</xdr:rowOff>
    </xdr:from>
    <xdr:to>
      <xdr:col>32</xdr:col>
      <xdr:colOff>1626324</xdr:colOff>
      <xdr:row>12</xdr:row>
      <xdr:rowOff>1121979</xdr:rowOff>
    </xdr:to>
    <xdr:pic>
      <xdr:nvPicPr>
        <xdr:cNvPr id="3" name="Imagen 2"/>
        <xdr:cNvPicPr>
          <a:picLocks noChangeAspect="1"/>
        </xdr:cNvPicPr>
      </xdr:nvPicPr>
      <xdr:blipFill>
        <a:blip xmlns:r="http://schemas.openxmlformats.org/officeDocument/2006/relationships" r:embed="rId10"/>
        <a:stretch>
          <a:fillRect/>
        </a:stretch>
      </xdr:blipFill>
      <xdr:spPr>
        <a:xfrm>
          <a:off x="18869355" y="11559429"/>
          <a:ext cx="1445676" cy="10582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10</xdr:row>
      <xdr:rowOff>28575</xdr:rowOff>
    </xdr:from>
    <xdr:to>
      <xdr:col>9</xdr:col>
      <xdr:colOff>355997</xdr:colOff>
      <xdr:row>31</xdr:row>
      <xdr:rowOff>142875</xdr:rowOff>
    </xdr:to>
    <xdr:pic>
      <xdr:nvPicPr>
        <xdr:cNvPr id="2" name="1 Imagen"/>
        <xdr:cNvPicPr>
          <a:picLocks noChangeAspect="1"/>
        </xdr:cNvPicPr>
      </xdr:nvPicPr>
      <xdr:blipFill>
        <a:blip xmlns:r="http://schemas.openxmlformats.org/officeDocument/2006/relationships" r:embed="rId1"/>
        <a:stretch>
          <a:fillRect/>
        </a:stretch>
      </xdr:blipFill>
      <xdr:spPr>
        <a:xfrm>
          <a:off x="200025" y="1933575"/>
          <a:ext cx="7318772" cy="4114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596504</xdr:colOff>
      <xdr:row>4</xdr:row>
      <xdr:rowOff>104775</xdr:rowOff>
    </xdr:from>
    <xdr:to>
      <xdr:col>15</xdr:col>
      <xdr:colOff>293650</xdr:colOff>
      <xdr:row>26</xdr:row>
      <xdr:rowOff>27661</xdr:rowOff>
    </xdr:to>
    <xdr:pic>
      <xdr:nvPicPr>
        <xdr:cNvPr id="2" name="1 Imagen"/>
        <xdr:cNvPicPr>
          <a:picLocks noChangeAspect="1"/>
        </xdr:cNvPicPr>
      </xdr:nvPicPr>
      <xdr:blipFill>
        <a:blip xmlns:r="http://schemas.openxmlformats.org/officeDocument/2006/relationships" r:embed="rId1"/>
        <a:stretch>
          <a:fillRect/>
        </a:stretch>
      </xdr:blipFill>
      <xdr:spPr>
        <a:xfrm>
          <a:off x="3911204" y="866775"/>
          <a:ext cx="7317146" cy="41138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om%20Work/AppData/Local/Microsoft/Windows/Temporary%20Internet%20Files/Content.IE5/V5DIBJG7/Scout%20SV%20ERP%20&amp;%20FMECA/Scout%20SV%20TS047%20AB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AN~1.RUT/AppData/Local/Temp/7zO5235.tmp/Working/Scout%20SV%20ERP%20&amp;%20FMECA/Scout%20SV%20TS047%20AB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s List (3)"/>
      <sheetName val="WLC &amp; LORA Input Data"/>
      <sheetName val="Parts List (4)"/>
      <sheetName val="Parts List (2)"/>
      <sheetName val="BOM2"/>
      <sheetName val="R&amp;M Pred"/>
      <sheetName val="FMECA - RCM"/>
      <sheetName val="Spares List"/>
      <sheetName val="Spares"/>
      <sheetName val="Timings"/>
      <sheetName val="Maintainability Text"/>
      <sheetName val="Failure Effect Codes"/>
      <sheetName val="FMES"/>
      <sheetName val="Criticality Matrix"/>
      <sheetName val="FR Summary"/>
      <sheetName val="Sheet2"/>
      <sheetName val="Categories"/>
      <sheetName val="LCN Codes"/>
      <sheetName val="Critical Item List"/>
      <sheetName val="Hoja1"/>
      <sheetName val="ERP"/>
      <sheetName val="BOM"/>
      <sheetName val="Parts List"/>
      <sheetName val="FMECA"/>
    </sheetNames>
    <sheetDataSet>
      <sheetData sheetId="0"/>
      <sheetData sheetId="1"/>
      <sheetData sheetId="2"/>
      <sheetData sheetId="3"/>
      <sheetData sheetId="4">
        <row r="1">
          <cell r="A1" t="str">
            <v>No.</v>
          </cell>
          <cell r="B1" t="str">
            <v>Tank Part No.</v>
          </cell>
          <cell r="C1" t="str">
            <v>Tank</v>
          </cell>
          <cell r="D1" t="str">
            <v>GDELS PART No.</v>
          </cell>
          <cell r="E1" t="str">
            <v>NEW METRIC PART NO.</v>
          </cell>
          <cell r="F1" t="str">
            <v>LCN CODES</v>
          </cell>
          <cell r="G1" t="str">
            <v>TYPE</v>
          </cell>
          <cell r="H1" t="str">
            <v>METRIC PARTS</v>
          </cell>
          <cell r="I1" t="str">
            <v>QTY / TANK</v>
          </cell>
          <cell r="L1" t="str">
            <v>No.</v>
          </cell>
          <cell r="M1" t="str">
            <v>VARIANT</v>
          </cell>
          <cell r="N1" t="str">
            <v>TANK</v>
          </cell>
          <cell r="O1" t="str">
            <v>COMPONENT</v>
          </cell>
          <cell r="P1" t="str">
            <v>METRIC PARTS</v>
          </cell>
          <cell r="Q1" t="str">
            <v>NEW METRIC PART NO.</v>
          </cell>
          <cell r="R1" t="str">
            <v>EXPANDED PART DESCRIPTION</v>
          </cell>
          <cell r="S1" t="str">
            <v>QTY / TANK</v>
          </cell>
          <cell r="T1" t="str">
            <v>Spare?</v>
          </cell>
        </row>
        <row r="2">
          <cell r="A2">
            <v>1</v>
          </cell>
          <cell r="B2" t="str">
            <v>FT28201</v>
          </cell>
          <cell r="C2" t="str">
            <v>COLLECTOR TANK</v>
          </cell>
          <cell r="D2">
            <v>2910900357</v>
          </cell>
          <cell r="E2" t="str">
            <v>FT28201</v>
          </cell>
          <cell r="F2" t="str">
            <v>SV00A0A410AJ</v>
          </cell>
          <cell r="G2" t="str">
            <v/>
          </cell>
          <cell r="H2" t="str">
            <v/>
          </cell>
          <cell r="I2" t="str">
            <v/>
          </cell>
          <cell r="J2" t="str">
            <v/>
          </cell>
          <cell r="K2" t="str">
            <v/>
          </cell>
          <cell r="L2">
            <v>1</v>
          </cell>
          <cell r="M2" t="str">
            <v>ALL VARIANTS</v>
          </cell>
          <cell r="N2" t="str">
            <v>COLLECTOR TANK</v>
          </cell>
          <cell r="O2" t="str">
            <v>Collector Fuel Tank</v>
          </cell>
          <cell r="P2" t="str">
            <v/>
          </cell>
          <cell r="Q2" t="str">
            <v>FT28201</v>
          </cell>
          <cell r="R2" t="str">
            <v>FT28201, ALL VARIANTS, COLLECTOR TANK, Collector Fuel Tank, , FT28201</v>
          </cell>
          <cell r="S2" t="str">
            <v/>
          </cell>
        </row>
        <row r="3">
          <cell r="A3">
            <v>2</v>
          </cell>
          <cell r="B3" t="str">
            <v>FT28201</v>
          </cell>
          <cell r="C3" t="str">
            <v>COLLECTOR TANK</v>
          </cell>
          <cell r="D3">
            <v>2910900357</v>
          </cell>
          <cell r="E3" t="str">
            <v>FT28231</v>
          </cell>
          <cell r="F3" t="str">
            <v>SV00A0A410AJ01</v>
          </cell>
          <cell r="G3" t="str">
            <v>Moulding</v>
          </cell>
          <cell r="H3" t="str">
            <v>Rotational Moulding</v>
          </cell>
          <cell r="I3">
            <v>1</v>
          </cell>
          <cell r="J3">
            <v>10.5</v>
          </cell>
          <cell r="K3">
            <v>10.5</v>
          </cell>
          <cell r="L3">
            <v>2</v>
          </cell>
          <cell r="M3" t="str">
            <v>ALL VARIANTS</v>
          </cell>
          <cell r="N3" t="str">
            <v>COLLECTOR TANK</v>
          </cell>
          <cell r="O3" t="str">
            <v>RM Tank CH-R39 Natural Polamide</v>
          </cell>
          <cell r="P3" t="str">
            <v>Rotational Moulding</v>
          </cell>
          <cell r="Q3" t="str">
            <v>FT28231</v>
          </cell>
          <cell r="R3" t="str">
            <v>FT28201, ALL VARIANTS, COLLECTOR TANK, RM Tank CH-R39 Natural Polamide, Rotational Moulding, FT28231</v>
          </cell>
          <cell r="S3">
            <v>1</v>
          </cell>
        </row>
        <row r="4">
          <cell r="A4">
            <v>3</v>
          </cell>
          <cell r="B4" t="str">
            <v>FT28201</v>
          </cell>
          <cell r="C4" t="str">
            <v>COLLECTOR TANK</v>
          </cell>
          <cell r="D4">
            <v>2910900357</v>
          </cell>
          <cell r="E4" t="str">
            <v>FT28271</v>
          </cell>
          <cell r="F4" t="str">
            <v>SV00A0A410AJ0101</v>
          </cell>
          <cell r="G4" t="str">
            <v>Label</v>
          </cell>
          <cell r="H4" t="str">
            <v>Ident Label</v>
          </cell>
          <cell r="I4">
            <v>1</v>
          </cell>
          <cell r="J4">
            <v>0.02</v>
          </cell>
          <cell r="K4">
            <v>0.02</v>
          </cell>
          <cell r="L4">
            <v>3</v>
          </cell>
          <cell r="M4" t="str">
            <v>ALL VARIANTS</v>
          </cell>
          <cell r="N4" t="str">
            <v>COLLECTOR TANK</v>
          </cell>
          <cell r="O4" t="str">
            <v>Label</v>
          </cell>
          <cell r="P4" t="str">
            <v>Ident Label</v>
          </cell>
          <cell r="Q4" t="str">
            <v>FT28271</v>
          </cell>
          <cell r="R4" t="str">
            <v>FT28201, ALL VARIANTS, COLLECTOR TANK, Label, Ident Label, FT28271</v>
          </cell>
          <cell r="S4">
            <v>1</v>
          </cell>
        </row>
        <row r="5">
          <cell r="A5">
            <v>4</v>
          </cell>
          <cell r="B5" t="str">
            <v>FT28201</v>
          </cell>
          <cell r="C5" t="str">
            <v>COLLECTOR TANK</v>
          </cell>
          <cell r="D5">
            <v>2910900357</v>
          </cell>
          <cell r="E5" t="str">
            <v>FT28195/-</v>
          </cell>
          <cell r="F5" t="str">
            <v>SV00A0A410AJ0103</v>
          </cell>
          <cell r="G5" t="str">
            <v>Fitting</v>
          </cell>
          <cell r="H5" t="str">
            <v>HG334A 1.6mm Kit</v>
          </cell>
          <cell r="I5">
            <v>1</v>
          </cell>
          <cell r="J5">
            <v>0.3</v>
          </cell>
          <cell r="K5">
            <v>0.3</v>
          </cell>
          <cell r="L5">
            <v>4</v>
          </cell>
          <cell r="M5" t="str">
            <v>ALL VARIANTS</v>
          </cell>
          <cell r="N5" t="str">
            <v>COLLECTOR TANK</v>
          </cell>
          <cell r="O5" t="str">
            <v>Interface sponge</v>
          </cell>
          <cell r="P5" t="str">
            <v>HG334A 1.6mm Kit</v>
          </cell>
          <cell r="Q5" t="str">
            <v>FT28195/-</v>
          </cell>
          <cell r="R5" t="str">
            <v>FT28201, ALL VARIANTS, COLLECTOR TANK, Interface sponge, HG334A 1.6mm Kit, FT28195/-</v>
          </cell>
          <cell r="S5">
            <v>1</v>
          </cell>
        </row>
        <row r="6">
          <cell r="A6">
            <v>5</v>
          </cell>
          <cell r="B6" t="str">
            <v>FT28201</v>
          </cell>
          <cell r="C6" t="str">
            <v>COLLECTOR TANK</v>
          </cell>
          <cell r="D6">
            <v>2910900357</v>
          </cell>
          <cell r="E6" t="str">
            <v/>
          </cell>
          <cell r="F6" t="str">
            <v>SV00A0A450AY</v>
          </cell>
          <cell r="G6" t="str">
            <v/>
          </cell>
          <cell r="H6" t="str">
            <v/>
          </cell>
          <cell r="I6" t="str">
            <v/>
          </cell>
          <cell r="J6" t="str">
            <v/>
          </cell>
          <cell r="K6" t="str">
            <v/>
          </cell>
          <cell r="L6">
            <v>5</v>
          </cell>
          <cell r="M6" t="str">
            <v>ALL VARIANTS</v>
          </cell>
          <cell r="N6" t="str">
            <v>COLLECTOR TANK</v>
          </cell>
          <cell r="O6" t="str">
            <v>Optical Sensor</v>
          </cell>
          <cell r="P6" t="str">
            <v/>
          </cell>
          <cell r="Q6" t="str">
            <v/>
          </cell>
          <cell r="R6" t="str">
            <v xml:space="preserve">FT28201, ALL VARIANTS, COLLECTOR TANK, Optical Sensor, , </v>
          </cell>
          <cell r="S6" t="str">
            <v/>
          </cell>
        </row>
        <row r="7">
          <cell r="A7">
            <v>6</v>
          </cell>
          <cell r="B7" t="str">
            <v>FT28201</v>
          </cell>
          <cell r="C7" t="str">
            <v>COLLECTOR TANK</v>
          </cell>
          <cell r="D7">
            <v>2910900357</v>
          </cell>
          <cell r="E7" t="str">
            <v>FT28275</v>
          </cell>
          <cell r="F7" t="str">
            <v>SV00A0A450AY01</v>
          </cell>
          <cell r="G7" t="str">
            <v>Insert</v>
          </cell>
          <cell r="H7" t="str">
            <v>Insert 1/2" BSP</v>
          </cell>
          <cell r="I7">
            <v>1</v>
          </cell>
          <cell r="J7">
            <v>7.0000000000000007E-2</v>
          </cell>
          <cell r="K7">
            <v>7.0000000000000007E-2</v>
          </cell>
          <cell r="L7">
            <v>6</v>
          </cell>
          <cell r="M7" t="str">
            <v>ALL VARIANTS</v>
          </cell>
          <cell r="N7" t="str">
            <v>COLLECTOR TANK</v>
          </cell>
          <cell r="O7" t="str">
            <v>Optical Sensor (8)</v>
          </cell>
          <cell r="P7" t="str">
            <v>Insert 1/2" BSP</v>
          </cell>
          <cell r="Q7" t="str">
            <v>FT28275</v>
          </cell>
          <cell r="R7" t="str">
            <v>FT28201, ALL VARIANTS, COLLECTOR TANK, Optical Sensor (8), Insert 1/2" BSP, FT28275</v>
          </cell>
          <cell r="S7">
            <v>1</v>
          </cell>
        </row>
        <row r="8">
          <cell r="A8">
            <v>7</v>
          </cell>
          <cell r="B8" t="str">
            <v>FT28201</v>
          </cell>
          <cell r="C8" t="str">
            <v>COLLECTOR TANK</v>
          </cell>
          <cell r="D8">
            <v>2910900357</v>
          </cell>
          <cell r="E8" t="str">
            <v>Y-POS187-312-120</v>
          </cell>
          <cell r="F8" t="str">
            <v>SV00A0A450AY03</v>
          </cell>
          <cell r="G8" t="str">
            <v>Fitting</v>
          </cell>
          <cell r="H8" t="str">
            <v>Optical sensor unit</v>
          </cell>
          <cell r="I8">
            <v>1</v>
          </cell>
          <cell r="J8">
            <v>0.5</v>
          </cell>
          <cell r="K8">
            <v>0.5</v>
          </cell>
          <cell r="L8">
            <v>7</v>
          </cell>
          <cell r="M8" t="str">
            <v>ALL VARIANTS</v>
          </cell>
          <cell r="N8" t="str">
            <v>COLLECTOR TANK</v>
          </cell>
          <cell r="O8" t="str">
            <v>Optical Sensor (8)</v>
          </cell>
          <cell r="P8" t="str">
            <v>Optical sensor unit</v>
          </cell>
          <cell r="Q8" t="str">
            <v>Y-POS187-312-120</v>
          </cell>
          <cell r="R8" t="str">
            <v>FT28201, ALL VARIANTS, COLLECTOR TANK, Optical Sensor (8), Optical sensor unit, Y-POS187-312-120</v>
          </cell>
          <cell r="S8">
            <v>1</v>
          </cell>
        </row>
        <row r="9">
          <cell r="A9">
            <v>8</v>
          </cell>
          <cell r="B9" t="str">
            <v>FT28201</v>
          </cell>
          <cell r="C9" t="str">
            <v>COLLECTOR TANK</v>
          </cell>
          <cell r="D9">
            <v>2910900357</v>
          </cell>
          <cell r="E9" t="str">
            <v>1/2 IN BONDED</v>
          </cell>
          <cell r="F9" t="str">
            <v>SV00A0A450AY05</v>
          </cell>
          <cell r="G9" t="str">
            <v>Seal</v>
          </cell>
          <cell r="H9" t="str">
            <v>Washer 1/2 BSP</v>
          </cell>
          <cell r="I9">
            <v>1</v>
          </cell>
          <cell r="J9">
            <v>4.0000000000000001E-3</v>
          </cell>
          <cell r="K9">
            <v>4.0000000000000001E-3</v>
          </cell>
          <cell r="L9">
            <v>8</v>
          </cell>
          <cell r="M9" t="str">
            <v>ALL VARIANTS</v>
          </cell>
          <cell r="N9" t="str">
            <v>COLLECTOR TANK</v>
          </cell>
          <cell r="O9" t="str">
            <v>Optical Sensor (8)</v>
          </cell>
          <cell r="P9" t="str">
            <v>Washer 1/2 BSP</v>
          </cell>
          <cell r="Q9" t="str">
            <v>1/2 IN BONDED</v>
          </cell>
          <cell r="R9" t="str">
            <v>FT28201, ALL VARIANTS, COLLECTOR TANK, Optical Sensor (8), Washer 1/2 BSP, 1/2 IN BONDED</v>
          </cell>
          <cell r="S9">
            <v>1</v>
          </cell>
        </row>
        <row r="10">
          <cell r="A10">
            <v>9</v>
          </cell>
          <cell r="B10" t="str">
            <v>FT28201</v>
          </cell>
          <cell r="C10" t="str">
            <v>COLLECTOR TANK</v>
          </cell>
          <cell r="D10">
            <v>2910900357</v>
          </cell>
          <cell r="E10" t="str">
            <v/>
          </cell>
          <cell r="F10" t="str">
            <v>SV00A0A410AJ09</v>
          </cell>
          <cell r="G10" t="str">
            <v/>
          </cell>
          <cell r="H10" t="str">
            <v/>
          </cell>
          <cell r="I10" t="str">
            <v/>
          </cell>
          <cell r="J10" t="str">
            <v/>
          </cell>
          <cell r="K10" t="str">
            <v/>
          </cell>
          <cell r="L10">
            <v>9</v>
          </cell>
          <cell r="M10" t="str">
            <v>ALL VARIANTS</v>
          </cell>
          <cell r="N10" t="str">
            <v>COLLECTOR TANK</v>
          </cell>
          <cell r="O10" t="str">
            <v>Fuel feed to main Pump</v>
          </cell>
          <cell r="P10" t="str">
            <v/>
          </cell>
          <cell r="Q10" t="str">
            <v/>
          </cell>
          <cell r="R10" t="str">
            <v xml:space="preserve">FT28201, ALL VARIANTS, COLLECTOR TANK, Fuel feed to main Pump, , </v>
          </cell>
          <cell r="S10" t="str">
            <v/>
          </cell>
        </row>
        <row r="11">
          <cell r="A11">
            <v>10</v>
          </cell>
          <cell r="B11" t="str">
            <v>FT28201</v>
          </cell>
          <cell r="C11" t="str">
            <v>COLLECTOR TANK</v>
          </cell>
          <cell r="D11">
            <v>2910900357</v>
          </cell>
          <cell r="E11" t="str">
            <v>FT28192</v>
          </cell>
          <cell r="F11" t="str">
            <v>SV00A0A410AJ0901</v>
          </cell>
          <cell r="G11" t="str">
            <v>Insert</v>
          </cell>
          <cell r="H11" t="str">
            <v>INSERT M22x1.5</v>
          </cell>
          <cell r="I11">
            <v>1</v>
          </cell>
          <cell r="J11">
            <v>7.0000000000000007E-2</v>
          </cell>
          <cell r="K11">
            <v>7.0000000000000007E-2</v>
          </cell>
          <cell r="L11">
            <v>10</v>
          </cell>
          <cell r="M11" t="str">
            <v>ALL VARIANTS</v>
          </cell>
          <cell r="N11" t="str">
            <v>COLLECTOR TANK</v>
          </cell>
          <cell r="O11" t="str">
            <v>To main pump (1)</v>
          </cell>
          <cell r="P11" t="str">
            <v>INSERT M22x1.5</v>
          </cell>
          <cell r="Q11" t="str">
            <v>FT28192</v>
          </cell>
          <cell r="R11" t="str">
            <v>FT28201, ALL VARIANTS, COLLECTOR TANK, To main pump (1), INSERT M22x1.5, FT28192</v>
          </cell>
          <cell r="S11">
            <v>1</v>
          </cell>
        </row>
        <row r="12">
          <cell r="A12">
            <v>11</v>
          </cell>
          <cell r="B12" t="str">
            <v>FT28201</v>
          </cell>
          <cell r="C12" t="str">
            <v>COLLECTOR TANK</v>
          </cell>
          <cell r="D12">
            <v>2910900357</v>
          </cell>
          <cell r="E12" t="str">
            <v>G15LCFX</v>
          </cell>
          <cell r="F12" t="str">
            <v>SV00A0A410AJ0903</v>
          </cell>
          <cell r="G12" t="str">
            <v>Fitting</v>
          </cell>
          <cell r="H12" t="str">
            <v>M22X1.5 Male/Male Adaptor</v>
          </cell>
          <cell r="I12">
            <v>1</v>
          </cell>
          <cell r="J12">
            <v>0.13</v>
          </cell>
          <cell r="K12">
            <v>0.13</v>
          </cell>
          <cell r="L12">
            <v>11</v>
          </cell>
          <cell r="M12" t="str">
            <v>ALL VARIANTS</v>
          </cell>
          <cell r="N12" t="str">
            <v>COLLECTOR TANK</v>
          </cell>
          <cell r="O12" t="str">
            <v>To main pump (1)</v>
          </cell>
          <cell r="P12" t="str">
            <v>M22X1.5 Male/Male Adaptor</v>
          </cell>
          <cell r="Q12" t="str">
            <v>G15LCFX</v>
          </cell>
          <cell r="R12" t="str">
            <v>FT28201, ALL VARIANTS, COLLECTOR TANK, To main pump (1), M22X1.5 Male/Male Adaptor, G15LCFX</v>
          </cell>
          <cell r="S12">
            <v>1</v>
          </cell>
        </row>
        <row r="13">
          <cell r="A13">
            <v>12</v>
          </cell>
          <cell r="B13" t="str">
            <v>FT28201</v>
          </cell>
          <cell r="C13" t="str">
            <v>COLLECTOR TANK</v>
          </cell>
          <cell r="D13">
            <v>2910900357</v>
          </cell>
          <cell r="E13" t="str">
            <v>M22 BONDED</v>
          </cell>
          <cell r="F13" t="str">
            <v>SV00A0A410AJ0905</v>
          </cell>
          <cell r="G13" t="str">
            <v>Seal</v>
          </cell>
          <cell r="H13" t="str">
            <v>M22x1.5 Bonded Seal</v>
          </cell>
          <cell r="I13">
            <v>1</v>
          </cell>
          <cell r="J13">
            <v>4.0000000000000001E-3</v>
          </cell>
          <cell r="K13">
            <v>4.0000000000000001E-3</v>
          </cell>
          <cell r="L13">
            <v>12</v>
          </cell>
          <cell r="M13" t="str">
            <v>ALL VARIANTS</v>
          </cell>
          <cell r="N13" t="str">
            <v>COLLECTOR TANK</v>
          </cell>
          <cell r="O13" t="str">
            <v>To main pump (1)</v>
          </cell>
          <cell r="P13" t="str">
            <v>M22x1.5 Bonded Seal</v>
          </cell>
          <cell r="Q13" t="str">
            <v>M22 BONDED</v>
          </cell>
          <cell r="R13" t="str">
            <v>FT28201, ALL VARIANTS, COLLECTOR TANK, To main pump (1), M22x1.5 Bonded Seal, M22 BONDED</v>
          </cell>
          <cell r="S13">
            <v>1</v>
          </cell>
        </row>
        <row r="14">
          <cell r="A14">
            <v>13</v>
          </cell>
          <cell r="B14" t="str">
            <v>FT28201</v>
          </cell>
          <cell r="C14" t="str">
            <v>COLLECTOR TANK</v>
          </cell>
          <cell r="D14">
            <v>2910900357</v>
          </cell>
          <cell r="E14" t="str">
            <v/>
          </cell>
          <cell r="F14" t="str">
            <v>SV00A0A450AJ</v>
          </cell>
          <cell r="G14" t="str">
            <v/>
          </cell>
          <cell r="H14" t="str">
            <v/>
          </cell>
          <cell r="I14" t="str">
            <v/>
          </cell>
          <cell r="J14" t="str">
            <v/>
          </cell>
          <cell r="K14" t="str">
            <v/>
          </cell>
          <cell r="L14">
            <v>13</v>
          </cell>
          <cell r="M14" t="str">
            <v>ALL VARIANTS</v>
          </cell>
          <cell r="N14" t="str">
            <v>COLLECTOR TANK</v>
          </cell>
          <cell r="O14" t="str">
            <v>Fuel Level Sensor</v>
          </cell>
          <cell r="P14" t="str">
            <v/>
          </cell>
          <cell r="Q14" t="str">
            <v/>
          </cell>
          <cell r="R14" t="str">
            <v xml:space="preserve">FT28201, ALL VARIANTS, COLLECTOR TANK, Fuel Level Sensor, , </v>
          </cell>
          <cell r="S14" t="str">
            <v/>
          </cell>
        </row>
        <row r="15">
          <cell r="A15">
            <v>14</v>
          </cell>
          <cell r="B15" t="str">
            <v>FT28201</v>
          </cell>
          <cell r="C15" t="str">
            <v>COLLECTOR TANK</v>
          </cell>
          <cell r="D15">
            <v>2910900357</v>
          </cell>
          <cell r="E15" t="str">
            <v>FT28269</v>
          </cell>
          <cell r="F15" t="str">
            <v>SV00A0A450AJ01</v>
          </cell>
          <cell r="G15" t="str">
            <v>Sensor</v>
          </cell>
          <cell r="H15" t="str">
            <v>Fuel Level Sensor Unit</v>
          </cell>
          <cell r="I15">
            <v>1</v>
          </cell>
          <cell r="J15">
            <v>0.5</v>
          </cell>
          <cell r="K15">
            <v>0.5</v>
          </cell>
          <cell r="L15">
            <v>14</v>
          </cell>
          <cell r="M15" t="str">
            <v>ALL VARIANTS</v>
          </cell>
          <cell r="N15" t="str">
            <v>COLLECTOR TANK</v>
          </cell>
          <cell r="O15" t="str">
            <v>Fuel Level Sensor LRU (FLS) (6)</v>
          </cell>
          <cell r="P15" t="str">
            <v>Fuel Level Sensor Unit</v>
          </cell>
          <cell r="Q15" t="str">
            <v>FT28269</v>
          </cell>
          <cell r="R15" t="str">
            <v>FT28201, ALL VARIANTS, COLLECTOR TANK, Fuel Level Sensor LRU (FLS) (6), Fuel Level Sensor Unit, FT28269</v>
          </cell>
          <cell r="S15">
            <v>1</v>
          </cell>
        </row>
        <row r="16">
          <cell r="A16">
            <v>15</v>
          </cell>
          <cell r="B16" t="str">
            <v>FT28201</v>
          </cell>
          <cell r="C16" t="str">
            <v>COLLECTOR TANK</v>
          </cell>
          <cell r="D16">
            <v>2910900357</v>
          </cell>
          <cell r="E16" t="str">
            <v>FT28416</v>
          </cell>
          <cell r="F16" t="str">
            <v>SV00A0A450AJ03</v>
          </cell>
          <cell r="G16" t="str">
            <v>Insert</v>
          </cell>
          <cell r="H16" t="str">
            <v>Double insert M24x1.5 &amp; M22x1.5</v>
          </cell>
          <cell r="I16">
            <v>1</v>
          </cell>
          <cell r="J16">
            <v>0.3</v>
          </cell>
          <cell r="K16">
            <v>0.3</v>
          </cell>
          <cell r="L16">
            <v>15</v>
          </cell>
          <cell r="M16" t="str">
            <v>ALL VARIANTS</v>
          </cell>
          <cell r="N16" t="str">
            <v>COLLECTOR TANK</v>
          </cell>
          <cell r="O16" t="str">
            <v>Fuel Level Sensor LRU (FLS) (6)</v>
          </cell>
          <cell r="P16" t="str">
            <v>Double insert M24x1.5 &amp; M22x1.5</v>
          </cell>
          <cell r="Q16" t="str">
            <v>FT28416</v>
          </cell>
          <cell r="R16" t="str">
            <v>FT28201, ALL VARIANTS, COLLECTOR TANK, Fuel Level Sensor LRU (FLS) (6), Double insert M24x1.5 &amp; M22x1.5, FT28416</v>
          </cell>
          <cell r="S16">
            <v>1</v>
          </cell>
        </row>
        <row r="17">
          <cell r="A17">
            <v>16</v>
          </cell>
          <cell r="B17" t="str">
            <v>FT28201</v>
          </cell>
          <cell r="C17" t="str">
            <v>COLLECTOR TANK</v>
          </cell>
          <cell r="D17">
            <v>2910900357</v>
          </cell>
          <cell r="E17" t="str">
            <v>M20 BONDED</v>
          </cell>
          <cell r="F17" t="str">
            <v>SV00A0A450AJ05</v>
          </cell>
          <cell r="G17" t="str">
            <v>Seal</v>
          </cell>
          <cell r="H17" t="str">
            <v>M20x1.5 Bonded Seal</v>
          </cell>
          <cell r="I17">
            <v>1</v>
          </cell>
          <cell r="J17">
            <v>4.0000000000000001E-3</v>
          </cell>
          <cell r="K17">
            <v>4.0000000000000001E-3</v>
          </cell>
          <cell r="L17">
            <v>16</v>
          </cell>
          <cell r="M17" t="str">
            <v>ALL VARIANTS</v>
          </cell>
          <cell r="N17" t="str">
            <v>COLLECTOR TANK</v>
          </cell>
          <cell r="O17" t="str">
            <v>Fuel Level Sensor LRU (FLS) (6)</v>
          </cell>
          <cell r="P17" t="str">
            <v>M20x1.5 Bonded Seal</v>
          </cell>
          <cell r="Q17" t="str">
            <v>M20 BONDED</v>
          </cell>
          <cell r="R17" t="str">
            <v>FT28201, ALL VARIANTS, COLLECTOR TANK, Fuel Level Sensor LRU (FLS) (6), M20x1.5 Bonded Seal, M20 BONDED</v>
          </cell>
          <cell r="S17">
            <v>1</v>
          </cell>
        </row>
        <row r="18">
          <cell r="A18">
            <v>17</v>
          </cell>
          <cell r="B18" t="str">
            <v>FT28201</v>
          </cell>
          <cell r="C18" t="str">
            <v>COLLECTOR TANK</v>
          </cell>
          <cell r="D18">
            <v>2910900357</v>
          </cell>
          <cell r="E18" t="str">
            <v/>
          </cell>
          <cell r="F18" t="str">
            <v>SV00A0A410AJ07</v>
          </cell>
          <cell r="G18" t="str">
            <v/>
          </cell>
          <cell r="H18" t="str">
            <v/>
          </cell>
          <cell r="I18" t="str">
            <v/>
          </cell>
          <cell r="J18" t="str">
            <v/>
          </cell>
          <cell r="K18" t="str">
            <v/>
          </cell>
          <cell r="L18">
            <v>17</v>
          </cell>
          <cell r="M18" t="str">
            <v>ALL VARIANTS</v>
          </cell>
          <cell r="N18" t="str">
            <v>COLLECTOR TANK</v>
          </cell>
          <cell r="O18" t="str">
            <v>Fuel return from Secondary Pump</v>
          </cell>
          <cell r="P18" t="str">
            <v/>
          </cell>
          <cell r="Q18" t="str">
            <v/>
          </cell>
          <cell r="R18" t="str">
            <v xml:space="preserve">FT28201, ALL VARIANTS, COLLECTOR TANK, Fuel return from Secondary Pump, , </v>
          </cell>
          <cell r="S18" t="str">
            <v/>
          </cell>
        </row>
        <row r="19">
          <cell r="A19">
            <v>18</v>
          </cell>
          <cell r="B19" t="str">
            <v>FT28201</v>
          </cell>
          <cell r="C19" t="str">
            <v>COLLECTOR TANK</v>
          </cell>
          <cell r="D19">
            <v>2910900357</v>
          </cell>
          <cell r="E19" t="str">
            <v>FT28192</v>
          </cell>
          <cell r="F19" t="str">
            <v>SV00A0A410AJ0701</v>
          </cell>
          <cell r="G19" t="str">
            <v>Insert</v>
          </cell>
          <cell r="H19" t="str">
            <v>INSERT M22x1.5</v>
          </cell>
          <cell r="I19">
            <v>1</v>
          </cell>
          <cell r="J19">
            <v>7.0000000000000007E-2</v>
          </cell>
          <cell r="K19">
            <v>7.0000000000000007E-2</v>
          </cell>
          <cell r="L19">
            <v>18</v>
          </cell>
          <cell r="M19" t="str">
            <v>ALL VARIANTS</v>
          </cell>
          <cell r="N19" t="str">
            <v>COLLECTOR TANK</v>
          </cell>
          <cell r="O19" t="str">
            <v>From secondary pumps(2)</v>
          </cell>
          <cell r="P19" t="str">
            <v>INSERT M22x1.5</v>
          </cell>
          <cell r="Q19" t="str">
            <v>FT28192</v>
          </cell>
          <cell r="R19" t="str">
            <v>FT28201, ALL VARIANTS, COLLECTOR TANK, From secondary pumps(2), INSERT M22x1.5, FT28192</v>
          </cell>
          <cell r="S19">
            <v>1</v>
          </cell>
        </row>
        <row r="20">
          <cell r="A20">
            <v>19</v>
          </cell>
          <cell r="B20" t="str">
            <v>FT28201</v>
          </cell>
          <cell r="C20" t="str">
            <v>COLLECTOR TANK</v>
          </cell>
          <cell r="D20">
            <v>2910900357</v>
          </cell>
          <cell r="E20" t="str">
            <v>G15LCFX</v>
          </cell>
          <cell r="F20" t="str">
            <v>SV00A0A410AJ0703</v>
          </cell>
          <cell r="G20" t="str">
            <v>Fitting</v>
          </cell>
          <cell r="H20" t="str">
            <v>M22X1.5 Male/Male Adaptor</v>
          </cell>
          <cell r="I20">
            <v>1</v>
          </cell>
          <cell r="J20">
            <v>0.13</v>
          </cell>
          <cell r="K20">
            <v>0.13</v>
          </cell>
          <cell r="L20">
            <v>19</v>
          </cell>
          <cell r="M20" t="str">
            <v>ALL VARIANTS</v>
          </cell>
          <cell r="N20" t="str">
            <v>COLLECTOR TANK</v>
          </cell>
          <cell r="O20" t="str">
            <v>From secondary pumps(2)</v>
          </cell>
          <cell r="P20" t="str">
            <v>M22X1.5 Male/Male Adaptor</v>
          </cell>
          <cell r="Q20" t="str">
            <v>G15LCFX</v>
          </cell>
          <cell r="R20" t="str">
            <v>FT28201, ALL VARIANTS, COLLECTOR TANK, From secondary pumps(2), M22X1.5 Male/Male Adaptor, G15LCFX</v>
          </cell>
          <cell r="S20">
            <v>1</v>
          </cell>
        </row>
        <row r="21">
          <cell r="A21">
            <v>20</v>
          </cell>
          <cell r="B21" t="str">
            <v>FT28201</v>
          </cell>
          <cell r="C21" t="str">
            <v>COLLECTOR TANK</v>
          </cell>
          <cell r="D21">
            <v>2910900357</v>
          </cell>
          <cell r="E21" t="str">
            <v>M22 BONDED</v>
          </cell>
          <cell r="F21" t="str">
            <v>SV00A0A410AJ0705</v>
          </cell>
          <cell r="G21" t="str">
            <v>Seal</v>
          </cell>
          <cell r="H21" t="str">
            <v>M22x1.5 Bonded Seal</v>
          </cell>
          <cell r="I21">
            <v>1</v>
          </cell>
          <cell r="J21">
            <v>4.0000000000000001E-3</v>
          </cell>
          <cell r="K21">
            <v>4.0000000000000001E-3</v>
          </cell>
          <cell r="L21">
            <v>20</v>
          </cell>
          <cell r="M21" t="str">
            <v>ALL VARIANTS</v>
          </cell>
          <cell r="N21" t="str">
            <v>COLLECTOR TANK</v>
          </cell>
          <cell r="O21" t="str">
            <v>From secondary pumps(2)</v>
          </cell>
          <cell r="P21" t="str">
            <v>M22x1.5 Bonded Seal</v>
          </cell>
          <cell r="Q21" t="str">
            <v>M22 BONDED</v>
          </cell>
          <cell r="R21" t="str">
            <v>FT28201, ALL VARIANTS, COLLECTOR TANK, From secondary pumps(2), M22x1.5 Bonded Seal, M22 BONDED</v>
          </cell>
          <cell r="S21">
            <v>1</v>
          </cell>
        </row>
        <row r="22">
          <cell r="A22">
            <v>21</v>
          </cell>
          <cell r="B22" t="str">
            <v>FT28201</v>
          </cell>
          <cell r="C22" t="str">
            <v>COLLECTOR TANK</v>
          </cell>
          <cell r="D22">
            <v>2910900357</v>
          </cell>
          <cell r="E22" t="str">
            <v/>
          </cell>
          <cell r="F22" t="str">
            <v>SV00A0A410AJ03</v>
          </cell>
          <cell r="G22" t="str">
            <v/>
          </cell>
          <cell r="H22" t="str">
            <v/>
          </cell>
          <cell r="I22" t="str">
            <v/>
          </cell>
          <cell r="J22" t="str">
            <v/>
          </cell>
          <cell r="K22" t="str">
            <v/>
          </cell>
          <cell r="L22">
            <v>21</v>
          </cell>
          <cell r="M22" t="str">
            <v>ALL VARIANTS</v>
          </cell>
          <cell r="N22" t="str">
            <v>COLLECTOR TANK</v>
          </cell>
          <cell r="O22" t="str">
            <v>Fuel Filler</v>
          </cell>
          <cell r="P22" t="str">
            <v/>
          </cell>
          <cell r="Q22" t="str">
            <v/>
          </cell>
          <cell r="R22" t="str">
            <v xml:space="preserve">FT28201, ALL VARIANTS, COLLECTOR TANK, Fuel Filler, , </v>
          </cell>
          <cell r="S22" t="str">
            <v/>
          </cell>
        </row>
        <row r="23">
          <cell r="A23">
            <v>22</v>
          </cell>
          <cell r="B23" t="str">
            <v>FT28201</v>
          </cell>
          <cell r="C23" t="str">
            <v>COLLECTOR TANK</v>
          </cell>
          <cell r="D23">
            <v>2910900357</v>
          </cell>
          <cell r="E23" t="str">
            <v>FT28416</v>
          </cell>
          <cell r="F23" t="str">
            <v>SV00A0A410AJ0301</v>
          </cell>
          <cell r="G23" t="str">
            <v>Insert</v>
          </cell>
          <cell r="H23" t="str">
            <v>Double insert M24x1.5 &amp; M22x1.5</v>
          </cell>
          <cell r="I23" t="str">
            <v/>
          </cell>
          <cell r="J23" t="str">
            <v/>
          </cell>
          <cell r="K23" t="str">
            <v/>
          </cell>
          <cell r="L23">
            <v>22</v>
          </cell>
          <cell r="M23" t="str">
            <v>ALL VARIANTS</v>
          </cell>
          <cell r="N23" t="str">
            <v>COLLECTOR TANK</v>
          </cell>
          <cell r="O23" t="str">
            <v>Fuel Filler Plug (7)</v>
          </cell>
          <cell r="P23" t="str">
            <v>Double insert M24x1.5 &amp; M22x1.5</v>
          </cell>
          <cell r="Q23" t="str">
            <v>FT28416</v>
          </cell>
          <cell r="R23" t="str">
            <v>FT28201, ALL VARIANTS, COLLECTOR TANK, Fuel Filler Plug (7), Double insert M24x1.5 &amp; M22x1.5, FT28416</v>
          </cell>
          <cell r="S23" t="str">
            <v/>
          </cell>
        </row>
        <row r="24">
          <cell r="A24">
            <v>23</v>
          </cell>
          <cell r="B24" t="str">
            <v>FT28201</v>
          </cell>
          <cell r="C24" t="str">
            <v>COLLECTOR TANK</v>
          </cell>
          <cell r="D24">
            <v>2910900357</v>
          </cell>
          <cell r="E24" t="str">
            <v>G15LCFX</v>
          </cell>
          <cell r="F24" t="str">
            <v>SV00A0A410AJ0303</v>
          </cell>
          <cell r="G24" t="str">
            <v>Fitting</v>
          </cell>
          <cell r="H24" t="str">
            <v>M22x1.5 Male/Male Adaptor</v>
          </cell>
          <cell r="I24">
            <v>1</v>
          </cell>
          <cell r="J24">
            <v>0.13</v>
          </cell>
          <cell r="K24">
            <v>0.13</v>
          </cell>
          <cell r="L24">
            <v>23</v>
          </cell>
          <cell r="M24" t="str">
            <v>ALL VARIANTS</v>
          </cell>
          <cell r="N24" t="str">
            <v>COLLECTOR TANK</v>
          </cell>
          <cell r="O24" t="str">
            <v>Fuel Filler Plug (7)</v>
          </cell>
          <cell r="P24" t="str">
            <v>M22x1.5 Male/Male Adaptor</v>
          </cell>
          <cell r="Q24" t="str">
            <v>G15LCFX</v>
          </cell>
          <cell r="R24" t="str">
            <v>FT28201, ALL VARIANTS, COLLECTOR TANK, Fuel Filler Plug (7), M22x1.5 Male/Male Adaptor, G15LCFX</v>
          </cell>
          <cell r="S24">
            <v>1</v>
          </cell>
        </row>
        <row r="25">
          <cell r="A25">
            <v>24</v>
          </cell>
          <cell r="B25" t="str">
            <v>FT28201</v>
          </cell>
          <cell r="C25" t="str">
            <v>COLLECTOR TANK</v>
          </cell>
          <cell r="D25">
            <v>2910900357</v>
          </cell>
          <cell r="E25" t="str">
            <v>M22 BONDED</v>
          </cell>
          <cell r="F25" t="str">
            <v>SV00A0A410AJ0305</v>
          </cell>
          <cell r="G25" t="str">
            <v>Seal</v>
          </cell>
          <cell r="H25" t="str">
            <v>M22x1.5 Bonded Seal</v>
          </cell>
          <cell r="I25">
            <v>1</v>
          </cell>
          <cell r="J25">
            <v>4.0000000000000001E-3</v>
          </cell>
          <cell r="K25">
            <v>4.0000000000000001E-3</v>
          </cell>
          <cell r="L25">
            <v>24</v>
          </cell>
          <cell r="M25" t="str">
            <v>ALL VARIANTS</v>
          </cell>
          <cell r="N25" t="str">
            <v>COLLECTOR TANK</v>
          </cell>
          <cell r="O25" t="str">
            <v>Fuel Filler Plug (7)</v>
          </cell>
          <cell r="P25" t="str">
            <v>M22x1.5 Bonded Seal</v>
          </cell>
          <cell r="Q25" t="str">
            <v>M22 BONDED</v>
          </cell>
          <cell r="R25" t="str">
            <v>FT28201, ALL VARIANTS, COLLECTOR TANK, Fuel Filler Plug (7), M22x1.5 Bonded Seal, M22 BONDED</v>
          </cell>
          <cell r="S25">
            <v>1</v>
          </cell>
        </row>
        <row r="26">
          <cell r="A26">
            <v>25</v>
          </cell>
          <cell r="B26" t="str">
            <v>FT28201</v>
          </cell>
          <cell r="C26" t="str">
            <v>COLLECTOR TANK</v>
          </cell>
          <cell r="D26">
            <v>2910900357</v>
          </cell>
          <cell r="E26" t="str">
            <v/>
          </cell>
          <cell r="F26" t="str">
            <v>SV00A0A410AJ0307</v>
          </cell>
          <cell r="G26" t="str">
            <v>Fitting</v>
          </cell>
          <cell r="H26" t="str">
            <v>M22x1.5 60º Coned Blanking Cap</v>
          </cell>
          <cell r="I26">
            <v>1</v>
          </cell>
          <cell r="J26">
            <v>0.2</v>
          </cell>
          <cell r="K26">
            <v>0.2</v>
          </cell>
          <cell r="L26">
            <v>25</v>
          </cell>
          <cell r="M26" t="str">
            <v>ALL VARIANTS</v>
          </cell>
          <cell r="N26" t="str">
            <v>COLLECTOR TANK</v>
          </cell>
          <cell r="O26" t="str">
            <v>Fuel Filler Plug (7)</v>
          </cell>
          <cell r="P26" t="str">
            <v>M22x1.5 60º Coned Blanking Cap</v>
          </cell>
          <cell r="Q26" t="str">
            <v/>
          </cell>
          <cell r="R26" t="str">
            <v xml:space="preserve">FT28201, ALL VARIANTS, COLLECTOR TANK, Fuel Filler Plug (7), M22x1.5 60º Coned Blanking Cap, </v>
          </cell>
          <cell r="S26">
            <v>1</v>
          </cell>
        </row>
        <row r="27">
          <cell r="A27">
            <v>26</v>
          </cell>
          <cell r="B27" t="str">
            <v>FT28201</v>
          </cell>
          <cell r="C27" t="str">
            <v>COLLECTOR TANK</v>
          </cell>
          <cell r="D27">
            <v>2910900357</v>
          </cell>
          <cell r="E27" t="str">
            <v/>
          </cell>
          <cell r="F27" t="str">
            <v>SV00A0A410AJ0309</v>
          </cell>
          <cell r="G27" t="str">
            <v>Fitting</v>
          </cell>
          <cell r="H27" t="str">
            <v>Strap Retainer to suit M22x1.5 Cap</v>
          </cell>
          <cell r="I27">
            <v>1</v>
          </cell>
          <cell r="J27">
            <v>0.2</v>
          </cell>
          <cell r="K27">
            <v>0.2</v>
          </cell>
          <cell r="L27">
            <v>26</v>
          </cell>
          <cell r="M27" t="str">
            <v>ALL VARIANTS</v>
          </cell>
          <cell r="N27" t="str">
            <v>COLLECTOR TANK</v>
          </cell>
          <cell r="O27" t="str">
            <v>Fuel Filler Plug (7)</v>
          </cell>
          <cell r="P27" t="str">
            <v>Strap Retainer to suit M22x1.5 Cap</v>
          </cell>
          <cell r="Q27" t="str">
            <v/>
          </cell>
          <cell r="R27" t="str">
            <v xml:space="preserve">FT28201, ALL VARIANTS, COLLECTOR TANK, Fuel Filler Plug (7), Strap Retainer to suit M22x1.5 Cap, </v>
          </cell>
          <cell r="S27">
            <v>1</v>
          </cell>
        </row>
        <row r="28">
          <cell r="A28">
            <v>27</v>
          </cell>
          <cell r="B28" t="str">
            <v>FT28201</v>
          </cell>
          <cell r="C28" t="str">
            <v>COLLECTOR TANK</v>
          </cell>
          <cell r="D28">
            <v>2910900357</v>
          </cell>
          <cell r="E28" t="str">
            <v/>
          </cell>
          <cell r="F28" t="str">
            <v>SV00A0A460AG43</v>
          </cell>
          <cell r="G28" t="str">
            <v/>
          </cell>
          <cell r="H28" t="str">
            <v/>
          </cell>
          <cell r="I28" t="str">
            <v/>
          </cell>
          <cell r="J28" t="str">
            <v/>
          </cell>
          <cell r="K28" t="str">
            <v/>
          </cell>
          <cell r="L28">
            <v>27</v>
          </cell>
          <cell r="M28" t="str">
            <v>ALL VARIANTS</v>
          </cell>
          <cell r="N28" t="str">
            <v>COLLECTOR TANK</v>
          </cell>
          <cell r="O28" t="str">
            <v>Air Connection Collector Tank</v>
          </cell>
          <cell r="P28" t="str">
            <v/>
          </cell>
          <cell r="Q28" t="str">
            <v/>
          </cell>
          <cell r="R28" t="str">
            <v xml:space="preserve">FT28201, ALL VARIANTS, COLLECTOR TANK, Air Connection Collector Tank, , </v>
          </cell>
          <cell r="S28" t="str">
            <v/>
          </cell>
        </row>
        <row r="29">
          <cell r="A29">
            <v>28</v>
          </cell>
          <cell r="B29" t="str">
            <v>FT28201</v>
          </cell>
          <cell r="C29" t="str">
            <v>COLLECTOR TANK</v>
          </cell>
          <cell r="D29">
            <v>2910900357</v>
          </cell>
          <cell r="E29" t="str">
            <v>FT28192</v>
          </cell>
          <cell r="F29" t="str">
            <v>SV00A0A460AG4301</v>
          </cell>
          <cell r="G29" t="str">
            <v>Insert</v>
          </cell>
          <cell r="H29" t="str">
            <v>INSERT M22x1.5</v>
          </cell>
          <cell r="I29">
            <v>1</v>
          </cell>
          <cell r="J29">
            <v>7.0000000000000007E-2</v>
          </cell>
          <cell r="K29">
            <v>7.0000000000000007E-2</v>
          </cell>
          <cell r="L29">
            <v>28</v>
          </cell>
          <cell r="M29" t="str">
            <v>ALL VARIANTS</v>
          </cell>
          <cell r="N29" t="str">
            <v>COLLECTOR TANK</v>
          </cell>
          <cell r="O29" t="str">
            <v>Fuel Breather (Air connection) (4)</v>
          </cell>
          <cell r="P29" t="str">
            <v>INSERT M22x1.5</v>
          </cell>
          <cell r="Q29" t="str">
            <v>FT28192</v>
          </cell>
          <cell r="R29" t="str">
            <v>FT28201, ALL VARIANTS, COLLECTOR TANK, Fuel Breather (Air connection) (4), INSERT M22x1.5, FT28192</v>
          </cell>
          <cell r="S29">
            <v>1</v>
          </cell>
        </row>
        <row r="30">
          <cell r="A30">
            <v>29</v>
          </cell>
          <cell r="B30" t="str">
            <v>FT28201</v>
          </cell>
          <cell r="C30" t="str">
            <v>COLLECTOR TANK</v>
          </cell>
          <cell r="D30">
            <v>2910900357</v>
          </cell>
          <cell r="E30" t="str">
            <v>G15LCFX</v>
          </cell>
          <cell r="F30" t="str">
            <v>SV00A0A460AG4303</v>
          </cell>
          <cell r="G30" t="str">
            <v>Fitting</v>
          </cell>
          <cell r="H30" t="str">
            <v>M22X1.5 Male/Male Adaptor</v>
          </cell>
          <cell r="I30">
            <v>1</v>
          </cell>
          <cell r="J30">
            <v>0.13</v>
          </cell>
          <cell r="K30">
            <v>0.13</v>
          </cell>
          <cell r="L30">
            <v>29</v>
          </cell>
          <cell r="M30" t="str">
            <v>ALL VARIANTS</v>
          </cell>
          <cell r="N30" t="str">
            <v>COLLECTOR TANK</v>
          </cell>
          <cell r="O30" t="str">
            <v>Fuel Breather (Air connection) (4)</v>
          </cell>
          <cell r="P30" t="str">
            <v>M22X1.5 Male/Male Adaptor</v>
          </cell>
          <cell r="Q30" t="str">
            <v>G15LCFX</v>
          </cell>
          <cell r="R30" t="str">
            <v>FT28201, ALL VARIANTS, COLLECTOR TANK, Fuel Breather (Air connection) (4), M22X1.5 Male/Male Adaptor, G15LCFX</v>
          </cell>
          <cell r="S30">
            <v>1</v>
          </cell>
        </row>
        <row r="31">
          <cell r="A31">
            <v>30</v>
          </cell>
          <cell r="B31" t="str">
            <v>FT28201</v>
          </cell>
          <cell r="C31" t="str">
            <v>COLLECTOR TANK</v>
          </cell>
          <cell r="D31">
            <v>2910900357</v>
          </cell>
          <cell r="E31" t="str">
            <v>M22 BONDED</v>
          </cell>
          <cell r="F31" t="str">
            <v>SV00A0A460AG4305</v>
          </cell>
          <cell r="G31" t="str">
            <v>Seal</v>
          </cell>
          <cell r="H31" t="str">
            <v>M22x1.5 Bonded Seal</v>
          </cell>
          <cell r="I31">
            <v>1</v>
          </cell>
          <cell r="J31">
            <v>4.0000000000000001E-3</v>
          </cell>
          <cell r="K31">
            <v>4.0000000000000001E-3</v>
          </cell>
          <cell r="L31">
            <v>30</v>
          </cell>
          <cell r="M31" t="str">
            <v>ALL VARIANTS</v>
          </cell>
          <cell r="N31" t="str">
            <v>COLLECTOR TANK</v>
          </cell>
          <cell r="O31" t="str">
            <v>Fuel Breather (Air connection) (4)</v>
          </cell>
          <cell r="P31" t="str">
            <v>M22x1.5 Bonded Seal</v>
          </cell>
          <cell r="Q31" t="str">
            <v>M22 BONDED</v>
          </cell>
          <cell r="R31" t="str">
            <v>FT28201, ALL VARIANTS, COLLECTOR TANK, Fuel Breather (Air connection) (4), M22x1.5 Bonded Seal, M22 BONDED</v>
          </cell>
          <cell r="S31">
            <v>1</v>
          </cell>
        </row>
        <row r="32">
          <cell r="A32">
            <v>31</v>
          </cell>
          <cell r="B32" t="str">
            <v>FT28201</v>
          </cell>
          <cell r="C32" t="str">
            <v>COLLECTOR TANK</v>
          </cell>
          <cell r="D32">
            <v>2910900357</v>
          </cell>
          <cell r="E32" t="str">
            <v/>
          </cell>
          <cell r="F32" t="str">
            <v>SV00A0A410AJ05</v>
          </cell>
          <cell r="G32" t="str">
            <v/>
          </cell>
          <cell r="H32" t="str">
            <v/>
          </cell>
          <cell r="I32" t="str">
            <v/>
          </cell>
          <cell r="J32" t="str">
            <v/>
          </cell>
          <cell r="K32" t="str">
            <v/>
          </cell>
          <cell r="L32">
            <v>31</v>
          </cell>
          <cell r="M32" t="str">
            <v>ALL VARIANTS</v>
          </cell>
          <cell r="N32" t="str">
            <v>COLLECTOR TANK</v>
          </cell>
          <cell r="O32" t="str">
            <v>Transfer Hose</v>
          </cell>
          <cell r="P32" t="str">
            <v/>
          </cell>
          <cell r="Q32" t="str">
            <v/>
          </cell>
          <cell r="R32" t="str">
            <v xml:space="preserve">FT28201, ALL VARIANTS, COLLECTOR TANK, Transfer Hose, , </v>
          </cell>
          <cell r="S32" t="str">
            <v/>
          </cell>
        </row>
        <row r="33">
          <cell r="A33">
            <v>32</v>
          </cell>
          <cell r="B33" t="str">
            <v>FT28201</v>
          </cell>
          <cell r="C33" t="str">
            <v>COLLECTOR TANK</v>
          </cell>
          <cell r="D33">
            <v>2910900357</v>
          </cell>
          <cell r="E33" t="str">
            <v>FT28268</v>
          </cell>
          <cell r="F33" t="str">
            <v>SV00A0A410AJ0501</v>
          </cell>
          <cell r="G33" t="str">
            <v>Insert</v>
          </cell>
          <cell r="H33" t="str">
            <v>INSERT M18x1.5</v>
          </cell>
          <cell r="I33">
            <v>2</v>
          </cell>
          <cell r="J33">
            <v>7.0000000000000007E-2</v>
          </cell>
          <cell r="K33">
            <v>0.14000000000000001</v>
          </cell>
          <cell r="L33">
            <v>32</v>
          </cell>
          <cell r="M33" t="str">
            <v>ALL VARIANTS</v>
          </cell>
          <cell r="N33" t="str">
            <v>COLLECTOR TANK</v>
          </cell>
          <cell r="O33" t="str">
            <v>Transfer Hose (10)</v>
          </cell>
          <cell r="P33" t="str">
            <v>INSERT M18x1.5</v>
          </cell>
          <cell r="Q33" t="str">
            <v>FT28268</v>
          </cell>
          <cell r="R33" t="str">
            <v>FT28201, ALL VARIANTS, COLLECTOR TANK, Transfer Hose (10), INSERT M18x1.5, FT28268</v>
          </cell>
          <cell r="S33">
            <v>2</v>
          </cell>
        </row>
        <row r="34">
          <cell r="A34">
            <v>33</v>
          </cell>
          <cell r="B34" t="str">
            <v>FT28201</v>
          </cell>
          <cell r="C34" t="str">
            <v>COLLECTOR TANK</v>
          </cell>
          <cell r="D34">
            <v>2910900357</v>
          </cell>
          <cell r="E34" t="str">
            <v>G12LCFX</v>
          </cell>
          <cell r="F34" t="str">
            <v>SV00A0A410AJ0503</v>
          </cell>
          <cell r="G34" t="str">
            <v>Fitting</v>
          </cell>
          <cell r="H34" t="str">
            <v>M18X1.5 Male/Male Adaptor</v>
          </cell>
          <cell r="I34">
            <v>2</v>
          </cell>
          <cell r="J34">
            <v>0.13</v>
          </cell>
          <cell r="K34">
            <v>0.26</v>
          </cell>
          <cell r="L34">
            <v>33</v>
          </cell>
          <cell r="M34" t="str">
            <v>ALL VARIANTS</v>
          </cell>
          <cell r="N34" t="str">
            <v>COLLECTOR TANK</v>
          </cell>
          <cell r="O34" t="str">
            <v>Transfer Hose (10)</v>
          </cell>
          <cell r="P34" t="str">
            <v>M18X1.5 Male/Male Adaptor</v>
          </cell>
          <cell r="Q34" t="str">
            <v>G12LCFX</v>
          </cell>
          <cell r="R34" t="str">
            <v>FT28201, ALL VARIANTS, COLLECTOR TANK, Transfer Hose (10), M18X1.5 Male/Male Adaptor, G12LCFX</v>
          </cell>
          <cell r="S34">
            <v>2</v>
          </cell>
        </row>
        <row r="35">
          <cell r="A35">
            <v>34</v>
          </cell>
          <cell r="B35" t="str">
            <v>FT28201</v>
          </cell>
          <cell r="C35" t="str">
            <v>COLLECTOR TANK</v>
          </cell>
          <cell r="D35">
            <v>2910900357</v>
          </cell>
          <cell r="E35" t="str">
            <v>M18 BONDED</v>
          </cell>
          <cell r="F35" t="str">
            <v>SV00A0A410AJ0505</v>
          </cell>
          <cell r="G35" t="str">
            <v>Seal</v>
          </cell>
          <cell r="H35" t="str">
            <v>M18x1.5 Bonded Seal</v>
          </cell>
          <cell r="I35">
            <v>2</v>
          </cell>
          <cell r="J35">
            <v>4.0000000000000001E-3</v>
          </cell>
          <cell r="K35">
            <v>8.0000000000000002E-3</v>
          </cell>
          <cell r="L35">
            <v>34</v>
          </cell>
          <cell r="M35" t="str">
            <v>ALL VARIANTS</v>
          </cell>
          <cell r="N35" t="str">
            <v>COLLECTOR TANK</v>
          </cell>
          <cell r="O35" t="str">
            <v>Transfer Hose (10)</v>
          </cell>
          <cell r="P35" t="str">
            <v>M18x1.5 Bonded Seal</v>
          </cell>
          <cell r="Q35" t="str">
            <v>M18 BONDED</v>
          </cell>
          <cell r="R35" t="str">
            <v>FT28201, ALL VARIANTS, COLLECTOR TANK, Transfer Hose (10), M18x1.5 Bonded Seal, M18 BONDED</v>
          </cell>
          <cell r="S35">
            <v>2</v>
          </cell>
        </row>
        <row r="36">
          <cell r="A36">
            <v>35</v>
          </cell>
          <cell r="B36" t="str">
            <v>FT28201</v>
          </cell>
          <cell r="C36" t="str">
            <v>COLLECTOR TANK</v>
          </cell>
          <cell r="D36">
            <v>2910900357</v>
          </cell>
          <cell r="E36" t="str">
            <v>FT28191</v>
          </cell>
          <cell r="F36" t="str">
            <v>SV00A0A410AJ0507</v>
          </cell>
          <cell r="G36" t="str">
            <v>Hose Assy</v>
          </cell>
          <cell r="H36" t="str">
            <v>Fuel Hose to Suit M18 x1.5 Hose Tail</v>
          </cell>
          <cell r="I36">
            <v>1</v>
          </cell>
          <cell r="J36">
            <v>0.4</v>
          </cell>
          <cell r="K36">
            <v>0.4</v>
          </cell>
          <cell r="L36">
            <v>35</v>
          </cell>
          <cell r="M36" t="str">
            <v>ALL VARIANTS</v>
          </cell>
          <cell r="N36" t="str">
            <v>COLLECTOR TANK</v>
          </cell>
          <cell r="O36" t="str">
            <v>Transfer Hose (10)</v>
          </cell>
          <cell r="P36" t="str">
            <v>Fuel Hose to Suit M18 x1.5 Hose Tail</v>
          </cell>
          <cell r="Q36" t="str">
            <v>FT28191</v>
          </cell>
          <cell r="R36" t="str">
            <v>FT28201, ALL VARIANTS, COLLECTOR TANK, Transfer Hose (10), Fuel Hose to Suit M18 x1.5 Hose Tail, FT28191</v>
          </cell>
          <cell r="S36">
            <v>1</v>
          </cell>
        </row>
        <row r="37">
          <cell r="A37">
            <v>36</v>
          </cell>
          <cell r="B37" t="str">
            <v>FT28201</v>
          </cell>
          <cell r="C37" t="str">
            <v>COLLECTOR TANK</v>
          </cell>
          <cell r="D37">
            <v>2910900357</v>
          </cell>
          <cell r="E37" t="str">
            <v/>
          </cell>
          <cell r="F37" t="str">
            <v>SV00A0A410AJ11</v>
          </cell>
          <cell r="G37" t="str">
            <v/>
          </cell>
          <cell r="H37" t="str">
            <v/>
          </cell>
          <cell r="I37" t="str">
            <v/>
          </cell>
          <cell r="J37" t="str">
            <v/>
          </cell>
          <cell r="K37" t="str">
            <v/>
          </cell>
          <cell r="L37">
            <v>36</v>
          </cell>
          <cell r="M37" t="str">
            <v>ALL VARIANTS</v>
          </cell>
          <cell r="N37" t="str">
            <v>COLLECTOR TANK</v>
          </cell>
          <cell r="O37" t="str">
            <v>Fuel Return From Engine</v>
          </cell>
          <cell r="P37" t="str">
            <v/>
          </cell>
          <cell r="Q37" t="str">
            <v/>
          </cell>
          <cell r="R37" t="str">
            <v xml:space="preserve">FT28201, ALL VARIANTS, COLLECTOR TANK, Fuel Return From Engine, , </v>
          </cell>
          <cell r="S37" t="str">
            <v/>
          </cell>
        </row>
        <row r="38">
          <cell r="A38">
            <v>37</v>
          </cell>
          <cell r="B38" t="str">
            <v>FT28201</v>
          </cell>
          <cell r="C38" t="str">
            <v>COLLECTOR TANK</v>
          </cell>
          <cell r="D38">
            <v>2910900357</v>
          </cell>
          <cell r="E38" t="str">
            <v>FT28192</v>
          </cell>
          <cell r="F38" t="str">
            <v>SV00A0A410AJ1101</v>
          </cell>
          <cell r="G38" t="str">
            <v>Insert</v>
          </cell>
          <cell r="H38" t="str">
            <v>INSERT M22x1.5</v>
          </cell>
          <cell r="I38">
            <v>1</v>
          </cell>
          <cell r="J38">
            <v>7.0000000000000007E-2</v>
          </cell>
          <cell r="K38">
            <v>7.0000000000000007E-2</v>
          </cell>
          <cell r="L38">
            <v>37</v>
          </cell>
          <cell r="M38" t="str">
            <v>ALL VARIANTS</v>
          </cell>
          <cell r="N38" t="str">
            <v>COLLECTOR TANK</v>
          </cell>
          <cell r="O38" t="str">
            <v>Return from engine (3)</v>
          </cell>
          <cell r="P38" t="str">
            <v>INSERT M22x1.5</v>
          </cell>
          <cell r="Q38" t="str">
            <v>FT28192</v>
          </cell>
          <cell r="R38" t="str">
            <v>FT28201, ALL VARIANTS, COLLECTOR TANK, Return from engine (3), INSERT M22x1.5, FT28192</v>
          </cell>
          <cell r="S38">
            <v>1</v>
          </cell>
        </row>
        <row r="39">
          <cell r="A39">
            <v>38</v>
          </cell>
          <cell r="B39" t="str">
            <v>FT28201</v>
          </cell>
          <cell r="C39" t="str">
            <v>COLLECTOR TANK</v>
          </cell>
          <cell r="D39">
            <v>2910900357</v>
          </cell>
          <cell r="E39" t="str">
            <v>G15LCFX</v>
          </cell>
          <cell r="F39" t="str">
            <v>SV00A0A410AJ1103</v>
          </cell>
          <cell r="G39" t="str">
            <v>Fitting</v>
          </cell>
          <cell r="H39" t="str">
            <v>M22X1.5 Male/Male Adaptor</v>
          </cell>
          <cell r="I39">
            <v>1</v>
          </cell>
          <cell r="J39">
            <v>0.13</v>
          </cell>
          <cell r="K39">
            <v>0.13</v>
          </cell>
          <cell r="L39">
            <v>38</v>
          </cell>
          <cell r="M39" t="str">
            <v>ALL VARIANTS</v>
          </cell>
          <cell r="N39" t="str">
            <v>COLLECTOR TANK</v>
          </cell>
          <cell r="O39" t="str">
            <v>Return from engine (3)</v>
          </cell>
          <cell r="P39" t="str">
            <v>M22X1.5 Male/Male Adaptor</v>
          </cell>
          <cell r="Q39" t="str">
            <v>G15LCFX</v>
          </cell>
          <cell r="R39" t="str">
            <v>FT28201, ALL VARIANTS, COLLECTOR TANK, Return from engine (3), M22X1.5 Male/Male Adaptor, G15LCFX</v>
          </cell>
          <cell r="S39">
            <v>1</v>
          </cell>
        </row>
        <row r="40">
          <cell r="A40">
            <v>39</v>
          </cell>
          <cell r="B40" t="str">
            <v>FT28201</v>
          </cell>
          <cell r="C40" t="str">
            <v>COLLECTOR TANK</v>
          </cell>
          <cell r="D40">
            <v>2910900357</v>
          </cell>
          <cell r="E40" t="str">
            <v>M22 BONDED</v>
          </cell>
          <cell r="F40" t="str">
            <v>SV00A0A410AJ1105</v>
          </cell>
          <cell r="G40" t="str">
            <v>Seal</v>
          </cell>
          <cell r="H40" t="str">
            <v>M22x1.5 Bonded Seal</v>
          </cell>
          <cell r="I40">
            <v>1</v>
          </cell>
          <cell r="J40">
            <v>4.0000000000000001E-3</v>
          </cell>
          <cell r="K40">
            <v>4.0000000000000001E-3</v>
          </cell>
          <cell r="L40">
            <v>39</v>
          </cell>
          <cell r="M40" t="str">
            <v>ALL VARIANTS</v>
          </cell>
          <cell r="N40" t="str">
            <v>COLLECTOR TANK</v>
          </cell>
          <cell r="O40" t="str">
            <v>Return from engine (3)</v>
          </cell>
          <cell r="P40" t="str">
            <v>M22x1.5 Bonded Seal</v>
          </cell>
          <cell r="Q40" t="str">
            <v>M22 BONDED</v>
          </cell>
          <cell r="R40" t="str">
            <v>FT28201, ALL VARIANTS, COLLECTOR TANK, Return from engine (3), M22x1.5 Bonded Seal, M22 BONDED</v>
          </cell>
          <cell r="S40">
            <v>1</v>
          </cell>
        </row>
        <row r="41">
          <cell r="A41">
            <v>40</v>
          </cell>
          <cell r="B41" t="str">
            <v>FT28201</v>
          </cell>
          <cell r="C41" t="str">
            <v>COLLECTOR TANK</v>
          </cell>
          <cell r="D41">
            <v>2910900357</v>
          </cell>
          <cell r="E41" t="str">
            <v/>
          </cell>
          <cell r="F41" t="str">
            <v>SV00A0A460AA13</v>
          </cell>
          <cell r="G41" t="str">
            <v/>
          </cell>
          <cell r="H41" t="str">
            <v/>
          </cell>
          <cell r="I41" t="str">
            <v/>
          </cell>
          <cell r="J41" t="str">
            <v/>
          </cell>
          <cell r="K41" t="str">
            <v/>
          </cell>
          <cell r="L41">
            <v>40</v>
          </cell>
          <cell r="M41" t="str">
            <v>ALL VARIANTS</v>
          </cell>
          <cell r="N41" t="str">
            <v>COLLECTOR TANK</v>
          </cell>
          <cell r="O41" t="str">
            <v>Drain Plug Assembly</v>
          </cell>
          <cell r="P41" t="str">
            <v/>
          </cell>
          <cell r="Q41" t="str">
            <v/>
          </cell>
          <cell r="R41" t="str">
            <v xml:space="preserve">FT28201, ALL VARIANTS, COLLECTOR TANK, Drain Plug Assembly, , </v>
          </cell>
          <cell r="S41" t="str">
            <v/>
          </cell>
        </row>
        <row r="42">
          <cell r="A42">
            <v>41</v>
          </cell>
          <cell r="B42" t="str">
            <v>FT28201</v>
          </cell>
          <cell r="C42" t="str">
            <v>COLLECTOR TANK</v>
          </cell>
          <cell r="D42">
            <v>2910900357</v>
          </cell>
          <cell r="E42" t="str">
            <v>FT28274</v>
          </cell>
          <cell r="F42" t="str">
            <v>SV00A0A460AA1301</v>
          </cell>
          <cell r="G42" t="str">
            <v>Insert</v>
          </cell>
          <cell r="H42" t="str">
            <v xml:space="preserve">M24 X 1.5 Nut Insert (RM) </v>
          </cell>
          <cell r="I42">
            <v>1</v>
          </cell>
          <cell r="J42">
            <v>7.0000000000000007E-2</v>
          </cell>
          <cell r="K42">
            <v>7.0000000000000007E-2</v>
          </cell>
          <cell r="L42">
            <v>41</v>
          </cell>
          <cell r="M42" t="str">
            <v>ALL VARIANTS</v>
          </cell>
          <cell r="N42" t="str">
            <v>COLLECTOR TANK</v>
          </cell>
          <cell r="O42" t="str">
            <v>Drain Plug Assembly (9)</v>
          </cell>
          <cell r="P42" t="str">
            <v xml:space="preserve">M24 X 1.5 Nut Insert (RM) </v>
          </cell>
          <cell r="Q42" t="str">
            <v>FT28274</v>
          </cell>
          <cell r="R42" t="str">
            <v>FT28201, ALL VARIANTS, COLLECTOR TANK, Drain Plug Assembly (9), M24 X 1.5 Nut Insert (RM) , FT28274</v>
          </cell>
          <cell r="S42">
            <v>1</v>
          </cell>
        </row>
        <row r="43">
          <cell r="A43">
            <v>42</v>
          </cell>
          <cell r="B43" t="str">
            <v>FT28201</v>
          </cell>
          <cell r="C43" t="str">
            <v>COLLECTOR TANK</v>
          </cell>
          <cell r="D43">
            <v>2910900357</v>
          </cell>
          <cell r="E43" t="str">
            <v>ROV16SCFX</v>
          </cell>
          <cell r="F43" t="str">
            <v>SV00A0A460AA1303</v>
          </cell>
          <cell r="G43" t="str">
            <v>Fitting</v>
          </cell>
          <cell r="H43" t="str">
            <v>M24 X 1.5 Solid Plug</v>
          </cell>
          <cell r="I43">
            <v>1</v>
          </cell>
          <cell r="J43">
            <v>7.4999999999999997E-2</v>
          </cell>
          <cell r="K43">
            <v>7.4999999999999997E-2</v>
          </cell>
          <cell r="L43">
            <v>42</v>
          </cell>
          <cell r="M43" t="str">
            <v>ALL VARIANTS</v>
          </cell>
          <cell r="N43" t="str">
            <v>COLLECTOR TANK</v>
          </cell>
          <cell r="O43" t="str">
            <v>Drain Plug Assembly (9)</v>
          </cell>
          <cell r="P43" t="str">
            <v>M24 X 1.5 Solid Plug</v>
          </cell>
          <cell r="Q43" t="str">
            <v>ROV16SCFX</v>
          </cell>
          <cell r="R43" t="str">
            <v>FT28201, ALL VARIANTS, COLLECTOR TANK, Drain Plug Assembly (9), M24 X 1.5 Solid Plug, ROV16SCFX</v>
          </cell>
          <cell r="S43">
            <v>1</v>
          </cell>
        </row>
        <row r="44">
          <cell r="A44">
            <v>43</v>
          </cell>
          <cell r="B44" t="str">
            <v>FT28201</v>
          </cell>
          <cell r="C44" t="str">
            <v>COLLECTOR TANK</v>
          </cell>
          <cell r="D44">
            <v>2910900357</v>
          </cell>
          <cell r="E44" t="str">
            <v>24MM BONDED</v>
          </cell>
          <cell r="F44" t="str">
            <v>SV00A0A460AA1305</v>
          </cell>
          <cell r="G44" t="str">
            <v>Seal</v>
          </cell>
          <cell r="H44" t="str">
            <v>M24 X 1.5 Bonded Seal</v>
          </cell>
          <cell r="I44">
            <v>1</v>
          </cell>
          <cell r="J44">
            <v>4.0000000000000001E-3</v>
          </cell>
          <cell r="K44">
            <v>4.0000000000000001E-3</v>
          </cell>
          <cell r="L44">
            <v>43</v>
          </cell>
          <cell r="M44" t="str">
            <v>ALL VARIANTS</v>
          </cell>
          <cell r="N44" t="str">
            <v>COLLECTOR TANK</v>
          </cell>
          <cell r="O44" t="str">
            <v>Drain Plug Assembly (9)</v>
          </cell>
          <cell r="P44" t="str">
            <v>M24 X 1.5 Bonded Seal</v>
          </cell>
          <cell r="Q44" t="str">
            <v>24MM BONDED</v>
          </cell>
          <cell r="R44" t="str">
            <v>FT28201, ALL VARIANTS, COLLECTOR TANK, Drain Plug Assembly (9), M24 X 1.5 Bonded Seal, 24MM BONDED</v>
          </cell>
          <cell r="S44">
            <v>1</v>
          </cell>
        </row>
        <row r="45">
          <cell r="A45">
            <v>44</v>
          </cell>
          <cell r="B45" t="str">
            <v>FT28201</v>
          </cell>
          <cell r="C45" t="str">
            <v>COLLECTOR TANK</v>
          </cell>
          <cell r="D45">
            <v>2910900357</v>
          </cell>
          <cell r="E45" t="str">
            <v/>
          </cell>
          <cell r="F45" t="str">
            <v>SV00A0A410AJ13</v>
          </cell>
          <cell r="G45" t="str">
            <v/>
          </cell>
          <cell r="H45" t="str">
            <v/>
          </cell>
          <cell r="I45" t="str">
            <v/>
          </cell>
          <cell r="J45" t="str">
            <v/>
          </cell>
          <cell r="K45" t="str">
            <v/>
          </cell>
          <cell r="L45">
            <v>44</v>
          </cell>
          <cell r="M45" t="str">
            <v>ALL VARIANTS</v>
          </cell>
          <cell r="N45" t="str">
            <v>COLLECTOR TANK</v>
          </cell>
          <cell r="O45" t="str">
            <v>Pre heater supply</v>
          </cell>
          <cell r="P45" t="str">
            <v/>
          </cell>
          <cell r="Q45" t="str">
            <v/>
          </cell>
          <cell r="R45" t="str">
            <v xml:space="preserve">FT28201, ALL VARIANTS, COLLECTOR TANK, Pre heater supply, , </v>
          </cell>
          <cell r="S45" t="str">
            <v/>
          </cell>
        </row>
        <row r="46">
          <cell r="A46">
            <v>45</v>
          </cell>
          <cell r="B46" t="str">
            <v>FT28201</v>
          </cell>
          <cell r="C46" t="str">
            <v>COLLECTOR TANK</v>
          </cell>
          <cell r="D46">
            <v>2910900357</v>
          </cell>
          <cell r="E46" t="str">
            <v>FT28268</v>
          </cell>
          <cell r="F46" t="str">
            <v>SV00A0A410AJ1301</v>
          </cell>
          <cell r="G46" t="str">
            <v>Insert</v>
          </cell>
          <cell r="H46" t="str">
            <v>INSERT M18x1.5</v>
          </cell>
          <cell r="I46">
            <v>1</v>
          </cell>
          <cell r="J46">
            <v>7.0000000000000007E-2</v>
          </cell>
          <cell r="K46">
            <v>7.0000000000000007E-2</v>
          </cell>
          <cell r="L46">
            <v>45</v>
          </cell>
          <cell r="M46" t="str">
            <v>ALL VARIANTS</v>
          </cell>
          <cell r="N46" t="str">
            <v>COLLECTOR TANK</v>
          </cell>
          <cell r="O46" t="str">
            <v>Pre heater supply (5)</v>
          </cell>
          <cell r="P46" t="str">
            <v>INSERT M18x1.5</v>
          </cell>
          <cell r="Q46" t="str">
            <v>FT28268</v>
          </cell>
          <cell r="R46" t="str">
            <v>FT28201, ALL VARIANTS, COLLECTOR TANK, Pre heater supply (5), INSERT M18x1.5, FT28268</v>
          </cell>
          <cell r="S46">
            <v>1</v>
          </cell>
        </row>
        <row r="47">
          <cell r="A47">
            <v>46</v>
          </cell>
          <cell r="B47" t="str">
            <v>FT28201</v>
          </cell>
          <cell r="C47" t="str">
            <v>COLLECTOR TANK</v>
          </cell>
          <cell r="D47">
            <v>2910900357</v>
          </cell>
          <cell r="E47" t="str">
            <v>G12LCFX</v>
          </cell>
          <cell r="F47" t="str">
            <v>SV00A0A410AJ1303</v>
          </cell>
          <cell r="G47" t="str">
            <v>Fitting</v>
          </cell>
          <cell r="H47" t="str">
            <v>M18X1.5 Male/Male Adaptor</v>
          </cell>
          <cell r="I47">
            <v>1</v>
          </cell>
          <cell r="J47">
            <v>0.13</v>
          </cell>
          <cell r="K47">
            <v>0.13</v>
          </cell>
          <cell r="L47">
            <v>46</v>
          </cell>
          <cell r="M47" t="str">
            <v>ALL VARIANTS</v>
          </cell>
          <cell r="N47" t="str">
            <v>COLLECTOR TANK</v>
          </cell>
          <cell r="O47" t="str">
            <v>Pre heater supply (5)</v>
          </cell>
          <cell r="P47" t="str">
            <v>M18X1.5 Male/Male Adaptor</v>
          </cell>
          <cell r="Q47" t="str">
            <v>G12LCFX</v>
          </cell>
          <cell r="R47" t="str">
            <v>FT28201, ALL VARIANTS, COLLECTOR TANK, Pre heater supply (5), M18X1.5 Male/Male Adaptor, G12LCFX</v>
          </cell>
          <cell r="S47">
            <v>1</v>
          </cell>
        </row>
        <row r="48">
          <cell r="A48">
            <v>47</v>
          </cell>
          <cell r="B48" t="str">
            <v>FT28201</v>
          </cell>
          <cell r="C48" t="str">
            <v>COLLECTOR TANK</v>
          </cell>
          <cell r="D48">
            <v>2910900357</v>
          </cell>
          <cell r="E48" t="str">
            <v>M18 BONDED</v>
          </cell>
          <cell r="F48" t="str">
            <v>SV00A0A410AJ1305</v>
          </cell>
          <cell r="G48" t="str">
            <v>Seal</v>
          </cell>
          <cell r="H48" t="str">
            <v>M18x1.5 Bonded Seal</v>
          </cell>
          <cell r="I48">
            <v>1</v>
          </cell>
          <cell r="J48">
            <v>4.0000000000000001E-3</v>
          </cell>
          <cell r="K48">
            <v>4.0000000000000001E-3</v>
          </cell>
          <cell r="L48">
            <v>47</v>
          </cell>
          <cell r="M48" t="str">
            <v>ALL VARIANTS</v>
          </cell>
          <cell r="N48" t="str">
            <v>COLLECTOR TANK</v>
          </cell>
          <cell r="O48" t="str">
            <v>Pre heater supply (5)</v>
          </cell>
          <cell r="P48" t="str">
            <v>M18x1.5 Bonded Seal</v>
          </cell>
          <cell r="Q48" t="str">
            <v>M18 BONDED</v>
          </cell>
          <cell r="R48" t="str">
            <v>FT28201, ALL VARIANTS, COLLECTOR TANK, Pre heater supply (5), M18x1.5 Bonded Seal, M18 BONDED</v>
          </cell>
          <cell r="S48">
            <v>1</v>
          </cell>
        </row>
        <row r="49">
          <cell r="A49">
            <v>48</v>
          </cell>
          <cell r="B49" t="str">
            <v>FT28201</v>
          </cell>
          <cell r="C49" t="str">
            <v>COLLECTOR TANK</v>
          </cell>
          <cell r="D49">
            <v>2910900357</v>
          </cell>
          <cell r="E49" t="str">
            <v/>
          </cell>
          <cell r="F49" t="str">
            <v>SV00A0A410AJ15</v>
          </cell>
          <cell r="G49" t="str">
            <v/>
          </cell>
          <cell r="H49" t="str">
            <v/>
          </cell>
          <cell r="I49" t="str">
            <v/>
          </cell>
          <cell r="J49" t="str">
            <v/>
          </cell>
          <cell r="K49" t="str">
            <v/>
          </cell>
          <cell r="L49">
            <v>48</v>
          </cell>
          <cell r="M49" t="str">
            <v>ALL VARIANTS</v>
          </cell>
          <cell r="N49" t="str">
            <v>COLLECTOR TANK</v>
          </cell>
          <cell r="O49" t="str">
            <v>APU Supply / Return</v>
          </cell>
          <cell r="P49" t="str">
            <v/>
          </cell>
          <cell r="Q49" t="str">
            <v/>
          </cell>
          <cell r="R49" t="str">
            <v xml:space="preserve">FT28201, ALL VARIANTS, COLLECTOR TANK, APU Supply / Return, , </v>
          </cell>
          <cell r="S49" t="str">
            <v/>
          </cell>
        </row>
        <row r="50">
          <cell r="A50">
            <v>49</v>
          </cell>
          <cell r="B50" t="str">
            <v>FT28201</v>
          </cell>
          <cell r="C50" t="str">
            <v>COLLECTOR TANK</v>
          </cell>
          <cell r="D50">
            <v>2910900357</v>
          </cell>
          <cell r="E50" t="str">
            <v>FT28329</v>
          </cell>
          <cell r="F50" t="str">
            <v>SV00A0A410AJ1501</v>
          </cell>
          <cell r="G50" t="str">
            <v>Insert</v>
          </cell>
          <cell r="H50" t="str">
            <v>INSERT M16x1.5</v>
          </cell>
          <cell r="I50">
            <v>1</v>
          </cell>
          <cell r="J50">
            <v>7.0000000000000007E-2</v>
          </cell>
          <cell r="K50">
            <v>7.0000000000000007E-2</v>
          </cell>
          <cell r="L50">
            <v>49</v>
          </cell>
          <cell r="M50" t="str">
            <v>ALL VARIANTS</v>
          </cell>
          <cell r="N50" t="str">
            <v>COLLECTOR TANK</v>
          </cell>
          <cell r="O50" t="str">
            <v>APU Supply  (11)</v>
          </cell>
          <cell r="P50" t="str">
            <v>INSERT M16x1.5</v>
          </cell>
          <cell r="Q50" t="str">
            <v>FT28329</v>
          </cell>
          <cell r="R50" t="str">
            <v>FT28201, ALL VARIANTS, COLLECTOR TANK, APU Supply  (11), INSERT M16x1.5, FT28329</v>
          </cell>
          <cell r="S50">
            <v>1</v>
          </cell>
        </row>
        <row r="51">
          <cell r="A51">
            <v>50</v>
          </cell>
          <cell r="B51" t="str">
            <v>FT28201</v>
          </cell>
          <cell r="C51" t="str">
            <v>COLLECTOR TANK</v>
          </cell>
          <cell r="D51">
            <v>2910900357</v>
          </cell>
          <cell r="E51" t="str">
            <v>G10LCFX</v>
          </cell>
          <cell r="F51" t="str">
            <v>SV00A0A410AJ1503</v>
          </cell>
          <cell r="G51" t="str">
            <v>Fitting</v>
          </cell>
          <cell r="H51" t="str">
            <v>M16X1.5 Male/Male Adaptor</v>
          </cell>
          <cell r="I51">
            <v>1</v>
          </cell>
          <cell r="J51">
            <v>0.13</v>
          </cell>
          <cell r="K51">
            <v>0.13</v>
          </cell>
          <cell r="L51">
            <v>50</v>
          </cell>
          <cell r="M51" t="str">
            <v>ALL VARIANTS</v>
          </cell>
          <cell r="N51" t="str">
            <v>COLLECTOR TANK</v>
          </cell>
          <cell r="O51" t="str">
            <v>APU Supply  (11)</v>
          </cell>
          <cell r="P51" t="str">
            <v>M16X1.5 Male/Male Adaptor</v>
          </cell>
          <cell r="Q51" t="str">
            <v>G10LCFX</v>
          </cell>
          <cell r="R51" t="str">
            <v>FT28201, ALL VARIANTS, COLLECTOR TANK, APU Supply  (11), M16X1.5 Male/Male Adaptor, G10LCFX</v>
          </cell>
          <cell r="S51">
            <v>1</v>
          </cell>
        </row>
        <row r="52">
          <cell r="A52">
            <v>51</v>
          </cell>
          <cell r="B52" t="str">
            <v>FT28201</v>
          </cell>
          <cell r="C52" t="str">
            <v>COLLECTOR TANK</v>
          </cell>
          <cell r="D52">
            <v>2910900357</v>
          </cell>
          <cell r="E52" t="str">
            <v>M16 BONDED</v>
          </cell>
          <cell r="F52" t="str">
            <v>SV00A0A410AJ1505</v>
          </cell>
          <cell r="G52" t="str">
            <v>Seal</v>
          </cell>
          <cell r="H52" t="str">
            <v>M16x1.5 Bonded Seal</v>
          </cell>
          <cell r="I52">
            <v>1</v>
          </cell>
          <cell r="J52">
            <v>4.0000000000000001E-3</v>
          </cell>
          <cell r="K52">
            <v>4.0000000000000001E-3</v>
          </cell>
          <cell r="L52">
            <v>51</v>
          </cell>
          <cell r="M52" t="str">
            <v>ALL VARIANTS</v>
          </cell>
          <cell r="N52" t="str">
            <v>COLLECTOR TANK</v>
          </cell>
          <cell r="O52" t="str">
            <v>APU Supply  (11)</v>
          </cell>
          <cell r="P52" t="str">
            <v>M16x1.5 Bonded Seal</v>
          </cell>
          <cell r="Q52" t="str">
            <v>M16 BONDED</v>
          </cell>
          <cell r="R52" t="str">
            <v>FT28201, ALL VARIANTS, COLLECTOR TANK, APU Supply  (11), M16x1.5 Bonded Seal, M16 BONDED</v>
          </cell>
          <cell r="S52">
            <v>1</v>
          </cell>
        </row>
        <row r="53">
          <cell r="A53">
            <v>52</v>
          </cell>
          <cell r="B53" t="str">
            <v>FT28201</v>
          </cell>
          <cell r="C53" t="str">
            <v>COLLECTOR TANK</v>
          </cell>
          <cell r="D53">
            <v>2910900357</v>
          </cell>
          <cell r="E53" t="str">
            <v/>
          </cell>
          <cell r="F53" t="str">
            <v>SV00A0A410AJ17</v>
          </cell>
          <cell r="G53" t="str">
            <v/>
          </cell>
          <cell r="H53" t="str">
            <v/>
          </cell>
          <cell r="I53" t="str">
            <v/>
          </cell>
          <cell r="J53" t="str">
            <v/>
          </cell>
          <cell r="K53" t="str">
            <v/>
          </cell>
          <cell r="L53">
            <v>52</v>
          </cell>
          <cell r="M53" t="str">
            <v>ALL VARIANTS</v>
          </cell>
          <cell r="N53" t="str">
            <v>COLLECTOR TANK</v>
          </cell>
          <cell r="O53" t="str">
            <v>APU Supply / Return</v>
          </cell>
          <cell r="P53" t="str">
            <v/>
          </cell>
          <cell r="Q53" t="str">
            <v/>
          </cell>
          <cell r="R53" t="str">
            <v xml:space="preserve">FT28201, ALL VARIANTS, COLLECTOR TANK, APU Supply / Return, , </v>
          </cell>
          <cell r="S53" t="str">
            <v/>
          </cell>
        </row>
        <row r="54">
          <cell r="A54">
            <v>53</v>
          </cell>
          <cell r="B54" t="str">
            <v>FT28201</v>
          </cell>
          <cell r="C54" t="str">
            <v>COLLECTOR TANK</v>
          </cell>
          <cell r="D54">
            <v>2910900357</v>
          </cell>
          <cell r="E54" t="str">
            <v>FT28329</v>
          </cell>
          <cell r="F54" t="str">
            <v>SV00A0A410AJ1701</v>
          </cell>
          <cell r="G54" t="str">
            <v>Insert</v>
          </cell>
          <cell r="H54" t="str">
            <v>INSERT M16x1.5</v>
          </cell>
          <cell r="I54">
            <v>1</v>
          </cell>
          <cell r="J54">
            <v>7.0000000000000007E-2</v>
          </cell>
          <cell r="K54">
            <v>7.0000000000000007E-2</v>
          </cell>
          <cell r="L54">
            <v>53</v>
          </cell>
          <cell r="M54" t="str">
            <v>ALL VARIANTS</v>
          </cell>
          <cell r="N54" t="str">
            <v>COLLECTOR TANK</v>
          </cell>
          <cell r="O54" t="str">
            <v>APU Return (11)</v>
          </cell>
          <cell r="P54" t="str">
            <v>INSERT M16x1.5</v>
          </cell>
          <cell r="Q54" t="str">
            <v>FT28329</v>
          </cell>
          <cell r="R54" t="str">
            <v>FT28201, ALL VARIANTS, COLLECTOR TANK, APU Return (11), INSERT M16x1.5, FT28329</v>
          </cell>
          <cell r="S54">
            <v>1</v>
          </cell>
        </row>
        <row r="55">
          <cell r="A55">
            <v>54</v>
          </cell>
          <cell r="B55" t="str">
            <v>FT28201</v>
          </cell>
          <cell r="C55" t="str">
            <v>COLLECTOR TANK</v>
          </cell>
          <cell r="D55">
            <v>2910900357</v>
          </cell>
          <cell r="E55" t="str">
            <v>G10LCFX</v>
          </cell>
          <cell r="F55" t="str">
            <v>SV00A0A410AJ1703</v>
          </cell>
          <cell r="G55" t="str">
            <v>Fitting</v>
          </cell>
          <cell r="H55" t="str">
            <v>M16X1.5 Male/Male Adaptor</v>
          </cell>
          <cell r="I55">
            <v>1</v>
          </cell>
          <cell r="J55">
            <v>0.13</v>
          </cell>
          <cell r="K55">
            <v>0.13</v>
          </cell>
          <cell r="L55">
            <v>54</v>
          </cell>
          <cell r="M55" t="str">
            <v>ALL VARIANTS</v>
          </cell>
          <cell r="N55" t="str">
            <v>COLLECTOR TANK</v>
          </cell>
          <cell r="O55" t="str">
            <v>APU Return (11)</v>
          </cell>
          <cell r="P55" t="str">
            <v>M16X1.5 Male/Male Adaptor</v>
          </cell>
          <cell r="Q55" t="str">
            <v>G10LCFX</v>
          </cell>
          <cell r="R55" t="str">
            <v>FT28201, ALL VARIANTS, COLLECTOR TANK, APU Return (11), M16X1.5 Male/Male Adaptor, G10LCFX</v>
          </cell>
          <cell r="S55">
            <v>1</v>
          </cell>
        </row>
        <row r="56">
          <cell r="A56">
            <v>55</v>
          </cell>
          <cell r="B56" t="str">
            <v>FT28201</v>
          </cell>
          <cell r="C56" t="str">
            <v>COLLECTOR TANK</v>
          </cell>
          <cell r="D56">
            <v>2910900357</v>
          </cell>
          <cell r="E56" t="str">
            <v>M16 BONDED</v>
          </cell>
          <cell r="F56" t="str">
            <v>SV00A0A410AJ1705</v>
          </cell>
          <cell r="G56" t="str">
            <v>Seal</v>
          </cell>
          <cell r="H56" t="str">
            <v>M16x1.5 Bonded Seal</v>
          </cell>
          <cell r="I56">
            <v>1</v>
          </cell>
          <cell r="J56">
            <v>4.0000000000000001E-3</v>
          </cell>
          <cell r="K56">
            <v>4.0000000000000001E-3</v>
          </cell>
          <cell r="L56">
            <v>55</v>
          </cell>
          <cell r="M56" t="str">
            <v>ALL VARIANTS</v>
          </cell>
          <cell r="N56" t="str">
            <v>COLLECTOR TANK</v>
          </cell>
          <cell r="O56" t="str">
            <v>APU Return (11)</v>
          </cell>
          <cell r="P56" t="str">
            <v>M16x1.5 Bonded Seal</v>
          </cell>
          <cell r="Q56" t="str">
            <v>M16 BONDED</v>
          </cell>
          <cell r="R56" t="str">
            <v>FT28201, ALL VARIANTS, COLLECTOR TANK, APU Return (11), M16x1.5 Bonded Seal, M16 BONDED</v>
          </cell>
          <cell r="S56">
            <v>1</v>
          </cell>
        </row>
        <row r="58">
          <cell r="A58">
            <v>56</v>
          </cell>
          <cell r="B58" t="str">
            <v>FT28501</v>
          </cell>
          <cell r="C58" t="str">
            <v>MAIN TANK  1  - SCOUT</v>
          </cell>
          <cell r="D58">
            <v>2910900359</v>
          </cell>
          <cell r="E58" t="str">
            <v>FT28501</v>
          </cell>
          <cell r="F58" t="str">
            <v>SV00A0A410AD</v>
          </cell>
          <cell r="G58" t="str">
            <v/>
          </cell>
          <cell r="H58" t="str">
            <v/>
          </cell>
          <cell r="I58" t="str">
            <v/>
          </cell>
          <cell r="J58" t="str">
            <v/>
          </cell>
          <cell r="K58" t="str">
            <v/>
          </cell>
          <cell r="L58">
            <v>56</v>
          </cell>
          <cell r="M58" t="str">
            <v>Scout</v>
          </cell>
          <cell r="N58" t="str">
            <v>Main Tank</v>
          </cell>
          <cell r="O58" t="str">
            <v>MAIN FUEL TANK</v>
          </cell>
          <cell r="P58" t="str">
            <v/>
          </cell>
          <cell r="Q58" t="str">
            <v>FT28501</v>
          </cell>
          <cell r="R58" t="str">
            <v>FT28501, Scout, Main Tank, MAIN FUEL TANK, , FT28501</v>
          </cell>
          <cell r="S58" t="str">
            <v/>
          </cell>
        </row>
        <row r="59">
          <cell r="A59">
            <v>57</v>
          </cell>
          <cell r="B59" t="str">
            <v>FT28501</v>
          </cell>
          <cell r="C59" t="str">
            <v>MAIN TANK  1  - SCOUT</v>
          </cell>
          <cell r="D59">
            <v>2910900359</v>
          </cell>
          <cell r="E59" t="str">
            <v>FT28511</v>
          </cell>
          <cell r="F59" t="str">
            <v>SV00A0A410AD01</v>
          </cell>
          <cell r="G59" t="str">
            <v>Moulding</v>
          </cell>
          <cell r="H59" t="str">
            <v>Rotational Moulding</v>
          </cell>
          <cell r="I59">
            <v>1</v>
          </cell>
          <cell r="J59">
            <v>21</v>
          </cell>
          <cell r="K59">
            <v>21</v>
          </cell>
          <cell r="L59">
            <v>57</v>
          </cell>
          <cell r="M59" t="str">
            <v>Scout</v>
          </cell>
          <cell r="N59" t="str">
            <v>Main Tank</v>
          </cell>
          <cell r="O59" t="str">
            <v>RM Tank CH53 Natural Crosslink Polyethylene</v>
          </cell>
          <cell r="P59" t="str">
            <v>Rotational Moulding</v>
          </cell>
          <cell r="Q59" t="str">
            <v>FT28511</v>
          </cell>
          <cell r="R59" t="str">
            <v>FT28501, Scout, Main Tank, RM Tank CH53 Natural Crosslink Polyethylene, Rotational Moulding, FT28511</v>
          </cell>
          <cell r="S59">
            <v>1</v>
          </cell>
        </row>
        <row r="60">
          <cell r="A60">
            <v>58</v>
          </cell>
          <cell r="B60" t="str">
            <v>FT28501</v>
          </cell>
          <cell r="C60" t="str">
            <v>MAIN TANK  1  - SCOUT</v>
          </cell>
          <cell r="D60">
            <v>2910900359</v>
          </cell>
          <cell r="E60" t="str">
            <v>FT28681</v>
          </cell>
          <cell r="F60" t="str">
            <v>SV00A0A410AD0103</v>
          </cell>
          <cell r="G60" t="str">
            <v>Parts</v>
          </cell>
          <cell r="H60" t="str">
            <v>Top level loose items kit</v>
          </cell>
          <cell r="I60">
            <v>1</v>
          </cell>
          <cell r="J60" t="str">
            <v/>
          </cell>
          <cell r="K60" t="str">
            <v/>
          </cell>
          <cell r="L60">
            <v>58</v>
          </cell>
          <cell r="M60" t="str">
            <v>Scout</v>
          </cell>
          <cell r="N60" t="str">
            <v>Main Tank</v>
          </cell>
          <cell r="O60" t="str">
            <v>Loose items</v>
          </cell>
          <cell r="P60" t="str">
            <v>Top level loose items kit</v>
          </cell>
          <cell r="Q60" t="str">
            <v>FT28681</v>
          </cell>
          <cell r="R60" t="str">
            <v>FT28501, Scout, Main Tank, Loose items, Top level loose items kit, FT28681</v>
          </cell>
          <cell r="S60">
            <v>1</v>
          </cell>
        </row>
        <row r="61">
          <cell r="A61">
            <v>59</v>
          </cell>
          <cell r="B61" t="str">
            <v>FT28501</v>
          </cell>
          <cell r="C61" t="str">
            <v>MAIN TANK  1  - SCOUT</v>
          </cell>
          <cell r="D61">
            <v>2910900359</v>
          </cell>
          <cell r="E61" t="str">
            <v>FT28281</v>
          </cell>
          <cell r="F61" t="str">
            <v>SV00A0A410AD0105</v>
          </cell>
          <cell r="G61" t="str">
            <v>Label</v>
          </cell>
          <cell r="H61" t="str">
            <v>Ident Label</v>
          </cell>
          <cell r="I61">
            <v>1</v>
          </cell>
          <cell r="J61">
            <v>0.02</v>
          </cell>
          <cell r="K61">
            <v>0.02</v>
          </cell>
          <cell r="L61">
            <v>59</v>
          </cell>
          <cell r="M61" t="str">
            <v>Scout</v>
          </cell>
          <cell r="N61" t="str">
            <v>Main Tank</v>
          </cell>
          <cell r="O61" t="str">
            <v>Label</v>
          </cell>
          <cell r="P61" t="str">
            <v>Ident Label</v>
          </cell>
          <cell r="Q61" t="str">
            <v>FT28281</v>
          </cell>
          <cell r="R61" t="str">
            <v>FT28501, Scout, Main Tank, Label, Ident Label, FT28281</v>
          </cell>
          <cell r="S61">
            <v>1</v>
          </cell>
        </row>
        <row r="62">
          <cell r="A62">
            <v>60</v>
          </cell>
          <cell r="B62" t="str">
            <v>FT28501</v>
          </cell>
          <cell r="C62" t="str">
            <v>MAIN TANK  1  - SCOUT</v>
          </cell>
          <cell r="D62">
            <v>2910900359</v>
          </cell>
          <cell r="E62" t="str">
            <v>FT28481</v>
          </cell>
          <cell r="F62" t="str">
            <v>SV00A0A410AD17</v>
          </cell>
          <cell r="G62" t="str">
            <v>Filler</v>
          </cell>
          <cell r="H62" t="str">
            <v>SAFOAM Cut Block LRU</v>
          </cell>
          <cell r="I62">
            <v>1</v>
          </cell>
          <cell r="J62">
            <v>6</v>
          </cell>
          <cell r="K62">
            <v>6</v>
          </cell>
          <cell r="L62">
            <v>60</v>
          </cell>
          <cell r="M62" t="str">
            <v>Scout</v>
          </cell>
          <cell r="N62" t="str">
            <v>Main Tank</v>
          </cell>
          <cell r="O62" t="str">
            <v>Reticulated Safety Foam</v>
          </cell>
          <cell r="P62" t="str">
            <v>SAFOAM Cut Block LRU</v>
          </cell>
          <cell r="Q62" t="str">
            <v>FT28481</v>
          </cell>
          <cell r="R62" t="str">
            <v>FT28501, Scout, Main Tank, Reticulated Safety Foam, SAFOAM Cut Block LRU, FT28481</v>
          </cell>
          <cell r="S62">
            <v>1</v>
          </cell>
        </row>
        <row r="63">
          <cell r="A63">
            <v>61</v>
          </cell>
          <cell r="B63" t="str">
            <v>FT28501</v>
          </cell>
          <cell r="C63" t="str">
            <v>MAIN TANK  1  - SCOUT</v>
          </cell>
          <cell r="D63">
            <v>2910900359</v>
          </cell>
          <cell r="E63" t="str">
            <v/>
          </cell>
          <cell r="F63" t="str">
            <v>SV00A0A410AD25</v>
          </cell>
          <cell r="G63" t="str">
            <v/>
          </cell>
          <cell r="H63" t="str">
            <v/>
          </cell>
          <cell r="I63" t="str">
            <v/>
          </cell>
          <cell r="J63" t="str">
            <v/>
          </cell>
          <cell r="K63" t="str">
            <v/>
          </cell>
          <cell r="L63">
            <v>61</v>
          </cell>
          <cell r="M63" t="str">
            <v>Scout</v>
          </cell>
          <cell r="N63" t="str">
            <v>Main Tank</v>
          </cell>
          <cell r="O63" t="str">
            <v>Earthing Boss</v>
          </cell>
          <cell r="P63" t="str">
            <v/>
          </cell>
          <cell r="Q63" t="str">
            <v/>
          </cell>
          <cell r="R63" t="str">
            <v xml:space="preserve">FT28501, Scout, Main Tank, Earthing Boss, , </v>
          </cell>
          <cell r="S63" t="str">
            <v/>
          </cell>
        </row>
        <row r="64">
          <cell r="A64">
            <v>62</v>
          </cell>
          <cell r="B64" t="str">
            <v>FT28501</v>
          </cell>
          <cell r="C64" t="str">
            <v>MAIN TANK  1  - SCOUT</v>
          </cell>
          <cell r="D64">
            <v>2910900359</v>
          </cell>
          <cell r="E64" t="str">
            <v>FT28198</v>
          </cell>
          <cell r="F64" t="str">
            <v>SV00A0A410AD2501</v>
          </cell>
          <cell r="G64" t="str">
            <v>Fitting</v>
          </cell>
          <cell r="H64" t="str">
            <v>M8 Earthing Boss (White)</v>
          </cell>
          <cell r="I64">
            <v>1</v>
          </cell>
          <cell r="J64">
            <v>0.03</v>
          </cell>
          <cell r="K64">
            <v>0.03</v>
          </cell>
          <cell r="L64">
            <v>62</v>
          </cell>
          <cell r="M64" t="str">
            <v>Scout</v>
          </cell>
          <cell r="N64" t="str">
            <v>Main Tank</v>
          </cell>
          <cell r="O64" t="str">
            <v>Earthing Boss</v>
          </cell>
          <cell r="P64" t="str">
            <v>M8 Earthing Boss (White)</v>
          </cell>
          <cell r="Q64" t="str">
            <v>FT28198</v>
          </cell>
          <cell r="R64" t="str">
            <v>FT28501, Scout, Main Tank, Earthing Boss, M8 Earthing Boss (White), FT28198</v>
          </cell>
          <cell r="S64">
            <v>1</v>
          </cell>
        </row>
        <row r="65">
          <cell r="A65">
            <v>63</v>
          </cell>
          <cell r="B65" t="str">
            <v>FT28501</v>
          </cell>
          <cell r="C65" t="str">
            <v>MAIN TANK  1  - SCOUT</v>
          </cell>
          <cell r="D65">
            <v>2910900359</v>
          </cell>
          <cell r="E65" t="str">
            <v>BT-M3X20CSK</v>
          </cell>
          <cell r="F65" t="str">
            <v>SV00A0A410AD2503</v>
          </cell>
          <cell r="G65" t="str">
            <v>Fastener</v>
          </cell>
          <cell r="H65" t="str">
            <v>M3 Csk Screw</v>
          </cell>
          <cell r="I65">
            <v>1</v>
          </cell>
          <cell r="J65">
            <v>5.0000000000000001E-3</v>
          </cell>
          <cell r="K65">
            <v>5.0000000000000001E-3</v>
          </cell>
          <cell r="L65">
            <v>63</v>
          </cell>
          <cell r="M65" t="str">
            <v>Scout</v>
          </cell>
          <cell r="N65" t="str">
            <v>Main Tank</v>
          </cell>
          <cell r="O65" t="str">
            <v>Earthing Boss</v>
          </cell>
          <cell r="P65" t="str">
            <v>M3 Csk Screw</v>
          </cell>
          <cell r="Q65" t="str">
            <v>BT-M3X20CSK</v>
          </cell>
          <cell r="R65" t="str">
            <v>FT28501, Scout, Main Tank, Earthing Boss, M3 Csk Screw, BT-M3X20CSK</v>
          </cell>
          <cell r="S65">
            <v>1</v>
          </cell>
        </row>
        <row r="66">
          <cell r="A66">
            <v>64</v>
          </cell>
          <cell r="B66" t="str">
            <v>FT28501</v>
          </cell>
          <cell r="C66" t="str">
            <v>MAIN TANK  1  - SCOUT</v>
          </cell>
          <cell r="D66">
            <v>2910900359</v>
          </cell>
          <cell r="E66" t="str">
            <v>BT-M8X10HX</v>
          </cell>
          <cell r="F66" t="str">
            <v>SV00A0A410AD2505</v>
          </cell>
          <cell r="G66" t="str">
            <v>Fastener</v>
          </cell>
          <cell r="H66" t="str">
            <v>M8 Bolt Hex Head</v>
          </cell>
          <cell r="I66">
            <v>1</v>
          </cell>
          <cell r="J66">
            <v>0.03</v>
          </cell>
          <cell r="K66">
            <v>0.03</v>
          </cell>
          <cell r="L66">
            <v>64</v>
          </cell>
          <cell r="M66" t="str">
            <v>Scout</v>
          </cell>
          <cell r="N66" t="str">
            <v>Main Tank</v>
          </cell>
          <cell r="O66" t="str">
            <v>Earthing Boss</v>
          </cell>
          <cell r="P66" t="str">
            <v>M8 Bolt Hex Head</v>
          </cell>
          <cell r="Q66" t="str">
            <v>BT-M8X10HX</v>
          </cell>
          <cell r="R66" t="str">
            <v>FT28501, Scout, Main Tank, Earthing Boss, M8 Bolt Hex Head, BT-M8X10HX</v>
          </cell>
          <cell r="S66">
            <v>1</v>
          </cell>
        </row>
        <row r="67">
          <cell r="A67">
            <v>65</v>
          </cell>
          <cell r="B67" t="str">
            <v>FT28501</v>
          </cell>
          <cell r="C67" t="str">
            <v>MAIN TANK  1  - SCOUT</v>
          </cell>
          <cell r="D67">
            <v>2910900359</v>
          </cell>
          <cell r="E67" t="str">
            <v>FT24750</v>
          </cell>
          <cell r="F67" t="str">
            <v>SV00A0A410AD0107</v>
          </cell>
          <cell r="G67" t="str">
            <v>Mat</v>
          </cell>
          <cell r="H67" t="str">
            <v>Dimple Mat</v>
          </cell>
          <cell r="I67">
            <v>4</v>
          </cell>
          <cell r="J67">
            <v>0.02</v>
          </cell>
          <cell r="K67">
            <v>0.08</v>
          </cell>
          <cell r="L67">
            <v>65</v>
          </cell>
          <cell r="M67" t="str">
            <v>Scout</v>
          </cell>
          <cell r="N67" t="str">
            <v>Main Tank</v>
          </cell>
          <cell r="O67" t="str">
            <v>Handling Aid</v>
          </cell>
          <cell r="P67" t="str">
            <v>Dimple Mat</v>
          </cell>
          <cell r="Q67" t="str">
            <v>FT24750</v>
          </cell>
          <cell r="R67" t="str">
            <v>FT28501, Scout, Main Tank, Handling Aid, Dimple Mat, FT24750</v>
          </cell>
          <cell r="S67">
            <v>4</v>
          </cell>
        </row>
        <row r="68">
          <cell r="A68">
            <v>66</v>
          </cell>
          <cell r="B68" t="str">
            <v>FT28501</v>
          </cell>
          <cell r="C68" t="str">
            <v>MAIN TANK  1  - SCOUT</v>
          </cell>
          <cell r="D68">
            <v>2910900359</v>
          </cell>
          <cell r="E68" t="str">
            <v>FT28391</v>
          </cell>
          <cell r="F68" t="str">
            <v>SV00A0A410AD03</v>
          </cell>
          <cell r="G68" t="str">
            <v/>
          </cell>
          <cell r="H68" t="str">
            <v/>
          </cell>
          <cell r="I68" t="str">
            <v/>
          </cell>
          <cell r="J68" t="str">
            <v/>
          </cell>
          <cell r="K68" t="str">
            <v/>
          </cell>
          <cell r="L68">
            <v>66</v>
          </cell>
          <cell r="M68" t="str">
            <v>Scout</v>
          </cell>
          <cell r="N68" t="str">
            <v>Main Tank</v>
          </cell>
          <cell r="O68" t="str">
            <v>Top Access Plate Assembly</v>
          </cell>
          <cell r="P68" t="str">
            <v/>
          </cell>
          <cell r="Q68" t="str">
            <v>FT28391</v>
          </cell>
          <cell r="R68" t="str">
            <v>FT28501, Scout, Main Tank, Top Access Plate Assembly, , FT28391</v>
          </cell>
          <cell r="S68" t="str">
            <v/>
          </cell>
        </row>
        <row r="69">
          <cell r="A69">
            <v>67</v>
          </cell>
          <cell r="B69" t="str">
            <v>FT28501</v>
          </cell>
          <cell r="C69" t="str">
            <v>MAIN TANK  1  - SCOUT</v>
          </cell>
          <cell r="D69">
            <v>2910900359</v>
          </cell>
          <cell r="E69" t="str">
            <v>FT28491</v>
          </cell>
          <cell r="F69" t="str">
            <v>SV00A0A410AD0301</v>
          </cell>
          <cell r="G69" t="str">
            <v>Fitting</v>
          </cell>
          <cell r="H69" t="str">
            <v>Plate</v>
          </cell>
          <cell r="I69">
            <v>1</v>
          </cell>
          <cell r="J69">
            <v>1.5</v>
          </cell>
          <cell r="K69">
            <v>1.5</v>
          </cell>
          <cell r="L69">
            <v>67</v>
          </cell>
          <cell r="M69" t="str">
            <v>Scout</v>
          </cell>
          <cell r="N69" t="str">
            <v>Main Tank</v>
          </cell>
          <cell r="O69" t="str">
            <v>Top Access Plate Assy FT28391</v>
          </cell>
          <cell r="P69" t="str">
            <v>Plate</v>
          </cell>
          <cell r="Q69" t="str">
            <v>FT28491</v>
          </cell>
          <cell r="R69" t="str">
            <v>FT28501, Scout, Main Tank, Top Access Plate Assy FT28391, Plate, FT28491</v>
          </cell>
          <cell r="S69">
            <v>1</v>
          </cell>
        </row>
        <row r="70">
          <cell r="A70">
            <v>68</v>
          </cell>
          <cell r="B70" t="str">
            <v>FT28501</v>
          </cell>
          <cell r="C70" t="str">
            <v>MAIN TANK  1  - SCOUT</v>
          </cell>
          <cell r="D70">
            <v>2910900359</v>
          </cell>
          <cell r="E70" t="str">
            <v>FT28241</v>
          </cell>
          <cell r="F70" t="str">
            <v>SV00A0A410AD0303</v>
          </cell>
          <cell r="G70" t="str">
            <v>Fitting</v>
          </cell>
          <cell r="H70" t="str">
            <v>Backing Ring</v>
          </cell>
          <cell r="I70">
            <v>1</v>
          </cell>
          <cell r="J70">
            <v>1.1000000000000001</v>
          </cell>
          <cell r="K70">
            <v>1.1000000000000001</v>
          </cell>
          <cell r="L70">
            <v>68</v>
          </cell>
          <cell r="M70" t="str">
            <v>Scout</v>
          </cell>
          <cell r="N70" t="str">
            <v>Main Tank</v>
          </cell>
          <cell r="O70" t="str">
            <v>Top Access Plate Assy FT28391</v>
          </cell>
          <cell r="P70" t="str">
            <v>Backing Ring</v>
          </cell>
          <cell r="Q70" t="str">
            <v>FT28241</v>
          </cell>
          <cell r="R70" t="str">
            <v>FT28501, Scout, Main Tank, Top Access Plate Assy FT28391, Backing Ring, FT28241</v>
          </cell>
          <cell r="S70">
            <v>1</v>
          </cell>
        </row>
        <row r="71">
          <cell r="A71">
            <v>69</v>
          </cell>
          <cell r="B71" t="str">
            <v>FT28501</v>
          </cell>
          <cell r="C71" t="str">
            <v>MAIN TANK  1  - SCOUT</v>
          </cell>
          <cell r="D71">
            <v>2910900359</v>
          </cell>
          <cell r="E71" t="str">
            <v>BT-M6X25HX/SS</v>
          </cell>
          <cell r="F71" t="str">
            <v>SV00A0A410AD0305</v>
          </cell>
          <cell r="G71" t="str">
            <v>Fastener</v>
          </cell>
          <cell r="H71" t="str">
            <v>M6 Bolt Hex Head</v>
          </cell>
          <cell r="I71">
            <v>56</v>
          </cell>
          <cell r="J71">
            <v>5.0000000000000001E-3</v>
          </cell>
          <cell r="K71">
            <v>0.28000000000000003</v>
          </cell>
          <cell r="L71">
            <v>69</v>
          </cell>
          <cell r="M71" t="str">
            <v>Scout</v>
          </cell>
          <cell r="N71" t="str">
            <v>Main Tank</v>
          </cell>
          <cell r="O71" t="str">
            <v>Top Access Plate Assy FT28391</v>
          </cell>
          <cell r="P71" t="str">
            <v>M6 Bolt Hex Head</v>
          </cell>
          <cell r="Q71" t="str">
            <v>BT-M6X25HX/SS</v>
          </cell>
          <cell r="R71" t="str">
            <v>FT28501, Scout, Main Tank, Top Access Plate Assy FT28391, M6 Bolt Hex Head, BT-M6X25HX/SS</v>
          </cell>
          <cell r="S71">
            <v>56</v>
          </cell>
        </row>
        <row r="72">
          <cell r="A72">
            <v>70</v>
          </cell>
          <cell r="B72" t="str">
            <v>FT28501</v>
          </cell>
          <cell r="C72" t="str">
            <v>MAIN TANK  1  - SCOUT</v>
          </cell>
          <cell r="D72">
            <v>2910900359</v>
          </cell>
          <cell r="E72" t="str">
            <v>Z-W-M6/SS</v>
          </cell>
          <cell r="F72" t="str">
            <v>SV00A0A410AD0307</v>
          </cell>
          <cell r="G72" t="str">
            <v>Fastener</v>
          </cell>
          <cell r="H72" t="str">
            <v>M6 Washer</v>
          </cell>
          <cell r="I72">
            <v>56</v>
          </cell>
          <cell r="J72">
            <v>5.0000000000000001E-3</v>
          </cell>
          <cell r="K72">
            <v>0.28000000000000003</v>
          </cell>
          <cell r="L72">
            <v>70</v>
          </cell>
          <cell r="M72" t="str">
            <v>Scout</v>
          </cell>
          <cell r="N72" t="str">
            <v>Main Tank</v>
          </cell>
          <cell r="O72" t="str">
            <v>Top Access Plate Assy FT28391</v>
          </cell>
          <cell r="P72" t="str">
            <v>M6 Washer</v>
          </cell>
          <cell r="Q72" t="str">
            <v>Z-W-M6/SS</v>
          </cell>
          <cell r="R72" t="str">
            <v>FT28501, Scout, Main Tank, Top Access Plate Assy FT28391, M6 Washer, Z-W-M6/SS</v>
          </cell>
          <cell r="S72">
            <v>56</v>
          </cell>
        </row>
        <row r="73">
          <cell r="A73">
            <v>71</v>
          </cell>
          <cell r="B73" t="str">
            <v>FT28501</v>
          </cell>
          <cell r="C73" t="str">
            <v>MAIN TANK  1  - SCOUT</v>
          </cell>
          <cell r="D73">
            <v>2910900359</v>
          </cell>
          <cell r="E73" t="str">
            <v>FT28251</v>
          </cell>
          <cell r="F73" t="str">
            <v>SV00A0A410AD0309</v>
          </cell>
          <cell r="G73" t="str">
            <v>Seal</v>
          </cell>
          <cell r="H73" t="str">
            <v>Gasket</v>
          </cell>
          <cell r="I73">
            <v>2</v>
          </cell>
          <cell r="J73">
            <v>5.0000000000000001E-3</v>
          </cell>
          <cell r="K73">
            <v>0.01</v>
          </cell>
          <cell r="L73">
            <v>71</v>
          </cell>
          <cell r="M73" t="str">
            <v>Scout</v>
          </cell>
          <cell r="N73" t="str">
            <v>Main Tank</v>
          </cell>
          <cell r="O73" t="str">
            <v>Top Access Plate Assy FT28391</v>
          </cell>
          <cell r="P73" t="str">
            <v>Gasket</v>
          </cell>
          <cell r="Q73" t="str">
            <v>FT28251</v>
          </cell>
          <cell r="R73" t="str">
            <v>FT28501, Scout, Main Tank, Top Access Plate Assy FT28391, Gasket, FT28251</v>
          </cell>
          <cell r="S73">
            <v>2</v>
          </cell>
        </row>
        <row r="74">
          <cell r="A74">
            <v>72</v>
          </cell>
          <cell r="B74" t="str">
            <v>FT28501</v>
          </cell>
          <cell r="C74" t="str">
            <v>MAIN TANK  1  - SCOUT</v>
          </cell>
          <cell r="D74">
            <v>2910900359</v>
          </cell>
          <cell r="E74" t="str">
            <v>BT-M6X16CSK/SS</v>
          </cell>
          <cell r="F74" t="str">
            <v>SV00A0A410AD0311</v>
          </cell>
          <cell r="G74" t="str">
            <v>Fastener</v>
          </cell>
          <cell r="H74" t="str">
            <v>M6 Bolt Csk Head</v>
          </cell>
          <cell r="I74">
            <v>3</v>
          </cell>
          <cell r="J74">
            <v>5.0000000000000001E-3</v>
          </cell>
          <cell r="K74">
            <v>1.4999999999999999E-2</v>
          </cell>
          <cell r="L74">
            <v>72</v>
          </cell>
          <cell r="M74" t="str">
            <v>Scout</v>
          </cell>
          <cell r="N74" t="str">
            <v>Main Tank</v>
          </cell>
          <cell r="O74" t="str">
            <v>Top Access Plate Assy FT28391</v>
          </cell>
          <cell r="P74" t="str">
            <v>M6 Bolt Csk Head</v>
          </cell>
          <cell r="Q74" t="str">
            <v>BT-M6X16CSK/SS</v>
          </cell>
          <cell r="R74" t="str">
            <v>FT28501, Scout, Main Tank, Top Access Plate Assy FT28391, M6 Bolt Csk Head, BT-M6X16CSK/SS</v>
          </cell>
          <cell r="S74">
            <v>3</v>
          </cell>
        </row>
        <row r="75">
          <cell r="A75">
            <v>73</v>
          </cell>
          <cell r="B75" t="str">
            <v>FT28501</v>
          </cell>
          <cell r="C75" t="str">
            <v>MAIN TANK  1  - SCOUT</v>
          </cell>
          <cell r="D75">
            <v>2910900359</v>
          </cell>
          <cell r="E75" t="str">
            <v/>
          </cell>
          <cell r="F75" t="str">
            <v>SV00A0A410AD05</v>
          </cell>
          <cell r="G75" t="str">
            <v/>
          </cell>
          <cell r="H75" t="str">
            <v/>
          </cell>
          <cell r="I75" t="str">
            <v/>
          </cell>
          <cell r="J75" t="str">
            <v/>
          </cell>
          <cell r="K75" t="str">
            <v/>
          </cell>
          <cell r="L75">
            <v>73</v>
          </cell>
          <cell r="M75" t="str">
            <v>Scout</v>
          </cell>
          <cell r="N75" t="str">
            <v>Main Tank</v>
          </cell>
          <cell r="O75" t="str">
            <v>Fuel Filler</v>
          </cell>
          <cell r="P75" t="str">
            <v/>
          </cell>
          <cell r="Q75" t="str">
            <v/>
          </cell>
          <cell r="R75" t="str">
            <v xml:space="preserve">FT28501, Scout, Main Tank, Fuel Filler, , </v>
          </cell>
          <cell r="S75" t="str">
            <v/>
          </cell>
        </row>
        <row r="76">
          <cell r="A76">
            <v>74</v>
          </cell>
          <cell r="B76" t="str">
            <v>FT28501</v>
          </cell>
          <cell r="C76" t="str">
            <v>MAIN TANK  1  - SCOUT</v>
          </cell>
          <cell r="D76">
            <v>2910900359</v>
          </cell>
          <cell r="E76" t="str">
            <v>Y-J2-1MA-X-V</v>
          </cell>
          <cell r="F76" t="str">
            <v>SV00A0A410AD0501</v>
          </cell>
          <cell r="G76" t="str">
            <v>Fitting</v>
          </cell>
          <cell r="H76" t="str">
            <v>Pressure/Gravity Refuel Coupling</v>
          </cell>
          <cell r="I76">
            <v>1</v>
          </cell>
          <cell r="J76">
            <v>1.03</v>
          </cell>
          <cell r="K76">
            <v>1.03</v>
          </cell>
          <cell r="L76">
            <v>74</v>
          </cell>
          <cell r="M76" t="str">
            <v>Scout</v>
          </cell>
          <cell r="N76" t="str">
            <v>Main Tank</v>
          </cell>
          <cell r="O76" t="str">
            <v>Fuel Filler LRU</v>
          </cell>
          <cell r="P76" t="str">
            <v>Pressure/Gravity Refuel Coupling</v>
          </cell>
          <cell r="Q76" t="str">
            <v>Y-J2-1MA-X-V</v>
          </cell>
          <cell r="R76" t="str">
            <v>FT28501, Scout, Main Tank, Fuel Filler LRU, Pressure/Gravity Refuel Coupling, Y-J2-1MA-X-V</v>
          </cell>
          <cell r="S76">
            <v>1</v>
          </cell>
        </row>
        <row r="77">
          <cell r="A77">
            <v>75</v>
          </cell>
          <cell r="B77" t="str">
            <v>FT28501</v>
          </cell>
          <cell r="C77" t="str">
            <v>MAIN TANK  1  - SCOUT</v>
          </cell>
          <cell r="D77">
            <v>2910900359</v>
          </cell>
          <cell r="E77" t="str">
            <v>Y-FCMX109A</v>
          </cell>
          <cell r="F77" t="str">
            <v>SV00A0A410AD0503</v>
          </cell>
          <cell r="G77" t="str">
            <v>Fitting</v>
          </cell>
          <cell r="H77" t="str">
            <v>STANAG 3105  Filler Cap &amp; Lanyard</v>
          </cell>
          <cell r="I77">
            <v>1</v>
          </cell>
          <cell r="J77">
            <v>0.35</v>
          </cell>
          <cell r="K77">
            <v>0.35</v>
          </cell>
          <cell r="L77">
            <v>75</v>
          </cell>
          <cell r="M77" t="str">
            <v>Scout</v>
          </cell>
          <cell r="N77" t="str">
            <v>Main Tank</v>
          </cell>
          <cell r="O77" t="str">
            <v>Fuel Filler LRU</v>
          </cell>
          <cell r="P77" t="str">
            <v>STANAG 3105  Filler Cap &amp; Lanyard</v>
          </cell>
          <cell r="Q77" t="str">
            <v>Y-FCMX109A</v>
          </cell>
          <cell r="R77" t="str">
            <v>FT28501, Scout, Main Tank, Fuel Filler LRU, STANAG 3105  Filler Cap &amp; Lanyard, Y-FCMX109A</v>
          </cell>
          <cell r="S77">
            <v>1</v>
          </cell>
        </row>
        <row r="78">
          <cell r="A78">
            <v>76</v>
          </cell>
          <cell r="B78" t="str">
            <v>FT28501</v>
          </cell>
          <cell r="C78" t="str">
            <v>MAIN TANK  1  - SCOUT</v>
          </cell>
          <cell r="D78">
            <v>2910900359</v>
          </cell>
          <cell r="E78" t="str">
            <v>Y-SS1310</v>
          </cell>
          <cell r="F78" t="str">
            <v>SV00A0A410AD0505</v>
          </cell>
          <cell r="G78" t="str">
            <v>Clamp</v>
          </cell>
          <cell r="H78" t="str">
            <v xml:space="preserve">Clamp  </v>
          </cell>
          <cell r="I78">
            <v>2</v>
          </cell>
          <cell r="J78">
            <v>0.1</v>
          </cell>
          <cell r="K78">
            <v>0.2</v>
          </cell>
          <cell r="L78">
            <v>76</v>
          </cell>
          <cell r="M78" t="str">
            <v>Scout</v>
          </cell>
          <cell r="N78" t="str">
            <v>Main Tank</v>
          </cell>
          <cell r="O78" t="str">
            <v>Fuel Filler LRU</v>
          </cell>
          <cell r="P78" t="str">
            <v xml:space="preserve">Clamp  </v>
          </cell>
          <cell r="Q78" t="str">
            <v>Y-SS1310</v>
          </cell>
          <cell r="R78" t="str">
            <v>FT28501, Scout, Main Tank, Fuel Filler LRU, Clamp  , Y-SS1310</v>
          </cell>
          <cell r="S78">
            <v>2</v>
          </cell>
        </row>
        <row r="79">
          <cell r="A79">
            <v>77</v>
          </cell>
          <cell r="B79" t="str">
            <v>FT28501</v>
          </cell>
          <cell r="C79" t="str">
            <v>MAIN TANK  1  - SCOUT</v>
          </cell>
          <cell r="D79">
            <v>2910900359</v>
          </cell>
          <cell r="E79" t="str">
            <v>BT-M4X20CSK/SS</v>
          </cell>
          <cell r="F79" t="str">
            <v>SV00A0A410AD0507</v>
          </cell>
          <cell r="G79" t="str">
            <v>Screw</v>
          </cell>
          <cell r="H79" t="str">
            <v>M4 CSK SCREW 20mm</v>
          </cell>
          <cell r="I79">
            <v>14</v>
          </cell>
          <cell r="J79">
            <v>5.0000000000000001E-3</v>
          </cell>
          <cell r="K79">
            <v>7.0000000000000007E-2</v>
          </cell>
          <cell r="L79">
            <v>77</v>
          </cell>
          <cell r="M79" t="str">
            <v>Scout</v>
          </cell>
          <cell r="N79" t="str">
            <v>Main Tank</v>
          </cell>
          <cell r="O79" t="str">
            <v>Fuel Filler LRU</v>
          </cell>
          <cell r="P79" t="str">
            <v>M4 CSK SCREW 20mm</v>
          </cell>
          <cell r="Q79" t="str">
            <v>BT-M4X20CSK/SS</v>
          </cell>
          <cell r="R79" t="str">
            <v>FT28501, Scout, Main Tank, Fuel Filler LRU, M4 CSK SCREW 20mm, BT-M4X20CSK/SS</v>
          </cell>
          <cell r="S79">
            <v>14</v>
          </cell>
        </row>
        <row r="80">
          <cell r="A80">
            <v>78</v>
          </cell>
          <cell r="B80" t="str">
            <v>FT28501</v>
          </cell>
          <cell r="C80" t="str">
            <v>MAIN TANK  1  - SCOUT</v>
          </cell>
          <cell r="D80">
            <v>2910900359</v>
          </cell>
          <cell r="E80" t="str">
            <v>FT28385/1</v>
          </cell>
          <cell r="F80" t="str">
            <v>SV00A0A410AD0509</v>
          </cell>
          <cell r="G80" t="str">
            <v>Seal</v>
          </cell>
          <cell r="H80" t="str">
            <v>Flex P seal Rubber Moulding</v>
          </cell>
          <cell r="I80">
            <v>1</v>
          </cell>
          <cell r="J80">
            <v>0.1</v>
          </cell>
          <cell r="K80">
            <v>0.1</v>
          </cell>
          <cell r="L80">
            <v>78</v>
          </cell>
          <cell r="M80" t="str">
            <v>Scout</v>
          </cell>
          <cell r="N80" t="str">
            <v>Main Tank</v>
          </cell>
          <cell r="O80" t="str">
            <v>Fuel Filler LRU</v>
          </cell>
          <cell r="P80" t="str">
            <v>Flex P seal Rubber Moulding</v>
          </cell>
          <cell r="Q80" t="str">
            <v>FT28385/1</v>
          </cell>
          <cell r="R80" t="str">
            <v>FT28501, Scout, Main Tank, Fuel Filler LRU, Flex P seal Rubber Moulding, FT28385/1</v>
          </cell>
          <cell r="S80">
            <v>1</v>
          </cell>
        </row>
        <row r="81">
          <cell r="A81">
            <v>79</v>
          </cell>
          <cell r="B81" t="str">
            <v>FT28501</v>
          </cell>
          <cell r="C81" t="str">
            <v>MAIN TANK  1  - SCOUT</v>
          </cell>
          <cell r="D81">
            <v>2910900359</v>
          </cell>
          <cell r="E81" t="str">
            <v/>
          </cell>
          <cell r="F81" t="str">
            <v>SV00A0A460AA03</v>
          </cell>
          <cell r="G81" t="str">
            <v/>
          </cell>
          <cell r="H81" t="str">
            <v/>
          </cell>
          <cell r="I81" t="str">
            <v/>
          </cell>
          <cell r="J81" t="str">
            <v/>
          </cell>
          <cell r="K81" t="str">
            <v/>
          </cell>
          <cell r="L81">
            <v>79</v>
          </cell>
          <cell r="M81" t="str">
            <v>Scout</v>
          </cell>
          <cell r="N81" t="str">
            <v>Main Tank</v>
          </cell>
          <cell r="O81" t="str">
            <v>PRESSURE RELIEF VALVE - MAIN TANK</v>
          </cell>
          <cell r="P81" t="str">
            <v/>
          </cell>
          <cell r="Q81" t="str">
            <v/>
          </cell>
          <cell r="R81" t="str">
            <v xml:space="preserve">FT28501, Scout, Main Tank, PRESSURE RELIEF VALVE - MAIN TANK, , </v>
          </cell>
          <cell r="S81" t="str">
            <v/>
          </cell>
        </row>
        <row r="82">
          <cell r="A82">
            <v>80</v>
          </cell>
          <cell r="B82" t="str">
            <v>FT28501</v>
          </cell>
          <cell r="C82" t="str">
            <v>MAIN TANK  1  - SCOUT</v>
          </cell>
          <cell r="D82">
            <v>2910900359</v>
          </cell>
          <cell r="E82" t="str">
            <v xml:space="preserve">Y-J9-5MA-X-V   </v>
          </cell>
          <cell r="F82" t="str">
            <v>SV00A0A460AA0301</v>
          </cell>
          <cell r="G82" t="str">
            <v>Fitting</v>
          </cell>
          <cell r="H82" t="str">
            <v>PRV Unit</v>
          </cell>
          <cell r="I82">
            <v>1</v>
          </cell>
          <cell r="J82">
            <v>0.3</v>
          </cell>
          <cell r="K82">
            <v>0.3</v>
          </cell>
          <cell r="L82">
            <v>80</v>
          </cell>
          <cell r="M82" t="str">
            <v>Scout</v>
          </cell>
          <cell r="N82" t="str">
            <v>Main Tank</v>
          </cell>
          <cell r="O82" t="str">
            <v>Pressure Relief Valve (PRV) LRU (Air)</v>
          </cell>
          <cell r="P82" t="str">
            <v>PRV Unit</v>
          </cell>
          <cell r="Q82" t="str">
            <v xml:space="preserve">Y-J9-5MA-X-V   </v>
          </cell>
          <cell r="R82" t="str">
            <v xml:space="preserve">FT28501, Scout, Main Tank, Pressure Relief Valve (PRV) LRU (Air), PRV Unit, Y-J9-5MA-X-V   </v>
          </cell>
          <cell r="S82">
            <v>1</v>
          </cell>
        </row>
        <row r="83">
          <cell r="A83">
            <v>81</v>
          </cell>
          <cell r="B83" t="str">
            <v>FT28501</v>
          </cell>
          <cell r="C83" t="str">
            <v>MAIN TANK  1  - SCOUT</v>
          </cell>
          <cell r="D83">
            <v>2910900359</v>
          </cell>
          <cell r="E83" t="str">
            <v>FT28211</v>
          </cell>
          <cell r="F83" t="str">
            <v>SV00A0A460AA0303</v>
          </cell>
          <cell r="G83" t="str">
            <v>Fitting</v>
          </cell>
          <cell r="H83" t="str">
            <v xml:space="preserve">Flex Coupling </v>
          </cell>
          <cell r="I83">
            <v>1</v>
          </cell>
          <cell r="J83">
            <v>0.03</v>
          </cell>
          <cell r="K83">
            <v>0.03</v>
          </cell>
          <cell r="L83">
            <v>81</v>
          </cell>
          <cell r="M83" t="str">
            <v>Scout</v>
          </cell>
          <cell r="N83" t="str">
            <v>Main Tank</v>
          </cell>
          <cell r="O83" t="str">
            <v>Pressure Relief Valve (PRV) LRU (Air)</v>
          </cell>
          <cell r="P83" t="str">
            <v xml:space="preserve">Flex Coupling </v>
          </cell>
          <cell r="Q83" t="str">
            <v>FT28211</v>
          </cell>
          <cell r="R83" t="str">
            <v>FT28501, Scout, Main Tank, Pressure Relief Valve (PRV) LRU (Air), Flex Coupling , FT28211</v>
          </cell>
          <cell r="S83">
            <v>1</v>
          </cell>
        </row>
        <row r="84">
          <cell r="A84">
            <v>82</v>
          </cell>
          <cell r="B84" t="str">
            <v>FT28501</v>
          </cell>
          <cell r="C84" t="str">
            <v>MAIN TANK  1  - SCOUT</v>
          </cell>
          <cell r="D84">
            <v>2910900359</v>
          </cell>
          <cell r="E84" t="str">
            <v>Y-SS1312</v>
          </cell>
          <cell r="F84" t="str">
            <v>SV00A0A460AA0305</v>
          </cell>
          <cell r="G84" t="str">
            <v>Clamp</v>
          </cell>
          <cell r="H84" t="str">
            <v>Clamp - Vent Pipe</v>
          </cell>
          <cell r="I84">
            <v>1</v>
          </cell>
          <cell r="J84">
            <v>5.0000000000000001E-3</v>
          </cell>
          <cell r="K84">
            <v>5.0000000000000001E-3</v>
          </cell>
          <cell r="L84">
            <v>82</v>
          </cell>
          <cell r="M84" t="str">
            <v>Scout</v>
          </cell>
          <cell r="N84" t="str">
            <v>Main Tank</v>
          </cell>
          <cell r="O84" t="str">
            <v>Pressure Relief Valve (PRV) LRU (Air)</v>
          </cell>
          <cell r="P84" t="str">
            <v>Clamp - Vent Pipe</v>
          </cell>
          <cell r="Q84" t="str">
            <v>Y-SS1312</v>
          </cell>
          <cell r="R84" t="str">
            <v>FT28501, Scout, Main Tank, Pressure Relief Valve (PRV) LRU (Air), Clamp - Vent Pipe, Y-SS1312</v>
          </cell>
          <cell r="S84">
            <v>1</v>
          </cell>
        </row>
        <row r="85">
          <cell r="A85">
            <v>83</v>
          </cell>
          <cell r="B85" t="str">
            <v>FT28501</v>
          </cell>
          <cell r="C85" t="str">
            <v>MAIN TANK  1  - SCOUT</v>
          </cell>
          <cell r="D85">
            <v>2910900359</v>
          </cell>
          <cell r="E85" t="str">
            <v>FT28270/1</v>
          </cell>
          <cell r="F85" t="str">
            <v>SV00A0A450AD</v>
          </cell>
          <cell r="G85" t="str">
            <v/>
          </cell>
          <cell r="H85" t="str">
            <v/>
          </cell>
          <cell r="I85" t="str">
            <v/>
          </cell>
          <cell r="J85" t="str">
            <v/>
          </cell>
          <cell r="K85" t="str">
            <v/>
          </cell>
          <cell r="L85">
            <v>83</v>
          </cell>
          <cell r="M85" t="str">
            <v>Scout</v>
          </cell>
          <cell r="N85" t="str">
            <v>Main Tank</v>
          </cell>
          <cell r="O85" t="str">
            <v>FUEL LEVEL SENSOR - MAIN TANK</v>
          </cell>
          <cell r="P85" t="str">
            <v/>
          </cell>
          <cell r="Q85" t="str">
            <v>FT28270/1</v>
          </cell>
          <cell r="R85" t="str">
            <v>FT28501, Scout, Main Tank, FUEL LEVEL SENSOR - MAIN TANK, , FT28270/1</v>
          </cell>
          <cell r="S85" t="str">
            <v/>
          </cell>
        </row>
        <row r="86">
          <cell r="A86">
            <v>84</v>
          </cell>
          <cell r="B86" t="str">
            <v>FT28501</v>
          </cell>
          <cell r="C86" t="str">
            <v>MAIN TANK  1  - SCOUT</v>
          </cell>
          <cell r="D86">
            <v>2910900359</v>
          </cell>
          <cell r="E86" t="str">
            <v>4128-00-010</v>
          </cell>
          <cell r="F86" t="str">
            <v>SV00A0A450AD01</v>
          </cell>
          <cell r="G86" t="str">
            <v>Fitting</v>
          </cell>
          <cell r="H86" t="str">
            <v>Fuel Level Sensor Unit</v>
          </cell>
          <cell r="I86">
            <v>1</v>
          </cell>
          <cell r="J86">
            <v>0.2</v>
          </cell>
          <cell r="K86">
            <v>0.2</v>
          </cell>
          <cell r="L86">
            <v>84</v>
          </cell>
          <cell r="M86" t="str">
            <v>Scout</v>
          </cell>
          <cell r="N86" t="str">
            <v>Main Tank</v>
          </cell>
          <cell r="O86" t="str">
            <v>Fuel Level Sensor LRU</v>
          </cell>
          <cell r="P86" t="str">
            <v>Fuel Level Sensor Unit</v>
          </cell>
          <cell r="Q86" t="str">
            <v>4128-00-010</v>
          </cell>
          <cell r="R86" t="str">
            <v>FT28501, Scout, Main Tank, Fuel Level Sensor LRU, Fuel Level Sensor Unit, 4128-00-010</v>
          </cell>
          <cell r="S86">
            <v>1</v>
          </cell>
        </row>
        <row r="87">
          <cell r="A87">
            <v>85</v>
          </cell>
          <cell r="B87" t="str">
            <v>FT28501</v>
          </cell>
          <cell r="C87" t="str">
            <v>MAIN TANK  1  - SCOUT</v>
          </cell>
          <cell r="D87">
            <v>2910900359</v>
          </cell>
          <cell r="E87" t="str">
            <v>4129-30-051</v>
          </cell>
          <cell r="F87" t="str">
            <v>SV00A0A450AD03</v>
          </cell>
          <cell r="G87" t="str">
            <v>Fitting</v>
          </cell>
          <cell r="H87" t="str">
            <v>Support Boss for FLS</v>
          </cell>
          <cell r="I87">
            <v>1</v>
          </cell>
          <cell r="J87">
            <v>0.2</v>
          </cell>
          <cell r="K87">
            <v>0.2</v>
          </cell>
          <cell r="L87">
            <v>85</v>
          </cell>
          <cell r="M87" t="str">
            <v>Scout</v>
          </cell>
          <cell r="N87" t="str">
            <v>Main Tank</v>
          </cell>
          <cell r="O87" t="str">
            <v>Fuel Level Sensor LRU</v>
          </cell>
          <cell r="P87" t="str">
            <v>Support Boss for FLS</v>
          </cell>
          <cell r="Q87" t="str">
            <v>4129-30-051</v>
          </cell>
          <cell r="R87" t="str">
            <v>FT28501, Scout, Main Tank, Fuel Level Sensor LRU, Support Boss for FLS, 4129-30-051</v>
          </cell>
          <cell r="S87">
            <v>1</v>
          </cell>
        </row>
        <row r="88">
          <cell r="A88">
            <v>86</v>
          </cell>
          <cell r="B88" t="str">
            <v>FT28501</v>
          </cell>
          <cell r="C88" t="str">
            <v>MAIN TANK  1  - SCOUT</v>
          </cell>
          <cell r="D88">
            <v>2910900359</v>
          </cell>
          <cell r="E88" t="str">
            <v>BT-M5X25HX/SS</v>
          </cell>
          <cell r="F88" t="str">
            <v>SV00A0A450AD05</v>
          </cell>
          <cell r="G88" t="str">
            <v>Fastener</v>
          </cell>
          <cell r="H88" t="str">
            <v>M5 Bolt Hex Head</v>
          </cell>
          <cell r="I88">
            <v>5</v>
          </cell>
          <cell r="J88">
            <v>5.0000000000000001E-3</v>
          </cell>
          <cell r="K88">
            <v>2.5000000000000001E-2</v>
          </cell>
          <cell r="L88">
            <v>86</v>
          </cell>
          <cell r="M88" t="str">
            <v>Scout</v>
          </cell>
          <cell r="N88" t="str">
            <v>Main Tank</v>
          </cell>
          <cell r="O88" t="str">
            <v>Fuel Level Sensor LRU</v>
          </cell>
          <cell r="P88" t="str">
            <v>M5 Bolt Hex Head</v>
          </cell>
          <cell r="Q88" t="str">
            <v>BT-M5X25HX/SS</v>
          </cell>
          <cell r="R88" t="str">
            <v>FT28501, Scout, Main Tank, Fuel Level Sensor LRU, M5 Bolt Hex Head, BT-M5X25HX/SS</v>
          </cell>
          <cell r="S88">
            <v>5</v>
          </cell>
        </row>
        <row r="89">
          <cell r="A89">
            <v>87</v>
          </cell>
          <cell r="B89" t="str">
            <v>FT28501</v>
          </cell>
          <cell r="C89" t="str">
            <v>MAIN TANK  1  - SCOUT</v>
          </cell>
          <cell r="D89">
            <v>2910900359</v>
          </cell>
          <cell r="E89" t="str">
            <v>Z-W-M5</v>
          </cell>
          <cell r="F89" t="str">
            <v>SV00A0A450AD07</v>
          </cell>
          <cell r="G89" t="str">
            <v>Fastener</v>
          </cell>
          <cell r="H89" t="str">
            <v>M5 Washer</v>
          </cell>
          <cell r="I89">
            <v>5</v>
          </cell>
          <cell r="J89">
            <v>3.0000000000000001E-3</v>
          </cell>
          <cell r="K89">
            <v>1.4999999999999999E-2</v>
          </cell>
          <cell r="L89">
            <v>87</v>
          </cell>
          <cell r="M89" t="str">
            <v>Scout</v>
          </cell>
          <cell r="N89" t="str">
            <v>Main Tank</v>
          </cell>
          <cell r="O89" t="str">
            <v>Fuel Level Sensor LRU</v>
          </cell>
          <cell r="P89" t="str">
            <v>M5 Washer</v>
          </cell>
          <cell r="Q89" t="str">
            <v>Z-W-M5</v>
          </cell>
          <cell r="R89" t="str">
            <v>FT28501, Scout, Main Tank, Fuel Level Sensor LRU, M5 Washer, Z-W-M5</v>
          </cell>
          <cell r="S89">
            <v>5</v>
          </cell>
        </row>
        <row r="90">
          <cell r="A90">
            <v>88</v>
          </cell>
          <cell r="B90" t="str">
            <v>FT28501</v>
          </cell>
          <cell r="C90" t="str">
            <v>MAIN TANK  1  - SCOUT</v>
          </cell>
          <cell r="D90">
            <v>2910900359</v>
          </cell>
          <cell r="E90" t="str">
            <v>BT-M4X12CSK/SS</v>
          </cell>
          <cell r="F90" t="str">
            <v>SV00A0A450AD09</v>
          </cell>
          <cell r="G90" t="str">
            <v>Fastener</v>
          </cell>
          <cell r="H90" t="str">
            <v>M4 SCREW COUNTERSINK</v>
          </cell>
          <cell r="I90">
            <v>3</v>
          </cell>
          <cell r="J90">
            <v>3.0000000000000001E-3</v>
          </cell>
          <cell r="K90">
            <v>9.0000000000000011E-3</v>
          </cell>
          <cell r="L90">
            <v>88</v>
          </cell>
          <cell r="M90" t="str">
            <v>Scout</v>
          </cell>
          <cell r="N90" t="str">
            <v>Main Tank</v>
          </cell>
          <cell r="O90" t="str">
            <v>Fuel Level Sensor LRU</v>
          </cell>
          <cell r="P90" t="str">
            <v>M4 SCREW COUNTERSINK</v>
          </cell>
          <cell r="Q90" t="str">
            <v>BT-M4X12CSK/SS</v>
          </cell>
          <cell r="R90" t="str">
            <v>FT28501, Scout, Main Tank, Fuel Level Sensor LRU, M4 SCREW COUNTERSINK, BT-M4X12CSK/SS</v>
          </cell>
          <cell r="S90">
            <v>3</v>
          </cell>
        </row>
        <row r="91">
          <cell r="A91">
            <v>89</v>
          </cell>
          <cell r="B91" t="str">
            <v>FT28501</v>
          </cell>
          <cell r="C91" t="str">
            <v>MAIN TANK  1  - SCOUT</v>
          </cell>
          <cell r="D91">
            <v>2910900359</v>
          </cell>
          <cell r="E91" t="str">
            <v>FT22524</v>
          </cell>
          <cell r="F91" t="str">
            <v>SV00A0A450AD11</v>
          </cell>
          <cell r="G91" t="str">
            <v>Fastener</v>
          </cell>
          <cell r="H91" t="str">
            <v>GUAGE Cup</v>
          </cell>
          <cell r="I91">
            <v>1</v>
          </cell>
          <cell r="J91">
            <v>0.2</v>
          </cell>
          <cell r="K91">
            <v>0.2</v>
          </cell>
          <cell r="L91">
            <v>89</v>
          </cell>
          <cell r="M91" t="str">
            <v>Scout</v>
          </cell>
          <cell r="N91" t="str">
            <v>Main Tank</v>
          </cell>
          <cell r="O91" t="str">
            <v>Fuel Level Sensor LRU</v>
          </cell>
          <cell r="P91" t="str">
            <v>GUAGE Cup</v>
          </cell>
          <cell r="Q91" t="str">
            <v>FT22524</v>
          </cell>
          <cell r="R91" t="str">
            <v>FT28501, Scout, Main Tank, Fuel Level Sensor LRU, GUAGE Cup, FT22524</v>
          </cell>
          <cell r="S91">
            <v>1</v>
          </cell>
        </row>
        <row r="92">
          <cell r="A92">
            <v>90</v>
          </cell>
          <cell r="B92" t="str">
            <v>FT28501</v>
          </cell>
          <cell r="C92" t="str">
            <v>MAIN TANK  1  - SCOUT</v>
          </cell>
          <cell r="D92">
            <v>2910900359</v>
          </cell>
          <cell r="E92" t="str">
            <v/>
          </cell>
          <cell r="F92" t="str">
            <v>SV00A0A460AG09</v>
          </cell>
          <cell r="G92" t="str">
            <v/>
          </cell>
          <cell r="H92" t="str">
            <v/>
          </cell>
          <cell r="I92" t="str">
            <v/>
          </cell>
          <cell r="J92" t="str">
            <v/>
          </cell>
          <cell r="K92" t="str">
            <v/>
          </cell>
          <cell r="L92">
            <v>90</v>
          </cell>
          <cell r="M92" t="str">
            <v>Scout</v>
          </cell>
          <cell r="N92" t="str">
            <v>Main Tank</v>
          </cell>
          <cell r="O92" t="str">
            <v>AIR CONNECTION MAIN TANK</v>
          </cell>
          <cell r="P92" t="str">
            <v/>
          </cell>
          <cell r="Q92" t="str">
            <v/>
          </cell>
          <cell r="R92" t="str">
            <v xml:space="preserve">FT28501, Scout, Main Tank, AIR CONNECTION MAIN TANK, , </v>
          </cell>
          <cell r="S92" t="str">
            <v/>
          </cell>
        </row>
        <row r="93">
          <cell r="A93">
            <v>91</v>
          </cell>
          <cell r="B93" t="str">
            <v>FT28501</v>
          </cell>
          <cell r="C93" t="str">
            <v>MAIN TANK  1  - SCOUT</v>
          </cell>
          <cell r="D93">
            <v>2910900359</v>
          </cell>
          <cell r="E93" t="str">
            <v>SV15LOMDCF</v>
          </cell>
          <cell r="F93" t="str">
            <v>SV00A0A460AG0901</v>
          </cell>
          <cell r="G93" t="str">
            <v>Fitting</v>
          </cell>
          <cell r="H93" t="str">
            <v>M22 X 1.5 Bulkhead Connector</v>
          </cell>
          <cell r="I93">
            <v>1</v>
          </cell>
          <cell r="J93">
            <v>0.13</v>
          </cell>
          <cell r="K93">
            <v>0.13</v>
          </cell>
          <cell r="L93">
            <v>91</v>
          </cell>
          <cell r="M93" t="str">
            <v>Scout</v>
          </cell>
          <cell r="N93" t="str">
            <v>Main Tank</v>
          </cell>
          <cell r="O93" t="str">
            <v>Inward Relief Port LRU (Air) (4)</v>
          </cell>
          <cell r="P93" t="str">
            <v>M22 X 1.5 Bulkhead Connector</v>
          </cell>
          <cell r="Q93" t="str">
            <v>SV15LOMDCF</v>
          </cell>
          <cell r="R93" t="str">
            <v>FT28501, Scout, Main Tank, Inward Relief Port LRU (Air) (4), M22 X 1.5 Bulkhead Connector, SV15LOMDCF</v>
          </cell>
          <cell r="S93">
            <v>1</v>
          </cell>
        </row>
        <row r="94">
          <cell r="A94">
            <v>92</v>
          </cell>
          <cell r="B94" t="str">
            <v>FT28501</v>
          </cell>
          <cell r="C94" t="str">
            <v>MAIN TANK  1  - SCOUT</v>
          </cell>
          <cell r="D94">
            <v>2910900359</v>
          </cell>
          <cell r="E94" t="str">
            <v>MLN22</v>
          </cell>
          <cell r="F94" t="str">
            <v>SV00A0A460AG0903</v>
          </cell>
          <cell r="G94" t="str">
            <v>Fitting</v>
          </cell>
          <cell r="H94" t="str">
            <v>M22 X 1.5 Locknut</v>
          </cell>
          <cell r="I94">
            <v>1</v>
          </cell>
          <cell r="J94">
            <v>2.3E-2</v>
          </cell>
          <cell r="K94">
            <v>2.3E-2</v>
          </cell>
          <cell r="L94">
            <v>92</v>
          </cell>
          <cell r="M94" t="str">
            <v>Scout</v>
          </cell>
          <cell r="N94" t="str">
            <v>Main Tank</v>
          </cell>
          <cell r="O94" t="str">
            <v>Inward Relief Port LRU (Air) (4)</v>
          </cell>
          <cell r="P94" t="str">
            <v>M22 X 1.5 Locknut</v>
          </cell>
          <cell r="Q94" t="str">
            <v>MLN22</v>
          </cell>
          <cell r="R94" t="str">
            <v>FT28501, Scout, Main Tank, Inward Relief Port LRU (Air) (4), M22 X 1.5 Locknut, MLN22</v>
          </cell>
          <cell r="S94">
            <v>1</v>
          </cell>
        </row>
        <row r="95">
          <cell r="A95">
            <v>93</v>
          </cell>
          <cell r="B95" t="str">
            <v>FT28501</v>
          </cell>
          <cell r="C95" t="str">
            <v>MAIN TANK  1  - SCOUT</v>
          </cell>
          <cell r="D95">
            <v>2910900359</v>
          </cell>
          <cell r="E95" t="str">
            <v>22MM BONDED</v>
          </cell>
          <cell r="F95" t="str">
            <v>SV00A0A460AG0905</v>
          </cell>
          <cell r="G95" t="str">
            <v>Seal</v>
          </cell>
          <cell r="H95" t="str">
            <v>M22 X 1.5 Bonded Seal</v>
          </cell>
          <cell r="I95">
            <v>1</v>
          </cell>
          <cell r="J95">
            <v>4.0000000000000001E-3</v>
          </cell>
          <cell r="K95">
            <v>4.0000000000000001E-3</v>
          </cell>
          <cell r="L95">
            <v>93</v>
          </cell>
          <cell r="M95" t="str">
            <v>Scout</v>
          </cell>
          <cell r="N95" t="str">
            <v>Main Tank</v>
          </cell>
          <cell r="O95" t="str">
            <v>Inward Relief Port LRU (Air) (4)</v>
          </cell>
          <cell r="P95" t="str">
            <v>M22 X 1.5 Bonded Seal</v>
          </cell>
          <cell r="Q95" t="str">
            <v>22MM BONDED</v>
          </cell>
          <cell r="R95" t="str">
            <v>FT28501, Scout, Main Tank, Inward Relief Port LRU (Air) (4), M22 X 1.5 Bonded Seal, 22MM BONDED</v>
          </cell>
          <cell r="S95">
            <v>1</v>
          </cell>
        </row>
        <row r="96">
          <cell r="A96">
            <v>94</v>
          </cell>
          <cell r="B96" t="str">
            <v>FT28501</v>
          </cell>
          <cell r="C96" t="str">
            <v>MAIN TANK  1  - SCOUT</v>
          </cell>
          <cell r="D96">
            <v>2910900359</v>
          </cell>
          <cell r="E96" t="str">
            <v>EW15LOMDCF</v>
          </cell>
          <cell r="F96" t="str">
            <v>SV00A0A460AG0907</v>
          </cell>
          <cell r="G96" t="str">
            <v>Fitting</v>
          </cell>
          <cell r="H96" t="str">
            <v>M22 X 1.5 90° Swivel Fem/Fixed Male Union</v>
          </cell>
          <cell r="I96">
            <v>1</v>
          </cell>
          <cell r="J96">
            <v>0.122</v>
          </cell>
          <cell r="K96">
            <v>0.122</v>
          </cell>
          <cell r="L96">
            <v>94</v>
          </cell>
          <cell r="M96" t="str">
            <v>Scout</v>
          </cell>
          <cell r="N96" t="str">
            <v>Main Tank</v>
          </cell>
          <cell r="O96" t="str">
            <v>Inward Relief Port LRU (Air) (4)</v>
          </cell>
          <cell r="P96" t="str">
            <v>M22 X 1.5 90° Swivel Fem/Fixed Male Union</v>
          </cell>
          <cell r="Q96" t="str">
            <v>EW15LOMDCF</v>
          </cell>
          <cell r="R96" t="str">
            <v>FT28501, Scout, Main Tank, Inward Relief Port LRU (Air) (4), M22 X 1.5 90° Swivel Fem/Fixed Male Union, EW15LOMDCF</v>
          </cell>
          <cell r="S96">
            <v>1</v>
          </cell>
        </row>
        <row r="97">
          <cell r="A97">
            <v>95</v>
          </cell>
          <cell r="B97" t="str">
            <v>FT28501</v>
          </cell>
          <cell r="C97" t="str">
            <v>MAIN TANK  1  - SCOUT</v>
          </cell>
          <cell r="D97">
            <v>2910900359</v>
          </cell>
          <cell r="E97" t="str">
            <v/>
          </cell>
          <cell r="F97" t="str">
            <v>SV00A0A410AD15</v>
          </cell>
          <cell r="G97" t="str">
            <v/>
          </cell>
          <cell r="H97" t="str">
            <v/>
          </cell>
          <cell r="I97" t="str">
            <v/>
          </cell>
          <cell r="J97" t="str">
            <v/>
          </cell>
          <cell r="K97" t="str">
            <v/>
          </cell>
          <cell r="L97">
            <v>95</v>
          </cell>
          <cell r="M97" t="str">
            <v>Scout</v>
          </cell>
          <cell r="N97" t="str">
            <v>Main Tank</v>
          </cell>
          <cell r="O97" t="str">
            <v>FWD FUEL FEED</v>
          </cell>
          <cell r="P97" t="str">
            <v/>
          </cell>
          <cell r="Q97" t="str">
            <v/>
          </cell>
          <cell r="R97" t="str">
            <v xml:space="preserve">FT28501, Scout, Main Tank, FWD FUEL FEED, , </v>
          </cell>
          <cell r="S97" t="str">
            <v/>
          </cell>
        </row>
        <row r="98">
          <cell r="A98">
            <v>96</v>
          </cell>
          <cell r="B98" t="str">
            <v>FT28501</v>
          </cell>
          <cell r="C98" t="str">
            <v>MAIN TANK  1  - SCOUT</v>
          </cell>
          <cell r="D98">
            <v>2910900359</v>
          </cell>
          <cell r="E98" t="str">
            <v>FT28450</v>
          </cell>
          <cell r="F98" t="str">
            <v>SV00A0A410AD13</v>
          </cell>
          <cell r="G98" t="str">
            <v>Fitting</v>
          </cell>
          <cell r="H98" t="str">
            <v>FNAV Fwd</v>
          </cell>
          <cell r="I98">
            <v>1</v>
          </cell>
          <cell r="J98">
            <v>0.35</v>
          </cell>
          <cell r="K98">
            <v>0.35</v>
          </cell>
          <cell r="L98">
            <v>96</v>
          </cell>
          <cell r="M98" t="str">
            <v>Scout</v>
          </cell>
          <cell r="N98" t="str">
            <v>Main Tank</v>
          </cell>
          <cell r="O98" t="str">
            <v>FNAV Fwd</v>
          </cell>
          <cell r="P98" t="str">
            <v>FNAV Fwd</v>
          </cell>
          <cell r="Q98" t="str">
            <v>FT28450</v>
          </cell>
          <cell r="R98" t="str">
            <v>FT28501, Scout, Main Tank, FNAV Fwd, FNAV Fwd, FT28450</v>
          </cell>
          <cell r="S98">
            <v>1</v>
          </cell>
        </row>
        <row r="99">
          <cell r="A99">
            <v>97</v>
          </cell>
          <cell r="B99" t="str">
            <v>FT28501</v>
          </cell>
          <cell r="C99" t="str">
            <v>MAIN TANK  1  - SCOUT</v>
          </cell>
          <cell r="D99">
            <v>2910900359</v>
          </cell>
          <cell r="E99" t="str">
            <v>Y-BS-M36</v>
          </cell>
          <cell r="F99" t="str">
            <v>SV00A0A410AD1501</v>
          </cell>
          <cell r="G99" t="str">
            <v>Seal</v>
          </cell>
          <cell r="H99" t="str">
            <v>M36 Bonded Seal</v>
          </cell>
          <cell r="I99">
            <v>1</v>
          </cell>
          <cell r="J99">
            <v>4.0000000000000001E-3</v>
          </cell>
          <cell r="K99">
            <v>4.0000000000000001E-3</v>
          </cell>
          <cell r="L99">
            <v>97</v>
          </cell>
          <cell r="M99" t="str">
            <v>Scout</v>
          </cell>
          <cell r="N99" t="str">
            <v>Main Tank</v>
          </cell>
          <cell r="O99" t="str">
            <v>Fuel Feed - Fwd Pick Up</v>
          </cell>
          <cell r="P99" t="str">
            <v>M36 Bonded Seal</v>
          </cell>
          <cell r="Q99" t="str">
            <v>Y-BS-M36</v>
          </cell>
          <cell r="R99" t="str">
            <v>FT28501, Scout, Main Tank, Fuel Feed - Fwd Pick Up, M36 Bonded Seal, Y-BS-M36</v>
          </cell>
          <cell r="S99">
            <v>1</v>
          </cell>
        </row>
        <row r="100">
          <cell r="A100">
            <v>98</v>
          </cell>
          <cell r="B100" t="str">
            <v>FT28501</v>
          </cell>
          <cell r="C100" t="str">
            <v>MAIN TANK  1  - SCOUT</v>
          </cell>
          <cell r="D100">
            <v>2910900359</v>
          </cell>
          <cell r="E100" t="str">
            <v>FT28300</v>
          </cell>
          <cell r="F100" t="str">
            <v>SV00A0A410AD1503</v>
          </cell>
          <cell r="G100" t="str">
            <v>Fitting</v>
          </cell>
          <cell r="H100" t="str">
            <v>Bottom Backing Ring</v>
          </cell>
          <cell r="I100">
            <v>1</v>
          </cell>
          <cell r="J100">
            <v>0.4</v>
          </cell>
          <cell r="K100">
            <v>0.4</v>
          </cell>
          <cell r="L100">
            <v>98</v>
          </cell>
          <cell r="M100" t="str">
            <v>Scout</v>
          </cell>
          <cell r="N100" t="str">
            <v>Main Tank</v>
          </cell>
          <cell r="O100" t="str">
            <v>Fuel Feed - Fwd Pick Up</v>
          </cell>
          <cell r="P100" t="str">
            <v>Bottom Backing Ring</v>
          </cell>
          <cell r="Q100" t="str">
            <v>FT28300</v>
          </cell>
          <cell r="R100" t="str">
            <v>FT28501, Scout, Main Tank, Fuel Feed - Fwd Pick Up, Bottom Backing Ring, FT28300</v>
          </cell>
          <cell r="S100">
            <v>1</v>
          </cell>
        </row>
        <row r="101">
          <cell r="A101">
            <v>99</v>
          </cell>
          <cell r="B101" t="str">
            <v>FT28501</v>
          </cell>
          <cell r="C101" t="str">
            <v>MAIN TANK  1  - SCOUT</v>
          </cell>
          <cell r="D101">
            <v>2910900359</v>
          </cell>
          <cell r="E101" t="str">
            <v>FT28299</v>
          </cell>
          <cell r="F101" t="str">
            <v>SV00A0A410AD1505</v>
          </cell>
          <cell r="G101" t="str">
            <v>Seal</v>
          </cell>
          <cell r="H101" t="str">
            <v>Bottom Backing Plate Gasket</v>
          </cell>
          <cell r="I101">
            <v>2</v>
          </cell>
          <cell r="J101">
            <v>0.05</v>
          </cell>
          <cell r="K101">
            <v>0.1</v>
          </cell>
          <cell r="L101">
            <v>99</v>
          </cell>
          <cell r="M101" t="str">
            <v>Scout</v>
          </cell>
          <cell r="N101" t="str">
            <v>Main Tank</v>
          </cell>
          <cell r="O101" t="str">
            <v>Fuel Feed - Fwd Pick Up</v>
          </cell>
          <cell r="P101" t="str">
            <v>Bottom Backing Plate Gasket</v>
          </cell>
          <cell r="Q101" t="str">
            <v>FT28299</v>
          </cell>
          <cell r="R101" t="str">
            <v>FT28501, Scout, Main Tank, Fuel Feed - Fwd Pick Up, Bottom Backing Plate Gasket, FT28299</v>
          </cell>
          <cell r="S101">
            <v>2</v>
          </cell>
        </row>
        <row r="102">
          <cell r="A102">
            <v>100</v>
          </cell>
          <cell r="B102" t="str">
            <v>FT28501</v>
          </cell>
          <cell r="C102" t="str">
            <v>MAIN TANK  1  - SCOUT</v>
          </cell>
          <cell r="D102">
            <v>2910900359</v>
          </cell>
          <cell r="E102" t="str">
            <v>FT28298</v>
          </cell>
          <cell r="F102" t="str">
            <v>SV00A0A410AD1507</v>
          </cell>
          <cell r="G102" t="str">
            <v>Fitting</v>
          </cell>
          <cell r="H102" t="str">
            <v>Bottom Backing Plate</v>
          </cell>
          <cell r="I102">
            <v>1</v>
          </cell>
          <cell r="J102">
            <v>0.3</v>
          </cell>
          <cell r="K102">
            <v>0.3</v>
          </cell>
          <cell r="L102">
            <v>100</v>
          </cell>
          <cell r="M102" t="str">
            <v>Scout</v>
          </cell>
          <cell r="N102" t="str">
            <v>Main Tank</v>
          </cell>
          <cell r="O102" t="str">
            <v>Fuel Feed - Fwd Pick Up</v>
          </cell>
          <cell r="P102" t="str">
            <v>Bottom Backing Plate</v>
          </cell>
          <cell r="Q102" t="str">
            <v>FT28298</v>
          </cell>
          <cell r="R102" t="str">
            <v>FT28501, Scout, Main Tank, Fuel Feed - Fwd Pick Up, Bottom Backing Plate, FT28298</v>
          </cell>
          <cell r="S102">
            <v>1</v>
          </cell>
        </row>
        <row r="103">
          <cell r="A103">
            <v>101</v>
          </cell>
          <cell r="B103" t="str">
            <v>FT28501</v>
          </cell>
          <cell r="C103" t="str">
            <v>MAIN TANK  1  - SCOUT</v>
          </cell>
          <cell r="D103">
            <v>2910900359</v>
          </cell>
          <cell r="E103" t="str">
            <v>FT28198</v>
          </cell>
          <cell r="F103" t="str">
            <v>SV00A0A410AD1509</v>
          </cell>
          <cell r="G103" t="str">
            <v>Fitting</v>
          </cell>
          <cell r="H103" t="str">
            <v>M8 Earthing Boss (White)</v>
          </cell>
          <cell r="I103">
            <v>1</v>
          </cell>
          <cell r="J103">
            <v>0.03</v>
          </cell>
          <cell r="K103">
            <v>0.03</v>
          </cell>
          <cell r="L103">
            <v>101</v>
          </cell>
          <cell r="M103" t="str">
            <v>Scout</v>
          </cell>
          <cell r="N103" t="str">
            <v>Main Tank</v>
          </cell>
          <cell r="O103" t="str">
            <v>Fuel Feed - Fwd Pick Up</v>
          </cell>
          <cell r="P103" t="str">
            <v>M8 Earthing Boss (White)</v>
          </cell>
          <cell r="Q103" t="str">
            <v>FT28198</v>
          </cell>
          <cell r="R103" t="str">
            <v>FT28501, Scout, Main Tank, Fuel Feed - Fwd Pick Up, M8 Earthing Boss (White), FT28198</v>
          </cell>
          <cell r="S103">
            <v>1</v>
          </cell>
        </row>
        <row r="104">
          <cell r="A104">
            <v>102</v>
          </cell>
          <cell r="B104" t="str">
            <v>FT28501</v>
          </cell>
          <cell r="C104" t="str">
            <v>MAIN TANK  1  - SCOUT</v>
          </cell>
          <cell r="D104">
            <v>2910900359</v>
          </cell>
          <cell r="E104" t="str">
            <v>BT-M3X20CSK</v>
          </cell>
          <cell r="F104" t="str">
            <v>SV00A0A410AD1511</v>
          </cell>
          <cell r="G104" t="str">
            <v>Fastener</v>
          </cell>
          <cell r="H104" t="str">
            <v>M3 Csk Screw</v>
          </cell>
          <cell r="I104">
            <v>1</v>
          </cell>
          <cell r="J104">
            <v>5.0000000000000001E-3</v>
          </cell>
          <cell r="K104">
            <v>5.0000000000000001E-3</v>
          </cell>
          <cell r="L104">
            <v>102</v>
          </cell>
          <cell r="M104" t="str">
            <v>Scout</v>
          </cell>
          <cell r="N104" t="str">
            <v>Main Tank</v>
          </cell>
          <cell r="O104" t="str">
            <v>Fuel Feed - Fwd Pick Up</v>
          </cell>
          <cell r="P104" t="str">
            <v>M3 Csk Screw</v>
          </cell>
          <cell r="Q104" t="str">
            <v>BT-M3X20CSK</v>
          </cell>
          <cell r="R104" t="str">
            <v>FT28501, Scout, Main Tank, Fuel Feed - Fwd Pick Up, M3 Csk Screw, BT-M3X20CSK</v>
          </cell>
          <cell r="S104">
            <v>1</v>
          </cell>
        </row>
        <row r="105">
          <cell r="A105">
            <v>103</v>
          </cell>
          <cell r="B105" t="str">
            <v>FT28501</v>
          </cell>
          <cell r="C105" t="str">
            <v>MAIN TANK  1  - SCOUT</v>
          </cell>
          <cell r="D105">
            <v>2910900359</v>
          </cell>
          <cell r="E105" t="str">
            <v>BT-M8X10HX</v>
          </cell>
          <cell r="F105" t="str">
            <v>SV00A0A410AD1513</v>
          </cell>
          <cell r="G105" t="str">
            <v>Fastener</v>
          </cell>
          <cell r="H105" t="str">
            <v>M8 Bolt Hex Head</v>
          </cell>
          <cell r="I105">
            <v>1</v>
          </cell>
          <cell r="J105">
            <v>0.03</v>
          </cell>
          <cell r="K105">
            <v>0.03</v>
          </cell>
          <cell r="L105">
            <v>103</v>
          </cell>
          <cell r="M105" t="str">
            <v>Scout</v>
          </cell>
          <cell r="N105" t="str">
            <v>Main Tank</v>
          </cell>
          <cell r="O105" t="str">
            <v>Fuel Feed - Fwd Pick Up</v>
          </cell>
          <cell r="P105" t="str">
            <v>M8 Bolt Hex Head</v>
          </cell>
          <cell r="Q105" t="str">
            <v>BT-M8X10HX</v>
          </cell>
          <cell r="R105" t="str">
            <v>FT28501, Scout, Main Tank, Fuel Feed - Fwd Pick Up, M8 Bolt Hex Head, BT-M8X10HX</v>
          </cell>
          <cell r="S105">
            <v>1</v>
          </cell>
        </row>
        <row r="106">
          <cell r="A106">
            <v>104</v>
          </cell>
          <cell r="B106" t="str">
            <v>FT28501</v>
          </cell>
          <cell r="C106" t="str">
            <v>MAIN TANK  1  - SCOUT</v>
          </cell>
          <cell r="D106">
            <v>2910900359</v>
          </cell>
          <cell r="E106" t="str">
            <v>BT-M6X16CSK/SS</v>
          </cell>
          <cell r="F106" t="str">
            <v>SV00A0A410AD1515</v>
          </cell>
          <cell r="G106" t="str">
            <v>Fastener</v>
          </cell>
          <cell r="H106" t="str">
            <v>M6 Bolt Csk Head</v>
          </cell>
          <cell r="I106">
            <v>2</v>
          </cell>
          <cell r="J106">
            <v>5.0000000000000001E-3</v>
          </cell>
          <cell r="K106">
            <v>0.01</v>
          </cell>
          <cell r="L106">
            <v>104</v>
          </cell>
          <cell r="M106" t="str">
            <v>Scout</v>
          </cell>
          <cell r="N106" t="str">
            <v>Main Tank</v>
          </cell>
          <cell r="O106" t="str">
            <v>Fuel Feed - Fwd Pick Up</v>
          </cell>
          <cell r="P106" t="str">
            <v>M6 Bolt Csk Head</v>
          </cell>
          <cell r="Q106" t="str">
            <v>BT-M6X16CSK/SS</v>
          </cell>
          <cell r="R106" t="str">
            <v>FT28501, Scout, Main Tank, Fuel Feed - Fwd Pick Up, M6 Bolt Csk Head, BT-M6X16CSK/SS</v>
          </cell>
          <cell r="S106">
            <v>2</v>
          </cell>
        </row>
        <row r="107">
          <cell r="A107">
            <v>105</v>
          </cell>
          <cell r="B107" t="str">
            <v>FT28501</v>
          </cell>
          <cell r="C107" t="str">
            <v>MAIN TANK  1  - SCOUT</v>
          </cell>
          <cell r="D107">
            <v>2910900359</v>
          </cell>
          <cell r="E107" t="str">
            <v>Y-XRT005E177M26</v>
          </cell>
          <cell r="F107" t="str">
            <v>SV00A0A410AD1517</v>
          </cell>
          <cell r="G107" t="str">
            <v>Fitting</v>
          </cell>
          <cell r="H107" t="str">
            <v>M26 Aluminium Crush Washer</v>
          </cell>
          <cell r="I107">
            <v>2</v>
          </cell>
          <cell r="J107">
            <v>4.0000000000000001E-3</v>
          </cell>
          <cell r="K107">
            <v>8.0000000000000002E-3</v>
          </cell>
          <cell r="L107">
            <v>105</v>
          </cell>
          <cell r="M107" t="str">
            <v>Scout</v>
          </cell>
          <cell r="N107" t="str">
            <v>Main Tank</v>
          </cell>
          <cell r="O107" t="str">
            <v>Fuel Feed - Fwd Pick Up</v>
          </cell>
          <cell r="P107" t="str">
            <v>M26 Aluminium Crush Washer</v>
          </cell>
          <cell r="Q107" t="str">
            <v>Y-XRT005E177M26</v>
          </cell>
          <cell r="R107" t="str">
            <v>FT28501, Scout, Main Tank, Fuel Feed - Fwd Pick Up, M26 Aluminium Crush Washer, Y-XRT005E177M26</v>
          </cell>
          <cell r="S107">
            <v>2</v>
          </cell>
        </row>
        <row r="108">
          <cell r="A108">
            <v>106</v>
          </cell>
          <cell r="B108" t="str">
            <v>FT28501</v>
          </cell>
          <cell r="C108" t="str">
            <v>MAIN TANK  1  - SCOUT</v>
          </cell>
          <cell r="D108">
            <v>2910900359</v>
          </cell>
          <cell r="E108" t="str">
            <v>Y-764305-20</v>
          </cell>
          <cell r="F108" t="str">
            <v>SV00A0A410AD1519</v>
          </cell>
          <cell r="G108" t="str">
            <v>Fitting</v>
          </cell>
          <cell r="H108" t="str">
            <v>M26 Banjo bolt DIN 7643-3</v>
          </cell>
          <cell r="I108">
            <v>1</v>
          </cell>
          <cell r="J108">
            <v>0.125</v>
          </cell>
          <cell r="K108">
            <v>0.125</v>
          </cell>
          <cell r="L108">
            <v>106</v>
          </cell>
          <cell r="M108" t="str">
            <v>Scout</v>
          </cell>
          <cell r="N108" t="str">
            <v>Main Tank</v>
          </cell>
          <cell r="O108" t="str">
            <v>Fuel Feed - Fwd Pick Up</v>
          </cell>
          <cell r="P108" t="str">
            <v>M26 Banjo bolt DIN 7643-3</v>
          </cell>
          <cell r="Q108" t="str">
            <v>Y-764305-20</v>
          </cell>
          <cell r="R108" t="str">
            <v>FT28501, Scout, Main Tank, Fuel Feed - Fwd Pick Up, M26 Banjo bolt DIN 7643-3, Y-764305-20</v>
          </cell>
          <cell r="S108">
            <v>1</v>
          </cell>
        </row>
        <row r="109">
          <cell r="A109">
            <v>107</v>
          </cell>
          <cell r="B109" t="str">
            <v>FT28501</v>
          </cell>
          <cell r="C109" t="str">
            <v>MAIN TANK  1  - SCOUT</v>
          </cell>
          <cell r="D109">
            <v>2910900359</v>
          </cell>
          <cell r="E109" t="str">
            <v/>
          </cell>
          <cell r="F109" t="str">
            <v>SV00A0A450AP</v>
          </cell>
          <cell r="G109" t="str">
            <v/>
          </cell>
          <cell r="H109" t="str">
            <v/>
          </cell>
          <cell r="I109" t="str">
            <v/>
          </cell>
          <cell r="J109" t="str">
            <v/>
          </cell>
          <cell r="K109" t="str">
            <v/>
          </cell>
          <cell r="L109">
            <v>107</v>
          </cell>
          <cell r="M109" t="str">
            <v>Scout</v>
          </cell>
          <cell r="N109" t="str">
            <v>Main Tank</v>
          </cell>
          <cell r="O109" t="str">
            <v>OPTICAL SENSOR FWD - MAIN TANK</v>
          </cell>
          <cell r="P109" t="str">
            <v/>
          </cell>
          <cell r="Q109" t="str">
            <v/>
          </cell>
          <cell r="R109" t="str">
            <v xml:space="preserve">FT28501, Scout, Main Tank, OPTICAL SENSOR FWD - MAIN TANK, , </v>
          </cell>
          <cell r="S109" t="str">
            <v/>
          </cell>
        </row>
        <row r="110">
          <cell r="A110">
            <v>108</v>
          </cell>
          <cell r="B110" t="str">
            <v>FT28501</v>
          </cell>
          <cell r="C110" t="str">
            <v>MAIN TANK  1  - SCOUT</v>
          </cell>
          <cell r="D110">
            <v>2910900359</v>
          </cell>
          <cell r="E110" t="str">
            <v>FT28275</v>
          </cell>
          <cell r="F110" t="str">
            <v>SV00A0A450AP01</v>
          </cell>
          <cell r="G110" t="str">
            <v>Insert</v>
          </cell>
          <cell r="H110" t="str">
            <v>Insert 1/2" BSP</v>
          </cell>
          <cell r="I110">
            <v>1</v>
          </cell>
          <cell r="J110">
            <v>7.0000000000000007E-2</v>
          </cell>
          <cell r="K110">
            <v>7.0000000000000007E-2</v>
          </cell>
          <cell r="L110">
            <v>108</v>
          </cell>
          <cell r="M110" t="str">
            <v>Scout</v>
          </cell>
          <cell r="N110" t="str">
            <v>Main Tank</v>
          </cell>
          <cell r="O110" t="str">
            <v>Optical Sensor Fwd</v>
          </cell>
          <cell r="P110" t="str">
            <v>Insert 1/2" BSP</v>
          </cell>
          <cell r="Q110" t="str">
            <v>FT28275</v>
          </cell>
          <cell r="R110" t="str">
            <v>FT28501, Scout, Main Tank, Optical Sensor Fwd, Insert 1/2" BSP, FT28275</v>
          </cell>
          <cell r="S110">
            <v>1</v>
          </cell>
        </row>
        <row r="111">
          <cell r="A111">
            <v>109</v>
          </cell>
          <cell r="B111" t="str">
            <v>FT28501</v>
          </cell>
          <cell r="C111" t="str">
            <v>MAIN TANK  1  - SCOUT</v>
          </cell>
          <cell r="D111">
            <v>2910900359</v>
          </cell>
          <cell r="E111" t="str">
            <v>Y-POS187-312-120</v>
          </cell>
          <cell r="F111" t="str">
            <v>SV00A0A450AP03</v>
          </cell>
          <cell r="G111" t="str">
            <v>Fitting</v>
          </cell>
          <cell r="H111" t="str">
            <v>Optical sensor unit</v>
          </cell>
          <cell r="I111">
            <v>1</v>
          </cell>
          <cell r="J111">
            <v>0.5</v>
          </cell>
          <cell r="K111">
            <v>0.5</v>
          </cell>
          <cell r="L111">
            <v>109</v>
          </cell>
          <cell r="M111" t="str">
            <v>Scout</v>
          </cell>
          <cell r="N111" t="str">
            <v>Main Tank</v>
          </cell>
          <cell r="O111" t="str">
            <v>Optical Sensor Fwd</v>
          </cell>
          <cell r="P111" t="str">
            <v>Optical sensor unit</v>
          </cell>
          <cell r="Q111" t="str">
            <v>Y-POS187-312-120</v>
          </cell>
          <cell r="R111" t="str">
            <v>FT28501, Scout, Main Tank, Optical Sensor Fwd, Optical sensor unit, Y-POS187-312-120</v>
          </cell>
          <cell r="S111">
            <v>1</v>
          </cell>
        </row>
        <row r="112">
          <cell r="A112">
            <v>110</v>
          </cell>
          <cell r="B112" t="str">
            <v>FT28501</v>
          </cell>
          <cell r="C112" t="str">
            <v>MAIN TANK  1  - SCOUT</v>
          </cell>
          <cell r="D112">
            <v>2910900359</v>
          </cell>
          <cell r="E112" t="str">
            <v>Y-BS1/2BSP</v>
          </cell>
          <cell r="F112" t="str">
            <v>SV00A0A450AP05</v>
          </cell>
          <cell r="G112" t="str">
            <v>Seal</v>
          </cell>
          <cell r="H112" t="str">
            <v>Washer 1/2 BSP</v>
          </cell>
          <cell r="I112">
            <v>1</v>
          </cell>
          <cell r="J112">
            <v>4.0000000000000001E-3</v>
          </cell>
          <cell r="K112">
            <v>4.0000000000000001E-3</v>
          </cell>
          <cell r="L112">
            <v>110</v>
          </cell>
          <cell r="M112" t="str">
            <v>Scout</v>
          </cell>
          <cell r="N112" t="str">
            <v>Main Tank</v>
          </cell>
          <cell r="O112" t="str">
            <v>Optical Sensor Fwd</v>
          </cell>
          <cell r="P112" t="str">
            <v>Washer 1/2 BSP</v>
          </cell>
          <cell r="Q112" t="str">
            <v>Y-BS1/2BSP</v>
          </cell>
          <cell r="R112" t="str">
            <v>FT28501, Scout, Main Tank, Optical Sensor Fwd, Washer 1/2 BSP, Y-BS1/2BSP</v>
          </cell>
          <cell r="S112">
            <v>1</v>
          </cell>
        </row>
        <row r="113">
          <cell r="A113">
            <v>111</v>
          </cell>
          <cell r="B113" t="str">
            <v>FT28501</v>
          </cell>
          <cell r="C113" t="str">
            <v>MAIN TANK  1  - SCOUT</v>
          </cell>
          <cell r="D113">
            <v>2910900359</v>
          </cell>
          <cell r="E113" t="str">
            <v/>
          </cell>
          <cell r="F113" t="str">
            <v>SV00A0A410AD09</v>
          </cell>
          <cell r="G113" t="str">
            <v/>
          </cell>
          <cell r="H113" t="str">
            <v/>
          </cell>
          <cell r="I113" t="str">
            <v/>
          </cell>
          <cell r="J113" t="str">
            <v/>
          </cell>
          <cell r="K113" t="str">
            <v/>
          </cell>
          <cell r="L113">
            <v>111</v>
          </cell>
          <cell r="M113" t="str">
            <v>Scout</v>
          </cell>
          <cell r="N113" t="str">
            <v>Main Tank</v>
          </cell>
          <cell r="O113" t="str">
            <v>AFT FUEL FEED</v>
          </cell>
          <cell r="P113" t="str">
            <v/>
          </cell>
          <cell r="Q113" t="str">
            <v/>
          </cell>
          <cell r="R113" t="str">
            <v xml:space="preserve">FT28501, Scout, Main Tank, AFT FUEL FEED, , </v>
          </cell>
          <cell r="S113" t="str">
            <v/>
          </cell>
        </row>
        <row r="114">
          <cell r="A114">
            <v>112</v>
          </cell>
          <cell r="B114" t="str">
            <v>FT28501</v>
          </cell>
          <cell r="C114" t="str">
            <v>MAIN TANK  1  - SCOUT</v>
          </cell>
          <cell r="D114">
            <v>2910900359</v>
          </cell>
          <cell r="E114" t="str">
            <v>FT28450</v>
          </cell>
          <cell r="F114" t="str">
            <v>SV00A0A410AD07</v>
          </cell>
          <cell r="G114" t="str">
            <v>Fitting</v>
          </cell>
          <cell r="H114" t="str">
            <v>FNAV Aft</v>
          </cell>
          <cell r="I114">
            <v>1</v>
          </cell>
          <cell r="J114">
            <v>0.35</v>
          </cell>
          <cell r="K114">
            <v>0.35</v>
          </cell>
          <cell r="L114">
            <v>112</v>
          </cell>
          <cell r="M114" t="str">
            <v>Scout</v>
          </cell>
          <cell r="N114" t="str">
            <v>Main Tank</v>
          </cell>
          <cell r="O114" t="str">
            <v>FNAV Aft</v>
          </cell>
          <cell r="P114" t="str">
            <v>FNAV Aft</v>
          </cell>
          <cell r="Q114" t="str">
            <v>FT28450</v>
          </cell>
          <cell r="R114" t="str">
            <v>FT28501, Scout, Main Tank, FNAV Aft, FNAV Aft, FT28450</v>
          </cell>
          <cell r="S114">
            <v>1</v>
          </cell>
        </row>
        <row r="115">
          <cell r="A115">
            <v>113</v>
          </cell>
          <cell r="B115" t="str">
            <v>FT28501</v>
          </cell>
          <cell r="C115" t="str">
            <v>MAIN TANK  1  - SCOUT</v>
          </cell>
          <cell r="D115">
            <v>2910900359</v>
          </cell>
          <cell r="E115" t="str">
            <v>Y-XRT005E177M26</v>
          </cell>
          <cell r="F115" t="str">
            <v>SV00A0A410AD0901</v>
          </cell>
          <cell r="G115" t="str">
            <v>Seal</v>
          </cell>
          <cell r="H115" t="str">
            <v>M26 Aluminium Crush Washer</v>
          </cell>
          <cell r="I115">
            <v>2</v>
          </cell>
          <cell r="J115">
            <v>4.0000000000000001E-3</v>
          </cell>
          <cell r="K115">
            <v>8.0000000000000002E-3</v>
          </cell>
          <cell r="L115">
            <v>113</v>
          </cell>
          <cell r="M115" t="str">
            <v>Scout</v>
          </cell>
          <cell r="N115" t="str">
            <v>Main Tank</v>
          </cell>
          <cell r="O115" t="str">
            <v>Fuel Feed - Aft Pick Up</v>
          </cell>
          <cell r="P115" t="str">
            <v>M26 Aluminium Crush Washer</v>
          </cell>
          <cell r="Q115" t="str">
            <v>Y-XRT005E177M26</v>
          </cell>
          <cell r="R115" t="str">
            <v>FT28501, Scout, Main Tank, Fuel Feed - Aft Pick Up, M26 Aluminium Crush Washer, Y-XRT005E177M26</v>
          </cell>
          <cell r="S115">
            <v>2</v>
          </cell>
        </row>
        <row r="116">
          <cell r="A116">
            <v>114</v>
          </cell>
          <cell r="B116" t="str">
            <v>FT28501</v>
          </cell>
          <cell r="C116" t="str">
            <v>MAIN TANK  1  - SCOUT</v>
          </cell>
          <cell r="D116">
            <v>2910900359</v>
          </cell>
          <cell r="E116" t="str">
            <v>Y-764305-20</v>
          </cell>
          <cell r="F116" t="str">
            <v>SV00A0A410AD0903</v>
          </cell>
          <cell r="G116" t="str">
            <v>Fitting</v>
          </cell>
          <cell r="H116" t="str">
            <v>M26 Banjo bolt DIN 7643-3</v>
          </cell>
          <cell r="I116">
            <v>1</v>
          </cell>
          <cell r="J116">
            <v>0.125</v>
          </cell>
          <cell r="K116">
            <v>0.125</v>
          </cell>
          <cell r="L116">
            <v>114</v>
          </cell>
          <cell r="M116" t="str">
            <v>Scout</v>
          </cell>
          <cell r="N116" t="str">
            <v>Main Tank</v>
          </cell>
          <cell r="O116" t="str">
            <v>Fuel Feed - Aft Pick Up</v>
          </cell>
          <cell r="P116" t="str">
            <v>M26 Banjo bolt DIN 7643-3</v>
          </cell>
          <cell r="Q116" t="str">
            <v>Y-764305-20</v>
          </cell>
          <cell r="R116" t="str">
            <v>FT28501, Scout, Main Tank, Fuel Feed - Aft Pick Up, M26 Banjo bolt DIN 7643-3, Y-764305-20</v>
          </cell>
          <cell r="S116">
            <v>1</v>
          </cell>
        </row>
        <row r="117">
          <cell r="A117">
            <v>115</v>
          </cell>
          <cell r="B117" t="str">
            <v>FT28501</v>
          </cell>
          <cell r="C117" t="str">
            <v>MAIN TANK  1  - SCOUT</v>
          </cell>
          <cell r="D117">
            <v>2910900359</v>
          </cell>
          <cell r="E117" t="str">
            <v/>
          </cell>
          <cell r="F117" t="str">
            <v>SV00A0A450AM</v>
          </cell>
          <cell r="G117" t="str">
            <v/>
          </cell>
          <cell r="H117" t="str">
            <v/>
          </cell>
          <cell r="I117" t="str">
            <v/>
          </cell>
          <cell r="J117" t="str">
            <v/>
          </cell>
          <cell r="K117" t="str">
            <v/>
          </cell>
          <cell r="L117">
            <v>115</v>
          </cell>
          <cell r="M117" t="str">
            <v>Scout</v>
          </cell>
          <cell r="N117" t="str">
            <v>Main Tank</v>
          </cell>
          <cell r="O117" t="str">
            <v>OPTICAL SENSOR AFT - MAIN TANK</v>
          </cell>
          <cell r="P117" t="str">
            <v/>
          </cell>
          <cell r="Q117" t="str">
            <v/>
          </cell>
          <cell r="R117" t="str">
            <v xml:space="preserve">FT28501, Scout, Main Tank, OPTICAL SENSOR AFT - MAIN TANK, , </v>
          </cell>
          <cell r="S117" t="str">
            <v/>
          </cell>
        </row>
        <row r="118">
          <cell r="A118">
            <v>116</v>
          </cell>
          <cell r="B118" t="str">
            <v>FT28501</v>
          </cell>
          <cell r="C118" t="str">
            <v>MAIN TANK  1  - SCOUT</v>
          </cell>
          <cell r="D118">
            <v>2910900359</v>
          </cell>
          <cell r="E118" t="str">
            <v>FT28275</v>
          </cell>
          <cell r="F118" t="str">
            <v>SV00A0A450AM01</v>
          </cell>
          <cell r="G118" t="str">
            <v>Insert</v>
          </cell>
          <cell r="H118" t="str">
            <v>Insert 1/2" BSP</v>
          </cell>
          <cell r="I118">
            <v>1</v>
          </cell>
          <cell r="J118">
            <v>7.0000000000000007E-2</v>
          </cell>
          <cell r="K118">
            <v>7.0000000000000007E-2</v>
          </cell>
          <cell r="L118">
            <v>116</v>
          </cell>
          <cell r="M118" t="str">
            <v>Scout</v>
          </cell>
          <cell r="N118" t="str">
            <v>Main Tank</v>
          </cell>
          <cell r="O118" t="str">
            <v>Optical Sensor Aft</v>
          </cell>
          <cell r="P118" t="str">
            <v>Insert 1/2" BSP</v>
          </cell>
          <cell r="Q118" t="str">
            <v>FT28275</v>
          </cell>
          <cell r="R118" t="str">
            <v>FT28501, Scout, Main Tank, Optical Sensor Aft, Insert 1/2" BSP, FT28275</v>
          </cell>
          <cell r="S118">
            <v>1</v>
          </cell>
        </row>
        <row r="119">
          <cell r="A119">
            <v>117</v>
          </cell>
          <cell r="B119" t="str">
            <v>FT28501</v>
          </cell>
          <cell r="C119" t="str">
            <v>MAIN TANK  1  - SCOUT</v>
          </cell>
          <cell r="D119">
            <v>2910900359</v>
          </cell>
          <cell r="E119" t="str">
            <v>Y-POS187-312-120</v>
          </cell>
          <cell r="F119" t="str">
            <v>SV00A0A450AM03</v>
          </cell>
          <cell r="G119" t="str">
            <v>Fitting</v>
          </cell>
          <cell r="H119" t="str">
            <v>Optical sensor unit</v>
          </cell>
          <cell r="I119">
            <v>1</v>
          </cell>
          <cell r="J119">
            <v>0.5</v>
          </cell>
          <cell r="K119">
            <v>0.5</v>
          </cell>
          <cell r="L119">
            <v>117</v>
          </cell>
          <cell r="M119" t="str">
            <v>Scout</v>
          </cell>
          <cell r="N119" t="str">
            <v>Main Tank</v>
          </cell>
          <cell r="O119" t="str">
            <v>Optical Sensor Aft</v>
          </cell>
          <cell r="P119" t="str">
            <v>Optical sensor unit</v>
          </cell>
          <cell r="Q119" t="str">
            <v>Y-POS187-312-120</v>
          </cell>
          <cell r="R119" t="str">
            <v>FT28501, Scout, Main Tank, Optical Sensor Aft, Optical sensor unit, Y-POS187-312-120</v>
          </cell>
          <cell r="S119">
            <v>1</v>
          </cell>
        </row>
        <row r="120">
          <cell r="A120">
            <v>118</v>
          </cell>
          <cell r="B120" t="str">
            <v>FT28501</v>
          </cell>
          <cell r="C120" t="str">
            <v>MAIN TANK  1  - SCOUT</v>
          </cell>
          <cell r="D120">
            <v>2910900359</v>
          </cell>
          <cell r="E120" t="str">
            <v>Y-BS1/2BSP</v>
          </cell>
          <cell r="F120" t="str">
            <v>SV00A0A450AM05</v>
          </cell>
          <cell r="G120" t="str">
            <v>Seal</v>
          </cell>
          <cell r="H120" t="str">
            <v>Washer 1/2 BSP</v>
          </cell>
          <cell r="I120">
            <v>1</v>
          </cell>
          <cell r="J120">
            <v>4.0000000000000001E-3</v>
          </cell>
          <cell r="K120">
            <v>4.0000000000000001E-3</v>
          </cell>
          <cell r="L120">
            <v>118</v>
          </cell>
          <cell r="M120" t="str">
            <v>Scout</v>
          </cell>
          <cell r="N120" t="str">
            <v>Main Tank</v>
          </cell>
          <cell r="O120" t="str">
            <v>Optical Sensor Aft</v>
          </cell>
          <cell r="P120" t="str">
            <v>Washer 1/2 BSP</v>
          </cell>
          <cell r="Q120" t="str">
            <v>Y-BS1/2BSP</v>
          </cell>
          <cell r="R120" t="str">
            <v>FT28501, Scout, Main Tank, Optical Sensor Aft, Washer 1/2 BSP, Y-BS1/2BSP</v>
          </cell>
          <cell r="S120">
            <v>1</v>
          </cell>
        </row>
        <row r="121">
          <cell r="A121">
            <v>119</v>
          </cell>
          <cell r="B121" t="str">
            <v>FT28501</v>
          </cell>
          <cell r="C121" t="str">
            <v>MAIN TANK  1  - SCOUT</v>
          </cell>
          <cell r="D121">
            <v>2910900359</v>
          </cell>
          <cell r="E121" t="str">
            <v/>
          </cell>
          <cell r="F121" t="str">
            <v>SV00A0A410AD31</v>
          </cell>
          <cell r="G121" t="str">
            <v/>
          </cell>
          <cell r="H121" t="str">
            <v/>
          </cell>
          <cell r="I121" t="str">
            <v/>
          </cell>
          <cell r="J121" t="str">
            <v/>
          </cell>
          <cell r="K121" t="str">
            <v/>
          </cell>
          <cell r="L121">
            <v>119</v>
          </cell>
          <cell r="M121" t="str">
            <v>Scout</v>
          </cell>
          <cell r="N121" t="str">
            <v>Main Tank</v>
          </cell>
          <cell r="O121" t="str">
            <v>APU TANK FUEL FEED</v>
          </cell>
          <cell r="P121" t="str">
            <v/>
          </cell>
          <cell r="Q121" t="str">
            <v/>
          </cell>
          <cell r="R121" t="str">
            <v xml:space="preserve">FT28501, Scout, Main Tank, APU TANK FUEL FEED, , </v>
          </cell>
          <cell r="S121" t="str">
            <v/>
          </cell>
        </row>
        <row r="122">
          <cell r="A122">
            <v>120</v>
          </cell>
          <cell r="B122" t="str">
            <v>FT28501</v>
          </cell>
          <cell r="C122" t="str">
            <v>MAIN TANK  1  - SCOUT</v>
          </cell>
          <cell r="D122">
            <v>2910900359</v>
          </cell>
          <cell r="E122" t="str">
            <v>G10LCFX</v>
          </cell>
          <cell r="F122" t="str">
            <v>SV00A0A410AD3101</v>
          </cell>
          <cell r="G122" t="str">
            <v>Fitting</v>
          </cell>
          <cell r="H122" t="str">
            <v>M16X1.5  Bulkhead Connector</v>
          </cell>
          <cell r="I122">
            <v>1</v>
          </cell>
          <cell r="J122">
            <v>0.13</v>
          </cell>
          <cell r="K122">
            <v>0.13</v>
          </cell>
          <cell r="L122">
            <v>120</v>
          </cell>
          <cell r="M122" t="str">
            <v>ALL VARIANTS</v>
          </cell>
          <cell r="N122" t="str">
            <v>Main Tank</v>
          </cell>
          <cell r="O122" t="str">
            <v>APU Fuel Feed</v>
          </cell>
          <cell r="P122" t="str">
            <v>M16X1.5  Bulkhead Connector</v>
          </cell>
          <cell r="Q122" t="str">
            <v>G10LCFX</v>
          </cell>
          <cell r="R122" t="str">
            <v>FT28501, ALL VARIANTS, Main Tank, APU Fuel Feed, M16X1.5  Bulkhead Connector, G10LCFX</v>
          </cell>
          <cell r="S122">
            <v>1</v>
          </cell>
        </row>
        <row r="123">
          <cell r="A123">
            <v>121</v>
          </cell>
          <cell r="B123" t="str">
            <v>FT28501</v>
          </cell>
          <cell r="C123" t="str">
            <v>MAIN TANK  1  - SCOUT</v>
          </cell>
          <cell r="D123">
            <v>2910900359</v>
          </cell>
          <cell r="E123" t="str">
            <v>M16 BONDED</v>
          </cell>
          <cell r="F123" t="str">
            <v>SV00A0A410AD3103</v>
          </cell>
          <cell r="G123" t="str">
            <v>Seal</v>
          </cell>
          <cell r="H123" t="str">
            <v>M16x1.5 Bonded Seal</v>
          </cell>
          <cell r="I123">
            <v>1</v>
          </cell>
          <cell r="J123">
            <v>4.0000000000000001E-3</v>
          </cell>
          <cell r="K123">
            <v>4.0000000000000001E-3</v>
          </cell>
          <cell r="L123">
            <v>121</v>
          </cell>
          <cell r="M123" t="str">
            <v>ALL VARIANTS</v>
          </cell>
          <cell r="N123" t="str">
            <v>Main Tank</v>
          </cell>
          <cell r="O123" t="str">
            <v>APU Fuel Feed</v>
          </cell>
          <cell r="P123" t="str">
            <v>M16x1.5 Bonded Seal</v>
          </cell>
          <cell r="Q123" t="str">
            <v>M16 BONDED</v>
          </cell>
          <cell r="R123" t="str">
            <v>FT28501, ALL VARIANTS, Main Tank, APU Fuel Feed, M16x1.5 Bonded Seal, M16 BONDED</v>
          </cell>
          <cell r="S123">
            <v>1</v>
          </cell>
        </row>
        <row r="124">
          <cell r="A124">
            <v>122</v>
          </cell>
          <cell r="B124" t="str">
            <v>FT28501</v>
          </cell>
          <cell r="C124" t="str">
            <v>MAIN TANK  1  - SCOUT</v>
          </cell>
          <cell r="D124">
            <v>2910900359</v>
          </cell>
          <cell r="E124" t="str">
            <v/>
          </cell>
          <cell r="F124" t="str">
            <v>SV00A0A410AD33</v>
          </cell>
          <cell r="G124" t="str">
            <v/>
          </cell>
          <cell r="H124" t="str">
            <v/>
          </cell>
          <cell r="I124" t="str">
            <v/>
          </cell>
          <cell r="J124" t="str">
            <v/>
          </cell>
          <cell r="K124" t="str">
            <v/>
          </cell>
          <cell r="L124">
            <v>122</v>
          </cell>
          <cell r="M124" t="str">
            <v>Scout</v>
          </cell>
          <cell r="N124" t="str">
            <v>Main Tank</v>
          </cell>
          <cell r="O124" t="str">
            <v>APU TANK FUEL RETURN</v>
          </cell>
          <cell r="P124" t="str">
            <v/>
          </cell>
          <cell r="Q124" t="str">
            <v/>
          </cell>
          <cell r="R124" t="str">
            <v xml:space="preserve">FT28501, Scout, Main Tank, APU TANK FUEL RETURN, , </v>
          </cell>
          <cell r="S124" t="str">
            <v/>
          </cell>
        </row>
        <row r="125">
          <cell r="A125">
            <v>123</v>
          </cell>
          <cell r="B125" t="str">
            <v>FT28501</v>
          </cell>
          <cell r="C125" t="str">
            <v>MAIN TANK  1  - SCOUT</v>
          </cell>
          <cell r="D125">
            <v>2910900359</v>
          </cell>
          <cell r="E125" t="str">
            <v>G10LCFX</v>
          </cell>
          <cell r="F125" t="str">
            <v>SV00A0A410AD3301</v>
          </cell>
          <cell r="G125" t="str">
            <v>Fitting</v>
          </cell>
          <cell r="H125" t="str">
            <v>M16X1.5  Bulkhead Connector</v>
          </cell>
          <cell r="I125">
            <v>1</v>
          </cell>
          <cell r="J125">
            <v>0.13</v>
          </cell>
          <cell r="K125">
            <v>0.13</v>
          </cell>
          <cell r="L125">
            <v>123</v>
          </cell>
          <cell r="M125" t="str">
            <v>ALL VARIANTS</v>
          </cell>
          <cell r="N125" t="str">
            <v>Main Tank</v>
          </cell>
          <cell r="O125" t="str">
            <v xml:space="preserve">APU Fuel Return  </v>
          </cell>
          <cell r="P125" t="str">
            <v>M16X1.5  Bulkhead Connector</v>
          </cell>
          <cell r="Q125" t="str">
            <v>G10LCFX</v>
          </cell>
          <cell r="R125" t="str">
            <v>FT28501, ALL VARIANTS, Main Tank, APU Fuel Return  , M16X1.5  Bulkhead Connector, G10LCFX</v>
          </cell>
          <cell r="S125">
            <v>1</v>
          </cell>
        </row>
        <row r="126">
          <cell r="A126">
            <v>124</v>
          </cell>
          <cell r="B126" t="str">
            <v>FT28501</v>
          </cell>
          <cell r="C126" t="str">
            <v>MAIN TANK  1  - SCOUT</v>
          </cell>
          <cell r="D126">
            <v>2910900359</v>
          </cell>
          <cell r="E126" t="str">
            <v>M16 BONDED</v>
          </cell>
          <cell r="F126" t="str">
            <v>SV00A0A410AD3303</v>
          </cell>
          <cell r="G126" t="str">
            <v>Seal</v>
          </cell>
          <cell r="H126" t="str">
            <v>M16x1.5 Bonded Seal</v>
          </cell>
          <cell r="I126">
            <v>1</v>
          </cell>
          <cell r="J126">
            <v>4.0000000000000001E-3</v>
          </cell>
          <cell r="K126">
            <v>4.0000000000000001E-3</v>
          </cell>
          <cell r="L126">
            <v>124</v>
          </cell>
          <cell r="M126" t="str">
            <v>ALL VARIANTS</v>
          </cell>
          <cell r="N126" t="str">
            <v>Main Tank</v>
          </cell>
          <cell r="O126" t="str">
            <v xml:space="preserve">APU Fuel Return  </v>
          </cell>
          <cell r="P126" t="str">
            <v>M16x1.5 Bonded Seal</v>
          </cell>
          <cell r="Q126" t="str">
            <v>M16 BONDED</v>
          </cell>
          <cell r="R126" t="str">
            <v>FT28501, ALL VARIANTS, Main Tank, APU Fuel Return  , M16x1.5 Bonded Seal, M16 BONDED</v>
          </cell>
          <cell r="S126">
            <v>1</v>
          </cell>
        </row>
        <row r="127">
          <cell r="A127">
            <v>125</v>
          </cell>
          <cell r="B127" t="str">
            <v>FT28501</v>
          </cell>
          <cell r="C127" t="str">
            <v>MAIN TANK  1  - SCOUT</v>
          </cell>
          <cell r="D127">
            <v>2910900359</v>
          </cell>
          <cell r="E127" t="str">
            <v/>
          </cell>
          <cell r="F127" t="str">
            <v>SV00A0A410AD11</v>
          </cell>
          <cell r="G127" t="str">
            <v/>
          </cell>
          <cell r="H127" t="str">
            <v/>
          </cell>
          <cell r="I127" t="str">
            <v/>
          </cell>
          <cell r="J127" t="str">
            <v/>
          </cell>
          <cell r="K127" t="str">
            <v/>
          </cell>
          <cell r="L127">
            <v>125</v>
          </cell>
          <cell r="M127" t="str">
            <v>Scout</v>
          </cell>
          <cell r="N127" t="str">
            <v>Main Tank</v>
          </cell>
          <cell r="O127" t="str">
            <v>AUX TANK FUEL TRANSFER</v>
          </cell>
          <cell r="P127" t="str">
            <v/>
          </cell>
          <cell r="Q127" t="str">
            <v/>
          </cell>
          <cell r="R127" t="str">
            <v xml:space="preserve">FT28501, Scout, Main Tank, AUX TANK FUEL TRANSFER, , </v>
          </cell>
          <cell r="S127" t="str">
            <v/>
          </cell>
        </row>
        <row r="128">
          <cell r="A128">
            <v>126</v>
          </cell>
          <cell r="B128" t="str">
            <v>FT28501</v>
          </cell>
          <cell r="C128" t="str">
            <v>MAIN TANK  1  - SCOUT</v>
          </cell>
          <cell r="D128">
            <v>2910900359</v>
          </cell>
          <cell r="E128" t="str">
            <v>SV15LOMDCF</v>
          </cell>
          <cell r="F128" t="str">
            <v>SV00A0A410AD1101</v>
          </cell>
          <cell r="G128" t="str">
            <v>Fitting</v>
          </cell>
          <cell r="H128" t="str">
            <v>M22 X 1.5 Bulkhead Connector</v>
          </cell>
          <cell r="I128">
            <v>1</v>
          </cell>
          <cell r="J128">
            <v>0.13</v>
          </cell>
          <cell r="K128">
            <v>0.13</v>
          </cell>
          <cell r="L128">
            <v>126</v>
          </cell>
          <cell r="M128" t="str">
            <v>Scout</v>
          </cell>
          <cell r="N128" t="str">
            <v>Main Tank</v>
          </cell>
          <cell r="O128" t="str">
            <v>Aux Fuel Supply</v>
          </cell>
          <cell r="P128" t="str">
            <v>M22 X 1.5 Bulkhead Connector</v>
          </cell>
          <cell r="Q128" t="str">
            <v>SV15LOMDCF</v>
          </cell>
          <cell r="R128" t="str">
            <v>FT28501, Scout, Main Tank, Aux Fuel Supply, M22 X 1.5 Bulkhead Connector, SV15LOMDCF</v>
          </cell>
          <cell r="S128">
            <v>1</v>
          </cell>
        </row>
        <row r="129">
          <cell r="A129">
            <v>127</v>
          </cell>
          <cell r="B129" t="str">
            <v>FT28501</v>
          </cell>
          <cell r="C129" t="str">
            <v>MAIN TANK  1  - SCOUT</v>
          </cell>
          <cell r="D129">
            <v>2910900359</v>
          </cell>
          <cell r="E129" t="str">
            <v>MLN22</v>
          </cell>
          <cell r="F129" t="str">
            <v>SV00A0A410AD1103</v>
          </cell>
          <cell r="G129" t="str">
            <v>Nut</v>
          </cell>
          <cell r="H129" t="str">
            <v>M22 X 1.5 Locknut</v>
          </cell>
          <cell r="I129">
            <v>1</v>
          </cell>
          <cell r="J129">
            <v>2.3E-2</v>
          </cell>
          <cell r="K129">
            <v>2.3E-2</v>
          </cell>
          <cell r="L129">
            <v>127</v>
          </cell>
          <cell r="M129" t="str">
            <v>Scout</v>
          </cell>
          <cell r="N129" t="str">
            <v>Main Tank</v>
          </cell>
          <cell r="O129" t="str">
            <v>Aux Fuel Supply</v>
          </cell>
          <cell r="P129" t="str">
            <v>M22 X 1.5 Locknut</v>
          </cell>
          <cell r="Q129" t="str">
            <v>MLN22</v>
          </cell>
          <cell r="R129" t="str">
            <v>FT28501, Scout, Main Tank, Aux Fuel Supply, M22 X 1.5 Locknut, MLN22</v>
          </cell>
          <cell r="S129">
            <v>1</v>
          </cell>
        </row>
        <row r="130">
          <cell r="A130">
            <v>128</v>
          </cell>
          <cell r="B130" t="str">
            <v>FT28501</v>
          </cell>
          <cell r="C130" t="str">
            <v>MAIN TANK  1  - SCOUT</v>
          </cell>
          <cell r="D130">
            <v>2910900359</v>
          </cell>
          <cell r="E130" t="str">
            <v>22MM BONDED</v>
          </cell>
          <cell r="F130" t="str">
            <v>SV00A0A410AD1105</v>
          </cell>
          <cell r="G130" t="str">
            <v>Seal</v>
          </cell>
          <cell r="H130" t="str">
            <v>M22 X 1.5 Bonded Seal</v>
          </cell>
          <cell r="I130">
            <v>1</v>
          </cell>
          <cell r="J130">
            <v>4.0000000000000001E-3</v>
          </cell>
          <cell r="K130">
            <v>4.0000000000000001E-3</v>
          </cell>
          <cell r="L130">
            <v>128</v>
          </cell>
          <cell r="M130" t="str">
            <v>Scout</v>
          </cell>
          <cell r="N130" t="str">
            <v>Main Tank</v>
          </cell>
          <cell r="O130" t="str">
            <v>Aux Fuel Supply</v>
          </cell>
          <cell r="P130" t="str">
            <v>M22 X 1.5 Bonded Seal</v>
          </cell>
          <cell r="Q130" t="str">
            <v>22MM BONDED</v>
          </cell>
          <cell r="R130" t="str">
            <v>FT28501, Scout, Main Tank, Aux Fuel Supply, M22 X 1.5 Bonded Seal, 22MM BONDED</v>
          </cell>
          <cell r="S130">
            <v>1</v>
          </cell>
        </row>
        <row r="131">
          <cell r="A131">
            <v>129</v>
          </cell>
          <cell r="B131" t="str">
            <v>FT28501</v>
          </cell>
          <cell r="C131" t="str">
            <v>MAIN TANK  1  - SCOUT</v>
          </cell>
          <cell r="D131">
            <v>2910900359</v>
          </cell>
          <cell r="E131" t="str">
            <v/>
          </cell>
          <cell r="F131" t="str">
            <v>SV00A0A410AD0101</v>
          </cell>
          <cell r="G131" t="str">
            <v>Fitting</v>
          </cell>
          <cell r="H131" t="str">
            <v>HG334A 1.6mm Kit</v>
          </cell>
          <cell r="I131">
            <v>1</v>
          </cell>
          <cell r="J131">
            <v>0.3</v>
          </cell>
          <cell r="K131">
            <v>0.3</v>
          </cell>
          <cell r="L131">
            <v>129</v>
          </cell>
          <cell r="M131" t="str">
            <v>Scout</v>
          </cell>
          <cell r="N131" t="str">
            <v>Main Tank</v>
          </cell>
          <cell r="O131" t="str">
            <v>Interface sponge</v>
          </cell>
          <cell r="P131" t="str">
            <v>HG334A 1.6mm Kit</v>
          </cell>
          <cell r="Q131" t="str">
            <v/>
          </cell>
          <cell r="R131" t="str">
            <v xml:space="preserve">FT28501, Scout, Main Tank, Interface sponge, HG334A 1.6mm Kit, </v>
          </cell>
          <cell r="S131">
            <v>1</v>
          </cell>
        </row>
        <row r="132">
          <cell r="A132">
            <v>130</v>
          </cell>
          <cell r="B132" t="str">
            <v>FT28501</v>
          </cell>
          <cell r="C132" t="str">
            <v>MAIN TANK  1  - SCOUT</v>
          </cell>
          <cell r="D132">
            <v>2910900359</v>
          </cell>
          <cell r="E132" t="str">
            <v/>
          </cell>
          <cell r="F132" t="str">
            <v>SV00A0A410AD19</v>
          </cell>
          <cell r="G132" t="str">
            <v/>
          </cell>
          <cell r="H132" t="str">
            <v/>
          </cell>
          <cell r="I132" t="str">
            <v/>
          </cell>
          <cell r="J132" t="str">
            <v/>
          </cell>
          <cell r="K132" t="str">
            <v/>
          </cell>
          <cell r="L132">
            <v>130</v>
          </cell>
          <cell r="M132" t="str">
            <v>Scout</v>
          </cell>
          <cell r="N132" t="str">
            <v>Main Tank</v>
          </cell>
          <cell r="O132" t="str">
            <v>Strap Assy 1</v>
          </cell>
          <cell r="P132" t="str">
            <v/>
          </cell>
          <cell r="Q132" t="str">
            <v/>
          </cell>
          <cell r="R132" t="str">
            <v xml:space="preserve">FT28501, Scout, Main Tank, Strap Assy 1, , </v>
          </cell>
          <cell r="S132" t="str">
            <v/>
          </cell>
        </row>
        <row r="133">
          <cell r="A133">
            <v>131</v>
          </cell>
          <cell r="B133" t="str">
            <v>FT28501</v>
          </cell>
          <cell r="C133" t="str">
            <v>MAIN TANK  1  - SCOUT</v>
          </cell>
          <cell r="D133">
            <v>2910900359</v>
          </cell>
          <cell r="E133" t="str">
            <v>FT28411/01</v>
          </cell>
          <cell r="F133" t="str">
            <v>SV00A0A410AD1901</v>
          </cell>
          <cell r="G133" t="str">
            <v>Fitting</v>
          </cell>
          <cell r="H133" t="str">
            <v>Strap</v>
          </cell>
          <cell r="I133">
            <v>1</v>
          </cell>
          <cell r="J133">
            <v>4.774</v>
          </cell>
          <cell r="K133">
            <v>4.774</v>
          </cell>
          <cell r="L133">
            <v>131</v>
          </cell>
          <cell r="M133" t="str">
            <v>Scout</v>
          </cell>
          <cell r="N133" t="str">
            <v>Main Tank</v>
          </cell>
          <cell r="O133" t="str">
            <v>(Strap Assy 1) FT28411/-</v>
          </cell>
          <cell r="P133" t="str">
            <v>Strap</v>
          </cell>
          <cell r="Q133" t="str">
            <v>FT28411/01</v>
          </cell>
          <cell r="R133" t="str">
            <v>FT28501, Scout, Main Tank, (Strap Assy 1) FT28411/-, Strap, FT28411/01</v>
          </cell>
          <cell r="S133">
            <v>1</v>
          </cell>
        </row>
        <row r="134">
          <cell r="A134">
            <v>132</v>
          </cell>
          <cell r="B134" t="str">
            <v>FT28501</v>
          </cell>
          <cell r="C134" t="str">
            <v>MAIN TANK  1  - SCOUT</v>
          </cell>
          <cell r="D134">
            <v>2910900359</v>
          </cell>
          <cell r="E134" t="str">
            <v>FT28412/02</v>
          </cell>
          <cell r="F134" t="str">
            <v>SV00A0A410AD1903</v>
          </cell>
          <cell r="G134" t="str">
            <v>Fitting</v>
          </cell>
          <cell r="H134" t="str">
            <v>Strap</v>
          </cell>
          <cell r="I134">
            <v>1</v>
          </cell>
          <cell r="J134" t="str">
            <v/>
          </cell>
          <cell r="K134" t="str">
            <v/>
          </cell>
          <cell r="L134">
            <v>132</v>
          </cell>
          <cell r="M134" t="str">
            <v>Scout</v>
          </cell>
          <cell r="N134" t="str">
            <v>Main Tank</v>
          </cell>
          <cell r="O134" t="str">
            <v>(Strap Assy 1) FT28411/-</v>
          </cell>
          <cell r="P134" t="str">
            <v>Strap</v>
          </cell>
          <cell r="Q134" t="str">
            <v>FT28412/02</v>
          </cell>
          <cell r="R134" t="str">
            <v>FT28501, Scout, Main Tank, (Strap Assy 1) FT28411/-, Strap, FT28412/02</v>
          </cell>
          <cell r="S134">
            <v>1</v>
          </cell>
        </row>
        <row r="135">
          <cell r="A135">
            <v>133</v>
          </cell>
          <cell r="B135" t="str">
            <v>FT28501</v>
          </cell>
          <cell r="C135" t="str">
            <v>MAIN TANK  1  - SCOUT</v>
          </cell>
          <cell r="D135">
            <v>2910900359</v>
          </cell>
          <cell r="E135" t="str">
            <v>FT28412/03</v>
          </cell>
          <cell r="F135" t="str">
            <v>SV00A0A410AD1905</v>
          </cell>
          <cell r="G135" t="str">
            <v>Fitting</v>
          </cell>
          <cell r="H135" t="str">
            <v>Strap</v>
          </cell>
          <cell r="I135">
            <v>1</v>
          </cell>
          <cell r="J135" t="str">
            <v/>
          </cell>
          <cell r="K135" t="str">
            <v/>
          </cell>
          <cell r="L135">
            <v>133</v>
          </cell>
          <cell r="M135" t="str">
            <v>Scout</v>
          </cell>
          <cell r="N135" t="str">
            <v>Main Tank</v>
          </cell>
          <cell r="O135" t="str">
            <v>(Strap Assy 1) FT28411/-</v>
          </cell>
          <cell r="P135" t="str">
            <v>Strap</v>
          </cell>
          <cell r="Q135" t="str">
            <v>FT28412/03</v>
          </cell>
          <cell r="R135" t="str">
            <v>FT28501, Scout, Main Tank, (Strap Assy 1) FT28411/-, Strap, FT28412/03</v>
          </cell>
          <cell r="S135">
            <v>1</v>
          </cell>
        </row>
        <row r="136">
          <cell r="A136">
            <v>134</v>
          </cell>
          <cell r="B136" t="str">
            <v>FT28501</v>
          </cell>
          <cell r="C136" t="str">
            <v>MAIN TANK  1  - SCOUT</v>
          </cell>
          <cell r="D136">
            <v>2910900359</v>
          </cell>
          <cell r="E136" t="str">
            <v>FT28911</v>
          </cell>
          <cell r="F136" t="str">
            <v>SV00A0A410AD1907</v>
          </cell>
          <cell r="G136" t="str">
            <v>Block</v>
          </cell>
          <cell r="H136" t="str">
            <v>Tension Block Threaded M8</v>
          </cell>
          <cell r="I136">
            <v>2</v>
          </cell>
          <cell r="J136" t="str">
            <v/>
          </cell>
          <cell r="K136" t="str">
            <v/>
          </cell>
          <cell r="L136">
            <v>134</v>
          </cell>
          <cell r="M136" t="str">
            <v>Scout</v>
          </cell>
          <cell r="N136" t="str">
            <v>Main Tank</v>
          </cell>
          <cell r="O136" t="str">
            <v>(Strap Assy 1) FT28411/-</v>
          </cell>
          <cell r="P136" t="str">
            <v>Tension Block Threaded M8</v>
          </cell>
          <cell r="Q136" t="str">
            <v>FT28911</v>
          </cell>
          <cell r="R136" t="str">
            <v>FT28501, Scout, Main Tank, (Strap Assy 1) FT28411/-, Tension Block Threaded M8, FT28911</v>
          </cell>
          <cell r="S136">
            <v>2</v>
          </cell>
        </row>
        <row r="137">
          <cell r="A137">
            <v>135</v>
          </cell>
          <cell r="B137" t="str">
            <v>FT28501</v>
          </cell>
          <cell r="C137" t="str">
            <v>MAIN TANK  1  - SCOUT</v>
          </cell>
          <cell r="D137">
            <v>2910900359</v>
          </cell>
          <cell r="E137" t="str">
            <v>FT28910</v>
          </cell>
          <cell r="F137" t="str">
            <v>SV00A0A410AD1909</v>
          </cell>
          <cell r="G137" t="str">
            <v>Block</v>
          </cell>
          <cell r="H137" t="str">
            <v>Tension Block Clearance</v>
          </cell>
          <cell r="I137">
            <v>2</v>
          </cell>
          <cell r="J137" t="str">
            <v/>
          </cell>
          <cell r="K137" t="str">
            <v/>
          </cell>
          <cell r="L137">
            <v>135</v>
          </cell>
          <cell r="M137" t="str">
            <v>Scout</v>
          </cell>
          <cell r="N137" t="str">
            <v>Main Tank</v>
          </cell>
          <cell r="O137" t="str">
            <v>(Strap Assy 1) FT28411/-</v>
          </cell>
          <cell r="P137" t="str">
            <v>Tension Block Clearance</v>
          </cell>
          <cell r="Q137" t="str">
            <v>FT28910</v>
          </cell>
          <cell r="R137" t="str">
            <v>FT28501, Scout, Main Tank, (Strap Assy 1) FT28411/-, Tension Block Clearance, FT28910</v>
          </cell>
          <cell r="S137">
            <v>2</v>
          </cell>
        </row>
        <row r="138">
          <cell r="A138">
            <v>136</v>
          </cell>
          <cell r="B138" t="str">
            <v>FT28501</v>
          </cell>
          <cell r="C138" t="str">
            <v>MAIN TANK  1  - SCOUT</v>
          </cell>
          <cell r="D138">
            <v>2910900359</v>
          </cell>
          <cell r="E138" t="str">
            <v>NT-M8-SCX24</v>
          </cell>
          <cell r="F138" t="str">
            <v>SV00A0A410AD1911</v>
          </cell>
          <cell r="G138" t="str">
            <v>Fitting</v>
          </cell>
          <cell r="H138" t="str">
            <v>Studding Connector M8</v>
          </cell>
          <cell r="I138">
            <v>2</v>
          </cell>
          <cell r="J138" t="str">
            <v/>
          </cell>
          <cell r="K138" t="str">
            <v/>
          </cell>
          <cell r="L138">
            <v>136</v>
          </cell>
          <cell r="M138" t="str">
            <v>Scout</v>
          </cell>
          <cell r="N138" t="str">
            <v>Main Tank</v>
          </cell>
          <cell r="O138" t="str">
            <v>(Strap Assy 1) FT28411/-</v>
          </cell>
          <cell r="P138" t="str">
            <v>Studding Connector M8</v>
          </cell>
          <cell r="Q138" t="str">
            <v>NT-M8-SCX24</v>
          </cell>
          <cell r="R138" t="str">
            <v>FT28501, Scout, Main Tank, (Strap Assy 1) FT28411/-, Studding Connector M8, NT-M8-SCX24</v>
          </cell>
          <cell r="S138">
            <v>2</v>
          </cell>
        </row>
        <row r="139">
          <cell r="A139">
            <v>137</v>
          </cell>
          <cell r="B139" t="str">
            <v>FT28501</v>
          </cell>
          <cell r="C139" t="str">
            <v>MAIN TANK  1  - SCOUT</v>
          </cell>
          <cell r="D139">
            <v>2910900359</v>
          </cell>
          <cell r="E139" t="str">
            <v>FT28905</v>
          </cell>
          <cell r="F139" t="str">
            <v>SV00A0A410AD1913</v>
          </cell>
          <cell r="G139" t="str">
            <v>Block</v>
          </cell>
          <cell r="H139" t="str">
            <v>Mounting Block</v>
          </cell>
          <cell r="I139">
            <v>1</v>
          </cell>
          <cell r="J139" t="str">
            <v/>
          </cell>
          <cell r="K139" t="str">
            <v/>
          </cell>
          <cell r="L139">
            <v>137</v>
          </cell>
          <cell r="M139" t="str">
            <v>Scout</v>
          </cell>
          <cell r="N139" t="str">
            <v>Main Tank</v>
          </cell>
          <cell r="O139" t="str">
            <v>(Strap Assy 1) FT28411/-</v>
          </cell>
          <cell r="P139" t="str">
            <v>Mounting Block</v>
          </cell>
          <cell r="Q139" t="str">
            <v>FT28905</v>
          </cell>
          <cell r="R139" t="str">
            <v>FT28501, Scout, Main Tank, (Strap Assy 1) FT28411/-, Mounting Block, FT28905</v>
          </cell>
          <cell r="S139">
            <v>1</v>
          </cell>
        </row>
        <row r="140">
          <cell r="A140">
            <v>138</v>
          </cell>
          <cell r="B140" t="str">
            <v>FT28501</v>
          </cell>
          <cell r="C140" t="str">
            <v>MAIN TANK  1  - SCOUT</v>
          </cell>
          <cell r="D140">
            <v>2910900359</v>
          </cell>
          <cell r="E140" t="str">
            <v>FT28909</v>
          </cell>
          <cell r="F140" t="str">
            <v>SV00A0A410AD1915</v>
          </cell>
          <cell r="G140" t="str">
            <v>Block</v>
          </cell>
          <cell r="H140" t="str">
            <v>Strap Retaining Block</v>
          </cell>
          <cell r="I140">
            <v>1</v>
          </cell>
          <cell r="J140" t="str">
            <v/>
          </cell>
          <cell r="K140" t="str">
            <v/>
          </cell>
          <cell r="L140">
            <v>138</v>
          </cell>
          <cell r="M140" t="str">
            <v>Scout</v>
          </cell>
          <cell r="N140" t="str">
            <v>Main Tank</v>
          </cell>
          <cell r="O140" t="str">
            <v>(Strap Assy 1) FT28411/-</v>
          </cell>
          <cell r="P140" t="str">
            <v>Strap Retaining Block</v>
          </cell>
          <cell r="Q140" t="str">
            <v>FT28909</v>
          </cell>
          <cell r="R140" t="str">
            <v>FT28501, Scout, Main Tank, (Strap Assy 1) FT28411/-, Strap Retaining Block, FT28909</v>
          </cell>
          <cell r="S140">
            <v>1</v>
          </cell>
        </row>
        <row r="141">
          <cell r="A141">
            <v>139</v>
          </cell>
          <cell r="B141" t="str">
            <v>FT28501</v>
          </cell>
          <cell r="C141" t="str">
            <v>MAIN TANK  1  - SCOUT</v>
          </cell>
          <cell r="D141">
            <v>2910900359</v>
          </cell>
          <cell r="E141" t="str">
            <v>FT28907</v>
          </cell>
          <cell r="F141" t="str">
            <v>SV00A0A410AD1917</v>
          </cell>
          <cell r="G141" t="str">
            <v>Block</v>
          </cell>
          <cell r="H141" t="str">
            <v>Welded Mounting Block</v>
          </cell>
          <cell r="I141">
            <v>1</v>
          </cell>
          <cell r="J141" t="str">
            <v/>
          </cell>
          <cell r="K141" t="str">
            <v/>
          </cell>
          <cell r="L141">
            <v>139</v>
          </cell>
          <cell r="M141" t="str">
            <v>Scout</v>
          </cell>
          <cell r="N141" t="str">
            <v>Main Tank</v>
          </cell>
          <cell r="O141" t="str">
            <v>(Strap Assy 1) FT28411/-</v>
          </cell>
          <cell r="P141" t="str">
            <v>Welded Mounting Block</v>
          </cell>
          <cell r="Q141" t="str">
            <v>FT28907</v>
          </cell>
          <cell r="R141" t="str">
            <v>FT28501, Scout, Main Tank, (Strap Assy 1) FT28411/-, Welded Mounting Block, FT28907</v>
          </cell>
          <cell r="S141">
            <v>1</v>
          </cell>
        </row>
        <row r="142">
          <cell r="A142">
            <v>140</v>
          </cell>
          <cell r="B142" t="str">
            <v>FT28501</v>
          </cell>
          <cell r="C142" t="str">
            <v>MAIN TANK  1  - SCOUT</v>
          </cell>
          <cell r="D142">
            <v>2910900359</v>
          </cell>
          <cell r="E142" t="str">
            <v>FT28908</v>
          </cell>
          <cell r="F142" t="str">
            <v>SV00A0A410AD1919</v>
          </cell>
          <cell r="G142" t="str">
            <v>Block</v>
          </cell>
          <cell r="H142" t="str">
            <v>Strap Mounting Block</v>
          </cell>
          <cell r="I142">
            <v>1</v>
          </cell>
          <cell r="J142" t="str">
            <v/>
          </cell>
          <cell r="K142" t="str">
            <v/>
          </cell>
          <cell r="L142">
            <v>140</v>
          </cell>
          <cell r="M142" t="str">
            <v>Scout</v>
          </cell>
          <cell r="N142" t="str">
            <v>Main Tank</v>
          </cell>
          <cell r="O142" t="str">
            <v>(Strap Assy 1) FT28411/-</v>
          </cell>
          <cell r="P142" t="str">
            <v>Strap Mounting Block</v>
          </cell>
          <cell r="Q142" t="str">
            <v>FT28908</v>
          </cell>
          <cell r="R142" t="str">
            <v>FT28501, Scout, Main Tank, (Strap Assy 1) FT28411/-, Strap Mounting Block, FT28908</v>
          </cell>
          <cell r="S142">
            <v>1</v>
          </cell>
        </row>
        <row r="143">
          <cell r="A143">
            <v>141</v>
          </cell>
          <cell r="B143" t="str">
            <v>FT28501</v>
          </cell>
          <cell r="C143" t="str">
            <v>MAIN TANK  1  - SCOUT</v>
          </cell>
          <cell r="D143">
            <v>2910900359</v>
          </cell>
          <cell r="E143" t="str">
            <v>Z-W-M8</v>
          </cell>
          <cell r="F143" t="str">
            <v>SV00A0A410AD1921</v>
          </cell>
          <cell r="G143" t="str">
            <v>Fitting</v>
          </cell>
          <cell r="H143" t="str">
            <v>Washer M8</v>
          </cell>
          <cell r="I143">
            <v>7</v>
          </cell>
          <cell r="J143" t="str">
            <v/>
          </cell>
          <cell r="K143" t="str">
            <v/>
          </cell>
          <cell r="L143">
            <v>141</v>
          </cell>
          <cell r="M143" t="str">
            <v>Scout</v>
          </cell>
          <cell r="N143" t="str">
            <v>Main Tank</v>
          </cell>
          <cell r="O143" t="str">
            <v>(Strap Assy 1) FT28411/-</v>
          </cell>
          <cell r="P143" t="str">
            <v>Washer M8</v>
          </cell>
          <cell r="Q143" t="str">
            <v>Z-W-M8</v>
          </cell>
          <cell r="R143" t="str">
            <v>FT28501, Scout, Main Tank, (Strap Assy 1) FT28411/-, Washer M8, Z-W-M8</v>
          </cell>
          <cell r="S143">
            <v>7</v>
          </cell>
        </row>
        <row r="144">
          <cell r="A144">
            <v>142</v>
          </cell>
          <cell r="B144" t="str">
            <v>FT28501</v>
          </cell>
          <cell r="C144" t="str">
            <v>MAIN TANK  1  - SCOUT</v>
          </cell>
          <cell r="D144">
            <v>2910900359</v>
          </cell>
          <cell r="E144" t="str">
            <v>Z-W-NL8</v>
          </cell>
          <cell r="F144" t="str">
            <v>SV00A0A410AD1923</v>
          </cell>
          <cell r="G144" t="str">
            <v>Fitting</v>
          </cell>
          <cell r="H144" t="str">
            <v>Nord-Lock Washer M8</v>
          </cell>
          <cell r="I144">
            <v>7</v>
          </cell>
          <cell r="J144" t="str">
            <v/>
          </cell>
          <cell r="K144" t="str">
            <v/>
          </cell>
          <cell r="L144">
            <v>142</v>
          </cell>
          <cell r="M144" t="str">
            <v>Scout</v>
          </cell>
          <cell r="N144" t="str">
            <v>Main Tank</v>
          </cell>
          <cell r="O144" t="str">
            <v>(Strap Assy 1) FT28411/-</v>
          </cell>
          <cell r="P144" t="str">
            <v>Nord-Lock Washer M8</v>
          </cell>
          <cell r="Q144" t="str">
            <v>Z-W-NL8</v>
          </cell>
          <cell r="R144" t="str">
            <v>FT28501, Scout, Main Tank, (Strap Assy 1) FT28411/-, Nord-Lock Washer M8, Z-W-NL8</v>
          </cell>
          <cell r="S144">
            <v>7</v>
          </cell>
        </row>
        <row r="145">
          <cell r="A145">
            <v>143</v>
          </cell>
          <cell r="B145" t="str">
            <v>FT28501</v>
          </cell>
          <cell r="C145" t="str">
            <v>MAIN TANK  1  - SCOUT</v>
          </cell>
          <cell r="D145">
            <v>2910900359</v>
          </cell>
          <cell r="E145" t="str">
            <v>BT-M8X30SKCPHD</v>
          </cell>
          <cell r="F145" t="str">
            <v>SV00A0A410AD1925</v>
          </cell>
          <cell r="G145" t="str">
            <v>Fitting</v>
          </cell>
          <cell r="H145" t="str">
            <v>BOLT M8x30 Socket cap head screw</v>
          </cell>
          <cell r="I145">
            <v>2</v>
          </cell>
          <cell r="J145" t="str">
            <v/>
          </cell>
          <cell r="K145" t="str">
            <v/>
          </cell>
          <cell r="L145">
            <v>143</v>
          </cell>
          <cell r="M145" t="str">
            <v>Scout</v>
          </cell>
          <cell r="N145" t="str">
            <v>Main Tank</v>
          </cell>
          <cell r="O145" t="str">
            <v>(Strap Assy 1) FT28411/-</v>
          </cell>
          <cell r="P145" t="str">
            <v>BOLT M8x30 Socket cap head screw</v>
          </cell>
          <cell r="Q145" t="str">
            <v>BT-M8X30SKCPHD</v>
          </cell>
          <cell r="R145" t="str">
            <v>FT28501, Scout, Main Tank, (Strap Assy 1) FT28411/-, BOLT M8x30 Socket cap head screw, BT-M8X30SKCPHD</v>
          </cell>
          <cell r="S145">
            <v>2</v>
          </cell>
        </row>
        <row r="146">
          <cell r="A146">
            <v>144</v>
          </cell>
          <cell r="B146" t="str">
            <v>FT28501</v>
          </cell>
          <cell r="C146" t="str">
            <v>MAIN TANK  1  - SCOUT</v>
          </cell>
          <cell r="D146">
            <v>2910900359</v>
          </cell>
          <cell r="E146" t="str">
            <v>BT-M8X40SKCPHD</v>
          </cell>
          <cell r="F146" t="str">
            <v>SV00A0A410AD1927</v>
          </cell>
          <cell r="G146" t="str">
            <v>Fitting</v>
          </cell>
          <cell r="H146" t="str">
            <v>BOLT M8x40 Socket cap head screw</v>
          </cell>
          <cell r="I146">
            <v>1</v>
          </cell>
          <cell r="J146" t="str">
            <v/>
          </cell>
          <cell r="K146" t="str">
            <v/>
          </cell>
          <cell r="L146">
            <v>144</v>
          </cell>
          <cell r="M146" t="str">
            <v>Scout</v>
          </cell>
          <cell r="N146" t="str">
            <v>Main Tank</v>
          </cell>
          <cell r="O146" t="str">
            <v>(Strap Assy 1) FT28411/-</v>
          </cell>
          <cell r="P146" t="str">
            <v>BOLT M8x40 Socket cap head screw</v>
          </cell>
          <cell r="Q146" t="str">
            <v>BT-M8X40SKCPHD</v>
          </cell>
          <cell r="R146" t="str">
            <v>FT28501, Scout, Main Tank, (Strap Assy 1) FT28411/-, BOLT M8x40 Socket cap head screw, BT-M8X40SKCPHD</v>
          </cell>
          <cell r="S146">
            <v>1</v>
          </cell>
        </row>
        <row r="147">
          <cell r="A147">
            <v>145</v>
          </cell>
          <cell r="B147" t="str">
            <v>FT28501</v>
          </cell>
          <cell r="C147" t="str">
            <v>MAIN TANK  1  - SCOUT</v>
          </cell>
          <cell r="D147">
            <v>2910900359</v>
          </cell>
          <cell r="E147" t="str">
            <v>BT-M8X60SKCPHD</v>
          </cell>
          <cell r="F147" t="str">
            <v>SV00A0A410AD1929</v>
          </cell>
          <cell r="G147" t="str">
            <v>Fitting</v>
          </cell>
          <cell r="H147" t="str">
            <v>BOLT M8x60 Socket cap head screw</v>
          </cell>
          <cell r="I147">
            <v>4</v>
          </cell>
          <cell r="J147" t="str">
            <v/>
          </cell>
          <cell r="K147" t="str">
            <v/>
          </cell>
          <cell r="L147">
            <v>145</v>
          </cell>
          <cell r="M147" t="str">
            <v>Scout</v>
          </cell>
          <cell r="N147" t="str">
            <v>Main Tank</v>
          </cell>
          <cell r="O147" t="str">
            <v>(Strap Assy 1) FT28411/-</v>
          </cell>
          <cell r="P147" t="str">
            <v>BOLT M8x60 Socket cap head screw</v>
          </cell>
          <cell r="Q147" t="str">
            <v>BT-M8X60SKCPHD</v>
          </cell>
          <cell r="R147" t="str">
            <v>FT28501, Scout, Main Tank, (Strap Assy 1) FT28411/-, BOLT M8x60 Socket cap head screw, BT-M8X60SKCPHD</v>
          </cell>
          <cell r="S147">
            <v>4</v>
          </cell>
        </row>
        <row r="148">
          <cell r="A148">
            <v>146</v>
          </cell>
          <cell r="B148" t="str">
            <v>FT28501</v>
          </cell>
          <cell r="C148" t="str">
            <v>MAIN TANK  1  - SCOUT</v>
          </cell>
          <cell r="D148">
            <v>2910900359</v>
          </cell>
          <cell r="E148" t="str">
            <v>BT-M8X90SKCPHD</v>
          </cell>
          <cell r="F148" t="str">
            <v>SV00A0A410AD1931</v>
          </cell>
          <cell r="G148" t="str">
            <v>Fitting</v>
          </cell>
          <cell r="H148" t="str">
            <v>BOLT M8x90 Socket cap head screw</v>
          </cell>
          <cell r="I148">
            <v>2</v>
          </cell>
          <cell r="J148" t="str">
            <v/>
          </cell>
          <cell r="K148" t="str">
            <v/>
          </cell>
          <cell r="L148">
            <v>146</v>
          </cell>
          <cell r="M148" t="str">
            <v>Scout</v>
          </cell>
          <cell r="N148" t="str">
            <v>Main Tank</v>
          </cell>
          <cell r="O148" t="str">
            <v>(Strap Assy 1) FT28411/-</v>
          </cell>
          <cell r="P148" t="str">
            <v>BOLT M8x90 Socket cap head screw</v>
          </cell>
          <cell r="Q148" t="str">
            <v>BT-M8X90SKCPHD</v>
          </cell>
          <cell r="R148" t="str">
            <v>FT28501, Scout, Main Tank, (Strap Assy 1) FT28411/-, BOLT M8x90 Socket cap head screw, BT-M8X90SKCPHD</v>
          </cell>
          <cell r="S148">
            <v>2</v>
          </cell>
        </row>
        <row r="149">
          <cell r="A149">
            <v>147</v>
          </cell>
          <cell r="B149" t="str">
            <v>FT28501</v>
          </cell>
          <cell r="C149" t="str">
            <v>MAIN TANK  1  - SCOUT</v>
          </cell>
          <cell r="D149">
            <v>2910900359</v>
          </cell>
          <cell r="E149" t="str">
            <v/>
          </cell>
          <cell r="F149" t="str">
            <v>SV00A0A410AD21</v>
          </cell>
          <cell r="G149" t="str">
            <v/>
          </cell>
          <cell r="H149" t="str">
            <v/>
          </cell>
          <cell r="I149" t="str">
            <v/>
          </cell>
          <cell r="J149" t="str">
            <v/>
          </cell>
          <cell r="K149" t="str">
            <v/>
          </cell>
          <cell r="L149">
            <v>147</v>
          </cell>
          <cell r="M149" t="str">
            <v>Scout</v>
          </cell>
          <cell r="N149" t="str">
            <v>Main Tank</v>
          </cell>
          <cell r="O149" t="str">
            <v>Strap Assy 2</v>
          </cell>
          <cell r="P149" t="str">
            <v/>
          </cell>
          <cell r="Q149" t="str">
            <v/>
          </cell>
          <cell r="R149" t="str">
            <v xml:space="preserve">FT28501, Scout, Main Tank, Strap Assy 2, , </v>
          </cell>
          <cell r="S149" t="str">
            <v/>
          </cell>
        </row>
        <row r="150">
          <cell r="A150">
            <v>148</v>
          </cell>
          <cell r="B150" t="str">
            <v>FT28501</v>
          </cell>
          <cell r="C150" t="str">
            <v>MAIN TANK  1  - SCOUT</v>
          </cell>
          <cell r="D150">
            <v>2910900359</v>
          </cell>
          <cell r="E150" t="str">
            <v>FT28421/01</v>
          </cell>
          <cell r="F150" t="str">
            <v>SV00A0A410AD2101</v>
          </cell>
          <cell r="G150" t="str">
            <v>Fitting</v>
          </cell>
          <cell r="H150" t="str">
            <v>Strap</v>
          </cell>
          <cell r="I150">
            <v>1</v>
          </cell>
          <cell r="J150">
            <v>4.774</v>
          </cell>
          <cell r="K150">
            <v>4.774</v>
          </cell>
          <cell r="L150">
            <v>148</v>
          </cell>
          <cell r="M150" t="str">
            <v>Scout</v>
          </cell>
          <cell r="N150" t="str">
            <v>Main Tank</v>
          </cell>
          <cell r="O150" t="str">
            <v>(Strap Assy 2) FT28421/-</v>
          </cell>
          <cell r="P150" t="str">
            <v>Strap</v>
          </cell>
          <cell r="Q150" t="str">
            <v>FT28421/01</v>
          </cell>
          <cell r="R150" t="str">
            <v>FT28501, Scout, Main Tank, (Strap Assy 2) FT28421/-, Strap, FT28421/01</v>
          </cell>
          <cell r="S150">
            <v>1</v>
          </cell>
        </row>
        <row r="151">
          <cell r="A151">
            <v>149</v>
          </cell>
          <cell r="B151" t="str">
            <v>FT28501</v>
          </cell>
          <cell r="C151" t="str">
            <v>MAIN TANK  1  - SCOUT</v>
          </cell>
          <cell r="D151">
            <v>2910900359</v>
          </cell>
          <cell r="E151" t="str">
            <v>FT28422/02</v>
          </cell>
          <cell r="F151" t="str">
            <v>SV00A0A410AD2103</v>
          </cell>
          <cell r="G151" t="str">
            <v>Fitting</v>
          </cell>
          <cell r="H151" t="str">
            <v>Strap</v>
          </cell>
          <cell r="I151">
            <v>1</v>
          </cell>
          <cell r="J151" t="str">
            <v/>
          </cell>
          <cell r="K151" t="str">
            <v/>
          </cell>
          <cell r="L151">
            <v>149</v>
          </cell>
          <cell r="M151" t="str">
            <v>Scout</v>
          </cell>
          <cell r="N151" t="str">
            <v>Main Tank</v>
          </cell>
          <cell r="O151" t="str">
            <v>(Strap Assy 2) FT28421/-</v>
          </cell>
          <cell r="P151" t="str">
            <v>Strap</v>
          </cell>
          <cell r="Q151" t="str">
            <v>FT28422/02</v>
          </cell>
          <cell r="R151" t="str">
            <v>FT28501, Scout, Main Tank, (Strap Assy 2) FT28421/-, Strap, FT28422/02</v>
          </cell>
          <cell r="S151">
            <v>1</v>
          </cell>
        </row>
        <row r="152">
          <cell r="A152">
            <v>150</v>
          </cell>
          <cell r="B152" t="str">
            <v>FT28501</v>
          </cell>
          <cell r="C152" t="str">
            <v>MAIN TANK  1  - SCOUT</v>
          </cell>
          <cell r="D152">
            <v>2910900359</v>
          </cell>
          <cell r="E152" t="str">
            <v>FT28422/03</v>
          </cell>
          <cell r="F152" t="str">
            <v>SV00A0A410AD2105</v>
          </cell>
          <cell r="G152" t="str">
            <v>Fitting</v>
          </cell>
          <cell r="H152" t="str">
            <v>Strap</v>
          </cell>
          <cell r="I152">
            <v>1</v>
          </cell>
          <cell r="J152" t="str">
            <v/>
          </cell>
          <cell r="K152" t="str">
            <v/>
          </cell>
          <cell r="L152">
            <v>150</v>
          </cell>
          <cell r="M152" t="str">
            <v>Scout</v>
          </cell>
          <cell r="N152" t="str">
            <v>Main Tank</v>
          </cell>
          <cell r="O152" t="str">
            <v>(Strap Assy 2) FT28421/-</v>
          </cell>
          <cell r="P152" t="str">
            <v>Strap</v>
          </cell>
          <cell r="Q152" t="str">
            <v>FT28422/03</v>
          </cell>
          <cell r="R152" t="str">
            <v>FT28501, Scout, Main Tank, (Strap Assy 2) FT28421/-, Strap, FT28422/03</v>
          </cell>
          <cell r="S152">
            <v>1</v>
          </cell>
        </row>
        <row r="153">
          <cell r="A153">
            <v>151</v>
          </cell>
          <cell r="B153" t="str">
            <v>FT28501</v>
          </cell>
          <cell r="C153" t="str">
            <v>MAIN TANK  1  - SCOUT</v>
          </cell>
          <cell r="D153">
            <v>2910900359</v>
          </cell>
          <cell r="E153" t="str">
            <v>FT28911</v>
          </cell>
          <cell r="F153" t="str">
            <v>SV00A0A410AD2107</v>
          </cell>
          <cell r="G153" t="str">
            <v>Block</v>
          </cell>
          <cell r="H153" t="str">
            <v>Tension Block Threaded M8</v>
          </cell>
          <cell r="I153">
            <v>2</v>
          </cell>
          <cell r="J153" t="str">
            <v/>
          </cell>
          <cell r="K153" t="str">
            <v/>
          </cell>
          <cell r="L153">
            <v>151</v>
          </cell>
          <cell r="M153" t="str">
            <v>Scout</v>
          </cell>
          <cell r="N153" t="str">
            <v>Main Tank</v>
          </cell>
          <cell r="O153" t="str">
            <v>(Strap Assy 2) FT28421/-</v>
          </cell>
          <cell r="P153" t="str">
            <v>Tension Block Threaded M8</v>
          </cell>
          <cell r="Q153" t="str">
            <v>FT28911</v>
          </cell>
          <cell r="R153" t="str">
            <v>FT28501, Scout, Main Tank, (Strap Assy 2) FT28421/-, Tension Block Threaded M8, FT28911</v>
          </cell>
          <cell r="S153">
            <v>2</v>
          </cell>
        </row>
        <row r="154">
          <cell r="A154">
            <v>152</v>
          </cell>
          <cell r="B154" t="str">
            <v>FT28501</v>
          </cell>
          <cell r="C154" t="str">
            <v>MAIN TANK  1  - SCOUT</v>
          </cell>
          <cell r="D154">
            <v>2910900359</v>
          </cell>
          <cell r="E154" t="str">
            <v>FT28910</v>
          </cell>
          <cell r="F154" t="str">
            <v>SV00A0A410AD2109</v>
          </cell>
          <cell r="G154" t="str">
            <v>Block</v>
          </cell>
          <cell r="H154" t="str">
            <v>Tension Block Clearance</v>
          </cell>
          <cell r="I154">
            <v>2</v>
          </cell>
          <cell r="J154" t="str">
            <v/>
          </cell>
          <cell r="K154" t="str">
            <v/>
          </cell>
          <cell r="L154">
            <v>152</v>
          </cell>
          <cell r="M154" t="str">
            <v>Scout</v>
          </cell>
          <cell r="N154" t="str">
            <v>Main Tank</v>
          </cell>
          <cell r="O154" t="str">
            <v>(Strap Assy 2) FT28421/-</v>
          </cell>
          <cell r="P154" t="str">
            <v>Tension Block Clearance</v>
          </cell>
          <cell r="Q154" t="str">
            <v>FT28910</v>
          </cell>
          <cell r="R154" t="str">
            <v>FT28501, Scout, Main Tank, (Strap Assy 2) FT28421/-, Tension Block Clearance, FT28910</v>
          </cell>
          <cell r="S154">
            <v>2</v>
          </cell>
        </row>
        <row r="155">
          <cell r="A155">
            <v>153</v>
          </cell>
          <cell r="B155" t="str">
            <v>FT28501</v>
          </cell>
          <cell r="C155" t="str">
            <v>MAIN TANK  1  - SCOUT</v>
          </cell>
          <cell r="D155">
            <v>2910900359</v>
          </cell>
          <cell r="E155" t="str">
            <v>NT-M8-SCX24</v>
          </cell>
          <cell r="F155" t="str">
            <v>SV00A0A410AD2111</v>
          </cell>
          <cell r="G155" t="str">
            <v>Fitting</v>
          </cell>
          <cell r="H155" t="str">
            <v>Studding Connector M8</v>
          </cell>
          <cell r="I155">
            <v>2</v>
          </cell>
          <cell r="J155" t="str">
            <v/>
          </cell>
          <cell r="K155" t="str">
            <v/>
          </cell>
          <cell r="L155">
            <v>153</v>
          </cell>
          <cell r="M155" t="str">
            <v>Scout</v>
          </cell>
          <cell r="N155" t="str">
            <v>Main Tank</v>
          </cell>
          <cell r="O155" t="str">
            <v>(Strap Assy 2) FT28421/-</v>
          </cell>
          <cell r="P155" t="str">
            <v>Studding Connector M8</v>
          </cell>
          <cell r="Q155" t="str">
            <v>NT-M8-SCX24</v>
          </cell>
          <cell r="R155" t="str">
            <v>FT28501, Scout, Main Tank, (Strap Assy 2) FT28421/-, Studding Connector M8, NT-M8-SCX24</v>
          </cell>
          <cell r="S155">
            <v>2</v>
          </cell>
        </row>
        <row r="156">
          <cell r="A156">
            <v>154</v>
          </cell>
          <cell r="B156" t="str">
            <v>FT28501</v>
          </cell>
          <cell r="C156" t="str">
            <v>MAIN TANK  1  - SCOUT</v>
          </cell>
          <cell r="D156">
            <v>2910900359</v>
          </cell>
          <cell r="E156" t="str">
            <v>FT28905</v>
          </cell>
          <cell r="F156" t="str">
            <v>SV00A0A410AD2113</v>
          </cell>
          <cell r="G156" t="str">
            <v>Block</v>
          </cell>
          <cell r="H156" t="str">
            <v>Mounting Block</v>
          </cell>
          <cell r="I156">
            <v>1</v>
          </cell>
          <cell r="J156" t="str">
            <v/>
          </cell>
          <cell r="K156" t="str">
            <v/>
          </cell>
          <cell r="L156">
            <v>154</v>
          </cell>
          <cell r="M156" t="str">
            <v>Scout</v>
          </cell>
          <cell r="N156" t="str">
            <v>Main Tank</v>
          </cell>
          <cell r="O156" t="str">
            <v>(Strap Assy 2) FT28421/-</v>
          </cell>
          <cell r="P156" t="str">
            <v>Mounting Block</v>
          </cell>
          <cell r="Q156" t="str">
            <v>FT28905</v>
          </cell>
          <cell r="R156" t="str">
            <v>FT28501, Scout, Main Tank, (Strap Assy 2) FT28421/-, Mounting Block, FT28905</v>
          </cell>
          <cell r="S156">
            <v>1</v>
          </cell>
        </row>
        <row r="157">
          <cell r="A157">
            <v>155</v>
          </cell>
          <cell r="B157" t="str">
            <v>FT28501</v>
          </cell>
          <cell r="C157" t="str">
            <v>MAIN TANK  1  - SCOUT</v>
          </cell>
          <cell r="D157">
            <v>2910900359</v>
          </cell>
          <cell r="E157" t="str">
            <v>FT28909</v>
          </cell>
          <cell r="F157" t="str">
            <v>SV00A0A410AD2115</v>
          </cell>
          <cell r="G157" t="str">
            <v>Block</v>
          </cell>
          <cell r="H157" t="str">
            <v>Strap Retaining Block</v>
          </cell>
          <cell r="I157">
            <v>1</v>
          </cell>
          <cell r="J157" t="str">
            <v/>
          </cell>
          <cell r="K157" t="str">
            <v/>
          </cell>
          <cell r="L157">
            <v>155</v>
          </cell>
          <cell r="M157" t="str">
            <v>Scout</v>
          </cell>
          <cell r="N157" t="str">
            <v>Main Tank</v>
          </cell>
          <cell r="O157" t="str">
            <v>(Strap Assy 2) FT28421/-</v>
          </cell>
          <cell r="P157" t="str">
            <v>Strap Retaining Block</v>
          </cell>
          <cell r="Q157" t="str">
            <v>FT28909</v>
          </cell>
          <cell r="R157" t="str">
            <v>FT28501, Scout, Main Tank, (Strap Assy 2) FT28421/-, Strap Retaining Block, FT28909</v>
          </cell>
          <cell r="S157">
            <v>1</v>
          </cell>
        </row>
        <row r="158">
          <cell r="A158">
            <v>156</v>
          </cell>
          <cell r="B158" t="str">
            <v>FT28501</v>
          </cell>
          <cell r="C158" t="str">
            <v>MAIN TANK  1  - SCOUT</v>
          </cell>
          <cell r="D158">
            <v>2910900359</v>
          </cell>
          <cell r="E158" t="str">
            <v>FT28907</v>
          </cell>
          <cell r="F158" t="str">
            <v>SV00A0A410AD2117</v>
          </cell>
          <cell r="G158" t="str">
            <v>Block</v>
          </cell>
          <cell r="H158" t="str">
            <v>Welded Mounting Block</v>
          </cell>
          <cell r="I158">
            <v>1</v>
          </cell>
          <cell r="J158" t="str">
            <v/>
          </cell>
          <cell r="K158" t="str">
            <v/>
          </cell>
          <cell r="L158">
            <v>156</v>
          </cell>
          <cell r="M158" t="str">
            <v>Scout</v>
          </cell>
          <cell r="N158" t="str">
            <v>Main Tank</v>
          </cell>
          <cell r="O158" t="str">
            <v>(Strap Assy 2) FT28421/-</v>
          </cell>
          <cell r="P158" t="str">
            <v>Welded Mounting Block</v>
          </cell>
          <cell r="Q158" t="str">
            <v>FT28907</v>
          </cell>
          <cell r="R158" t="str">
            <v>FT28501, Scout, Main Tank, (Strap Assy 2) FT28421/-, Welded Mounting Block, FT28907</v>
          </cell>
          <cell r="S158">
            <v>1</v>
          </cell>
        </row>
        <row r="159">
          <cell r="A159">
            <v>157</v>
          </cell>
          <cell r="B159" t="str">
            <v>FT28501</v>
          </cell>
          <cell r="C159" t="str">
            <v>MAIN TANK  1  - SCOUT</v>
          </cell>
          <cell r="D159">
            <v>2910900359</v>
          </cell>
          <cell r="E159" t="str">
            <v>FT28908</v>
          </cell>
          <cell r="F159" t="str">
            <v>SV00A0A410AD2119</v>
          </cell>
          <cell r="G159" t="str">
            <v>Block</v>
          </cell>
          <cell r="H159" t="str">
            <v>Strap Mounting Block</v>
          </cell>
          <cell r="I159">
            <v>1</v>
          </cell>
          <cell r="J159" t="str">
            <v/>
          </cell>
          <cell r="K159" t="str">
            <v/>
          </cell>
          <cell r="L159">
            <v>157</v>
          </cell>
          <cell r="M159" t="str">
            <v>Scout</v>
          </cell>
          <cell r="N159" t="str">
            <v>Main Tank</v>
          </cell>
          <cell r="O159" t="str">
            <v>(Strap Assy 2) FT28421/-</v>
          </cell>
          <cell r="P159" t="str">
            <v>Strap Mounting Block</v>
          </cell>
          <cell r="Q159" t="str">
            <v>FT28908</v>
          </cell>
          <cell r="R159" t="str">
            <v>FT28501, Scout, Main Tank, (Strap Assy 2) FT28421/-, Strap Mounting Block, FT28908</v>
          </cell>
          <cell r="S159">
            <v>1</v>
          </cell>
        </row>
        <row r="160">
          <cell r="A160">
            <v>158</v>
          </cell>
          <cell r="B160" t="str">
            <v>FT28501</v>
          </cell>
          <cell r="C160" t="str">
            <v>MAIN TANK  1  - SCOUT</v>
          </cell>
          <cell r="D160">
            <v>2910900359</v>
          </cell>
          <cell r="E160" t="str">
            <v>Z-W-M8</v>
          </cell>
          <cell r="F160" t="str">
            <v>SV00A0A410AD2121</v>
          </cell>
          <cell r="G160" t="str">
            <v>Fitting</v>
          </cell>
          <cell r="H160" t="str">
            <v>Washer M8</v>
          </cell>
          <cell r="I160">
            <v>7</v>
          </cell>
          <cell r="J160" t="str">
            <v/>
          </cell>
          <cell r="K160" t="str">
            <v/>
          </cell>
          <cell r="L160">
            <v>158</v>
          </cell>
          <cell r="M160" t="str">
            <v>Scout</v>
          </cell>
          <cell r="N160" t="str">
            <v>Main Tank</v>
          </cell>
          <cell r="O160" t="str">
            <v>(Strap Assy 2) FT28421/-</v>
          </cell>
          <cell r="P160" t="str">
            <v>Washer M8</v>
          </cell>
          <cell r="Q160" t="str">
            <v>Z-W-M8</v>
          </cell>
          <cell r="R160" t="str">
            <v>FT28501, Scout, Main Tank, (Strap Assy 2) FT28421/-, Washer M8, Z-W-M8</v>
          </cell>
          <cell r="S160">
            <v>7</v>
          </cell>
        </row>
        <row r="161">
          <cell r="A161">
            <v>159</v>
          </cell>
          <cell r="B161" t="str">
            <v>FT28501</v>
          </cell>
          <cell r="C161" t="str">
            <v>MAIN TANK  1  - SCOUT</v>
          </cell>
          <cell r="D161">
            <v>2910900359</v>
          </cell>
          <cell r="E161" t="str">
            <v>Z-W-NL8</v>
          </cell>
          <cell r="F161" t="str">
            <v>SV00A0A410AD2123</v>
          </cell>
          <cell r="G161" t="str">
            <v>Fitting</v>
          </cell>
          <cell r="H161" t="str">
            <v>Nord-Lock Washer M8</v>
          </cell>
          <cell r="I161">
            <v>7</v>
          </cell>
          <cell r="J161" t="str">
            <v/>
          </cell>
          <cell r="K161" t="str">
            <v/>
          </cell>
          <cell r="L161">
            <v>159</v>
          </cell>
          <cell r="M161" t="str">
            <v>Scout</v>
          </cell>
          <cell r="N161" t="str">
            <v>Main Tank</v>
          </cell>
          <cell r="O161" t="str">
            <v>(Strap Assy 2) FT28421/-</v>
          </cell>
          <cell r="P161" t="str">
            <v>Nord-Lock Washer M8</v>
          </cell>
          <cell r="Q161" t="str">
            <v>Z-W-NL8</v>
          </cell>
          <cell r="R161" t="str">
            <v>FT28501, Scout, Main Tank, (Strap Assy 2) FT28421/-, Nord-Lock Washer M8, Z-W-NL8</v>
          </cell>
          <cell r="S161">
            <v>7</v>
          </cell>
        </row>
        <row r="162">
          <cell r="A162">
            <v>160</v>
          </cell>
          <cell r="B162" t="str">
            <v>FT28501</v>
          </cell>
          <cell r="C162" t="str">
            <v>MAIN TANK  1  - SCOUT</v>
          </cell>
          <cell r="D162">
            <v>2910900359</v>
          </cell>
          <cell r="E162" t="str">
            <v>BT-M8X30SKCPHD</v>
          </cell>
          <cell r="F162" t="str">
            <v>SV00A0A410AD2125</v>
          </cell>
          <cell r="G162" t="str">
            <v>Fitting</v>
          </cell>
          <cell r="H162" t="str">
            <v>BOLT M8x30 Socket cap head screw</v>
          </cell>
          <cell r="I162">
            <v>2</v>
          </cell>
          <cell r="J162" t="str">
            <v/>
          </cell>
          <cell r="K162" t="str">
            <v/>
          </cell>
          <cell r="L162">
            <v>160</v>
          </cell>
          <cell r="M162" t="str">
            <v>Scout</v>
          </cell>
          <cell r="N162" t="str">
            <v>Main Tank</v>
          </cell>
          <cell r="O162" t="str">
            <v>(Strap Assy 2) FT28421/-</v>
          </cell>
          <cell r="P162" t="str">
            <v>BOLT M8x30 Socket cap head screw</v>
          </cell>
          <cell r="Q162" t="str">
            <v>BT-M8X30SKCPHD</v>
          </cell>
          <cell r="R162" t="str">
            <v>FT28501, Scout, Main Tank, (Strap Assy 2) FT28421/-, BOLT M8x30 Socket cap head screw, BT-M8X30SKCPHD</v>
          </cell>
          <cell r="S162">
            <v>2</v>
          </cell>
        </row>
        <row r="163">
          <cell r="A163">
            <v>161</v>
          </cell>
          <cell r="B163" t="str">
            <v>FT28501</v>
          </cell>
          <cell r="C163" t="str">
            <v>MAIN TANK  1  - SCOUT</v>
          </cell>
          <cell r="D163">
            <v>2910900359</v>
          </cell>
          <cell r="E163" t="str">
            <v>BT-M8X40SKCPHD</v>
          </cell>
          <cell r="F163" t="str">
            <v>SV00A0A410AD2127</v>
          </cell>
          <cell r="G163" t="str">
            <v>Fitting</v>
          </cell>
          <cell r="H163" t="str">
            <v>BOLT M8x40 Socket cap head screw</v>
          </cell>
          <cell r="I163">
            <v>1</v>
          </cell>
          <cell r="J163" t="str">
            <v/>
          </cell>
          <cell r="K163" t="str">
            <v/>
          </cell>
          <cell r="L163">
            <v>161</v>
          </cell>
          <cell r="M163" t="str">
            <v>Scout</v>
          </cell>
          <cell r="N163" t="str">
            <v>Main Tank</v>
          </cell>
          <cell r="O163" t="str">
            <v>(Strap Assy 2) FT28421/-</v>
          </cell>
          <cell r="P163" t="str">
            <v>BOLT M8x40 Socket cap head screw</v>
          </cell>
          <cell r="Q163" t="str">
            <v>BT-M8X40SKCPHD</v>
          </cell>
          <cell r="R163" t="str">
            <v>FT28501, Scout, Main Tank, (Strap Assy 2) FT28421/-, BOLT M8x40 Socket cap head screw, BT-M8X40SKCPHD</v>
          </cell>
          <cell r="S163">
            <v>1</v>
          </cell>
        </row>
        <row r="164">
          <cell r="A164">
            <v>162</v>
          </cell>
          <cell r="B164" t="str">
            <v>FT28501</v>
          </cell>
          <cell r="C164" t="str">
            <v>MAIN TANK  1  - SCOUT</v>
          </cell>
          <cell r="D164">
            <v>2910900359</v>
          </cell>
          <cell r="E164" t="str">
            <v>BT-M8X60SKCPHD</v>
          </cell>
          <cell r="F164" t="str">
            <v>SV00A0A410AD2129</v>
          </cell>
          <cell r="G164" t="str">
            <v>Fitting</v>
          </cell>
          <cell r="H164" t="str">
            <v>BOLT M8x60 Socket cap head screw</v>
          </cell>
          <cell r="I164">
            <v>4</v>
          </cell>
          <cell r="J164" t="str">
            <v/>
          </cell>
          <cell r="K164" t="str">
            <v/>
          </cell>
          <cell r="L164">
            <v>162</v>
          </cell>
          <cell r="M164" t="str">
            <v>Scout</v>
          </cell>
          <cell r="N164" t="str">
            <v>Main Tank</v>
          </cell>
          <cell r="O164" t="str">
            <v>(Strap Assy 2) FT28421/-</v>
          </cell>
          <cell r="P164" t="str">
            <v>BOLT M8x60 Socket cap head screw</v>
          </cell>
          <cell r="Q164" t="str">
            <v>BT-M8X60SKCPHD</v>
          </cell>
          <cell r="R164" t="str">
            <v>FT28501, Scout, Main Tank, (Strap Assy 2) FT28421/-, BOLT M8x60 Socket cap head screw, BT-M8X60SKCPHD</v>
          </cell>
          <cell r="S164">
            <v>4</v>
          </cell>
        </row>
        <row r="165">
          <cell r="A165">
            <v>163</v>
          </cell>
          <cell r="B165" t="str">
            <v>FT28501</v>
          </cell>
          <cell r="C165" t="str">
            <v>MAIN TANK  1  - SCOUT</v>
          </cell>
          <cell r="D165">
            <v>2910900359</v>
          </cell>
          <cell r="E165" t="str">
            <v>BT-M8X90SKCPHD</v>
          </cell>
          <cell r="F165" t="str">
            <v>SV00A0A410AD2131</v>
          </cell>
          <cell r="G165" t="str">
            <v>Fitting</v>
          </cell>
          <cell r="H165" t="str">
            <v>BOLT M8x90 Socket cap head screw</v>
          </cell>
          <cell r="I165">
            <v>2</v>
          </cell>
          <cell r="J165" t="str">
            <v/>
          </cell>
          <cell r="K165" t="str">
            <v/>
          </cell>
          <cell r="L165">
            <v>163</v>
          </cell>
          <cell r="M165" t="str">
            <v>Scout</v>
          </cell>
          <cell r="N165" t="str">
            <v>Main Tank</v>
          </cell>
          <cell r="O165" t="str">
            <v>(Strap Assy 2) FT28421/-</v>
          </cell>
          <cell r="P165" t="str">
            <v>BOLT M8x90 Socket cap head screw</v>
          </cell>
          <cell r="Q165" t="str">
            <v>BT-M8X90SKCPHD</v>
          </cell>
          <cell r="R165" t="str">
            <v>FT28501, Scout, Main Tank, (Strap Assy 2) FT28421/-, BOLT M8x90 Socket cap head screw, BT-M8X90SKCPHD</v>
          </cell>
          <cell r="S165">
            <v>2</v>
          </cell>
        </row>
        <row r="166">
          <cell r="A166">
            <v>164</v>
          </cell>
          <cell r="B166" t="str">
            <v>FT28501</v>
          </cell>
          <cell r="C166" t="str">
            <v>MAIN TANK  1  - SCOUT</v>
          </cell>
          <cell r="D166">
            <v>2910900359</v>
          </cell>
          <cell r="E166" t="str">
            <v/>
          </cell>
          <cell r="F166" t="str">
            <v>SV00A0A410AD23</v>
          </cell>
          <cell r="G166" t="str">
            <v/>
          </cell>
          <cell r="H166" t="str">
            <v/>
          </cell>
          <cell r="I166" t="str">
            <v/>
          </cell>
          <cell r="J166" t="str">
            <v/>
          </cell>
          <cell r="K166" t="str">
            <v/>
          </cell>
          <cell r="L166">
            <v>164</v>
          </cell>
          <cell r="M166" t="str">
            <v>Scout</v>
          </cell>
          <cell r="N166" t="str">
            <v>Main Tank</v>
          </cell>
          <cell r="O166" t="str">
            <v>Strap Assy 3</v>
          </cell>
          <cell r="P166" t="str">
            <v/>
          </cell>
          <cell r="Q166" t="str">
            <v/>
          </cell>
          <cell r="R166" t="str">
            <v xml:space="preserve">FT28501, Scout, Main Tank, Strap Assy 3, , </v>
          </cell>
          <cell r="S166" t="str">
            <v/>
          </cell>
        </row>
        <row r="167">
          <cell r="A167">
            <v>165</v>
          </cell>
          <cell r="B167" t="str">
            <v>FT28501</v>
          </cell>
          <cell r="C167" t="str">
            <v>MAIN TANK  1  - SCOUT</v>
          </cell>
          <cell r="D167">
            <v>2910900359</v>
          </cell>
          <cell r="E167" t="str">
            <v>FT28431/01</v>
          </cell>
          <cell r="F167" t="str">
            <v>SV00A0A410AD2301</v>
          </cell>
          <cell r="G167" t="str">
            <v>Fitting</v>
          </cell>
          <cell r="H167" t="str">
            <v>Strap</v>
          </cell>
          <cell r="I167">
            <v>1</v>
          </cell>
          <cell r="J167">
            <v>4.774</v>
          </cell>
          <cell r="K167">
            <v>4.774</v>
          </cell>
          <cell r="L167">
            <v>165</v>
          </cell>
          <cell r="M167" t="str">
            <v>Scout</v>
          </cell>
          <cell r="N167" t="str">
            <v>Main Tank</v>
          </cell>
          <cell r="O167" t="str">
            <v>(Strap Assy 3) FT28431/-</v>
          </cell>
          <cell r="P167" t="str">
            <v>Strap</v>
          </cell>
          <cell r="Q167" t="str">
            <v>FT28431/01</v>
          </cell>
          <cell r="R167" t="str">
            <v>FT28501, Scout, Main Tank, (Strap Assy 3) FT28431/-, Strap, FT28431/01</v>
          </cell>
          <cell r="S167">
            <v>1</v>
          </cell>
        </row>
        <row r="168">
          <cell r="A168">
            <v>166</v>
          </cell>
          <cell r="B168" t="str">
            <v>FT28501</v>
          </cell>
          <cell r="C168" t="str">
            <v>MAIN TANK  1  - SCOUT</v>
          </cell>
          <cell r="D168">
            <v>2910900359</v>
          </cell>
          <cell r="E168" t="str">
            <v>FT28432/02</v>
          </cell>
          <cell r="F168" t="str">
            <v>SV00A0A410AD2303</v>
          </cell>
          <cell r="G168" t="str">
            <v>Fitting</v>
          </cell>
          <cell r="H168" t="str">
            <v>Strap</v>
          </cell>
          <cell r="I168">
            <v>1</v>
          </cell>
          <cell r="J168" t="str">
            <v/>
          </cell>
          <cell r="K168" t="str">
            <v/>
          </cell>
          <cell r="L168">
            <v>166</v>
          </cell>
          <cell r="M168" t="str">
            <v>Scout</v>
          </cell>
          <cell r="N168" t="str">
            <v>Main Tank</v>
          </cell>
          <cell r="O168" t="str">
            <v>(Strap Assy 3) FT28431/-</v>
          </cell>
          <cell r="P168" t="str">
            <v>Strap</v>
          </cell>
          <cell r="Q168" t="str">
            <v>FT28432/02</v>
          </cell>
          <cell r="R168" t="str">
            <v>FT28501, Scout, Main Tank, (Strap Assy 3) FT28431/-, Strap, FT28432/02</v>
          </cell>
          <cell r="S168">
            <v>1</v>
          </cell>
        </row>
        <row r="169">
          <cell r="A169">
            <v>167</v>
          </cell>
          <cell r="B169" t="str">
            <v>FT28501</v>
          </cell>
          <cell r="C169" t="str">
            <v>MAIN TANK  1  - SCOUT</v>
          </cell>
          <cell r="D169">
            <v>2910900359</v>
          </cell>
          <cell r="E169" t="str">
            <v>FT28432/03</v>
          </cell>
          <cell r="F169" t="str">
            <v>SV00A0A410AD2305</v>
          </cell>
          <cell r="G169" t="str">
            <v>Fitting</v>
          </cell>
          <cell r="H169" t="str">
            <v>Strap</v>
          </cell>
          <cell r="I169">
            <v>1</v>
          </cell>
          <cell r="J169" t="str">
            <v/>
          </cell>
          <cell r="K169" t="str">
            <v/>
          </cell>
          <cell r="L169">
            <v>167</v>
          </cell>
          <cell r="M169" t="str">
            <v>Scout</v>
          </cell>
          <cell r="N169" t="str">
            <v>Main Tank</v>
          </cell>
          <cell r="O169" t="str">
            <v>(Strap Assy 3) FT28431/-</v>
          </cell>
          <cell r="P169" t="str">
            <v>Strap</v>
          </cell>
          <cell r="Q169" t="str">
            <v>FT28432/03</v>
          </cell>
          <cell r="R169" t="str">
            <v>FT28501, Scout, Main Tank, (Strap Assy 3) FT28431/-, Strap, FT28432/03</v>
          </cell>
          <cell r="S169">
            <v>1</v>
          </cell>
        </row>
        <row r="170">
          <cell r="A170">
            <v>168</v>
          </cell>
          <cell r="B170" t="str">
            <v>FT28501</v>
          </cell>
          <cell r="C170" t="str">
            <v>MAIN TANK  1  - SCOUT</v>
          </cell>
          <cell r="D170">
            <v>2910900359</v>
          </cell>
          <cell r="E170" t="str">
            <v>FT28911</v>
          </cell>
          <cell r="F170" t="str">
            <v>SV00A0A410AD2307</v>
          </cell>
          <cell r="G170" t="str">
            <v>Block</v>
          </cell>
          <cell r="H170" t="str">
            <v>Tension Block Threaded M8</v>
          </cell>
          <cell r="I170">
            <v>2</v>
          </cell>
          <cell r="J170" t="str">
            <v/>
          </cell>
          <cell r="K170" t="str">
            <v/>
          </cell>
          <cell r="L170">
            <v>168</v>
          </cell>
          <cell r="M170" t="str">
            <v>Scout</v>
          </cell>
          <cell r="N170" t="str">
            <v>Main Tank</v>
          </cell>
          <cell r="O170" t="str">
            <v>(Strap Assy 3) FT28431/-</v>
          </cell>
          <cell r="P170" t="str">
            <v>Tension Block Threaded M8</v>
          </cell>
          <cell r="Q170" t="str">
            <v>FT28911</v>
          </cell>
          <cell r="R170" t="str">
            <v>FT28501, Scout, Main Tank, (Strap Assy 3) FT28431/-, Tension Block Threaded M8, FT28911</v>
          </cell>
          <cell r="S170">
            <v>2</v>
          </cell>
        </row>
        <row r="171">
          <cell r="A171">
            <v>169</v>
          </cell>
          <cell r="B171" t="str">
            <v>FT28501</v>
          </cell>
          <cell r="C171" t="str">
            <v>MAIN TANK  1  - SCOUT</v>
          </cell>
          <cell r="D171">
            <v>2910900359</v>
          </cell>
          <cell r="E171" t="str">
            <v>FT28910</v>
          </cell>
          <cell r="F171" t="str">
            <v>SV00A0A410AD2309</v>
          </cell>
          <cell r="G171" t="str">
            <v>Block</v>
          </cell>
          <cell r="H171" t="str">
            <v>Tension Block Clearance</v>
          </cell>
          <cell r="I171">
            <v>2</v>
          </cell>
          <cell r="J171" t="str">
            <v/>
          </cell>
          <cell r="K171" t="str">
            <v/>
          </cell>
          <cell r="L171">
            <v>169</v>
          </cell>
          <cell r="M171" t="str">
            <v>Scout</v>
          </cell>
          <cell r="N171" t="str">
            <v>Main Tank</v>
          </cell>
          <cell r="O171" t="str">
            <v>(Strap Assy 3) FT28431/-</v>
          </cell>
          <cell r="P171" t="str">
            <v>Tension Block Clearance</v>
          </cell>
          <cell r="Q171" t="str">
            <v>FT28910</v>
          </cell>
          <cell r="R171" t="str">
            <v>FT28501, Scout, Main Tank, (Strap Assy 3) FT28431/-, Tension Block Clearance, FT28910</v>
          </cell>
          <cell r="S171">
            <v>2</v>
          </cell>
        </row>
        <row r="172">
          <cell r="A172">
            <v>170</v>
          </cell>
          <cell r="B172" t="str">
            <v>FT28501</v>
          </cell>
          <cell r="C172" t="str">
            <v>MAIN TANK  1  - SCOUT</v>
          </cell>
          <cell r="D172">
            <v>2910900359</v>
          </cell>
          <cell r="E172" t="str">
            <v>NT-M8-SCX24</v>
          </cell>
          <cell r="F172" t="str">
            <v>SV00A0A410AD2311</v>
          </cell>
          <cell r="G172" t="str">
            <v>Fitting</v>
          </cell>
          <cell r="H172" t="str">
            <v>Studding Connector M8</v>
          </cell>
          <cell r="I172">
            <v>2</v>
          </cell>
          <cell r="J172" t="str">
            <v/>
          </cell>
          <cell r="K172" t="str">
            <v/>
          </cell>
          <cell r="L172">
            <v>170</v>
          </cell>
          <cell r="M172" t="str">
            <v>Scout</v>
          </cell>
          <cell r="N172" t="str">
            <v>Main Tank</v>
          </cell>
          <cell r="O172" t="str">
            <v>(Strap Assy 3) FT28431/-</v>
          </cell>
          <cell r="P172" t="str">
            <v>Studding Connector M8</v>
          </cell>
          <cell r="Q172" t="str">
            <v>NT-M8-SCX24</v>
          </cell>
          <cell r="R172" t="str">
            <v>FT28501, Scout, Main Tank, (Strap Assy 3) FT28431/-, Studding Connector M8, NT-M8-SCX24</v>
          </cell>
          <cell r="S172">
            <v>2</v>
          </cell>
        </row>
        <row r="173">
          <cell r="A173">
            <v>171</v>
          </cell>
          <cell r="B173" t="str">
            <v>FT28501</v>
          </cell>
          <cell r="C173" t="str">
            <v>MAIN TANK  1  - SCOUT</v>
          </cell>
          <cell r="D173">
            <v>2910900359</v>
          </cell>
          <cell r="E173" t="str">
            <v>FT28905</v>
          </cell>
          <cell r="F173" t="str">
            <v>SV00A0A410AD2313</v>
          </cell>
          <cell r="G173" t="str">
            <v>Block</v>
          </cell>
          <cell r="H173" t="str">
            <v>Mounting Block</v>
          </cell>
          <cell r="I173">
            <v>1</v>
          </cell>
          <cell r="J173" t="str">
            <v/>
          </cell>
          <cell r="K173" t="str">
            <v/>
          </cell>
          <cell r="L173">
            <v>171</v>
          </cell>
          <cell r="M173" t="str">
            <v>Scout</v>
          </cell>
          <cell r="N173" t="str">
            <v>Main Tank</v>
          </cell>
          <cell r="O173" t="str">
            <v>(Strap Assy 3) FT28431/-</v>
          </cell>
          <cell r="P173" t="str">
            <v>Mounting Block</v>
          </cell>
          <cell r="Q173" t="str">
            <v>FT28905</v>
          </cell>
          <cell r="R173" t="str">
            <v>FT28501, Scout, Main Tank, (Strap Assy 3) FT28431/-, Mounting Block, FT28905</v>
          </cell>
          <cell r="S173">
            <v>1</v>
          </cell>
        </row>
        <row r="174">
          <cell r="A174">
            <v>172</v>
          </cell>
          <cell r="B174" t="str">
            <v>FT28501</v>
          </cell>
          <cell r="C174" t="str">
            <v>MAIN TANK  1  - SCOUT</v>
          </cell>
          <cell r="D174">
            <v>2910900359</v>
          </cell>
          <cell r="E174" t="str">
            <v>FT28909</v>
          </cell>
          <cell r="F174" t="str">
            <v>SV00A0A410AD2315</v>
          </cell>
          <cell r="G174" t="str">
            <v>Block</v>
          </cell>
          <cell r="H174" t="str">
            <v>Strap Retaining Block</v>
          </cell>
          <cell r="I174">
            <v>1</v>
          </cell>
          <cell r="J174" t="str">
            <v/>
          </cell>
          <cell r="K174" t="str">
            <v/>
          </cell>
          <cell r="L174">
            <v>172</v>
          </cell>
          <cell r="M174" t="str">
            <v>Scout</v>
          </cell>
          <cell r="N174" t="str">
            <v>Main Tank</v>
          </cell>
          <cell r="O174" t="str">
            <v>(Strap Assy 3) FT28431/-</v>
          </cell>
          <cell r="P174" t="str">
            <v>Strap Retaining Block</v>
          </cell>
          <cell r="Q174" t="str">
            <v>FT28909</v>
          </cell>
          <cell r="R174" t="str">
            <v>FT28501, Scout, Main Tank, (Strap Assy 3) FT28431/-, Strap Retaining Block, FT28909</v>
          </cell>
          <cell r="S174">
            <v>1</v>
          </cell>
        </row>
        <row r="175">
          <cell r="A175">
            <v>173</v>
          </cell>
          <cell r="B175" t="str">
            <v>FT28501</v>
          </cell>
          <cell r="C175" t="str">
            <v>MAIN TANK  1  - SCOUT</v>
          </cell>
          <cell r="D175">
            <v>2910900359</v>
          </cell>
          <cell r="E175" t="str">
            <v>FT28907</v>
          </cell>
          <cell r="F175" t="str">
            <v>SV00A0A410AD2317</v>
          </cell>
          <cell r="G175" t="str">
            <v>Block</v>
          </cell>
          <cell r="H175" t="str">
            <v>Welded Mounting Block</v>
          </cell>
          <cell r="I175">
            <v>1</v>
          </cell>
          <cell r="J175" t="str">
            <v/>
          </cell>
          <cell r="K175" t="str">
            <v/>
          </cell>
          <cell r="L175">
            <v>173</v>
          </cell>
          <cell r="M175" t="str">
            <v>Scout</v>
          </cell>
          <cell r="N175" t="str">
            <v>Main Tank</v>
          </cell>
          <cell r="O175" t="str">
            <v>(Strap Assy 3) FT28431/-</v>
          </cell>
          <cell r="P175" t="str">
            <v>Welded Mounting Block</v>
          </cell>
          <cell r="Q175" t="str">
            <v>FT28907</v>
          </cell>
          <cell r="R175" t="str">
            <v>FT28501, Scout, Main Tank, (Strap Assy 3) FT28431/-, Welded Mounting Block, FT28907</v>
          </cell>
          <cell r="S175">
            <v>1</v>
          </cell>
        </row>
        <row r="176">
          <cell r="A176">
            <v>174</v>
          </cell>
          <cell r="B176" t="str">
            <v>FT28501</v>
          </cell>
          <cell r="C176" t="str">
            <v>MAIN TANK  1  - SCOUT</v>
          </cell>
          <cell r="D176">
            <v>2910900359</v>
          </cell>
          <cell r="E176" t="str">
            <v>FT28908</v>
          </cell>
          <cell r="F176" t="str">
            <v>SV00A0A410AD2319</v>
          </cell>
          <cell r="G176" t="str">
            <v>Block</v>
          </cell>
          <cell r="H176" t="str">
            <v>Strap Mounting Block</v>
          </cell>
          <cell r="I176">
            <v>1</v>
          </cell>
          <cell r="J176" t="str">
            <v/>
          </cell>
          <cell r="K176" t="str">
            <v/>
          </cell>
          <cell r="L176">
            <v>174</v>
          </cell>
          <cell r="M176" t="str">
            <v>Scout</v>
          </cell>
          <cell r="N176" t="str">
            <v>Main Tank</v>
          </cell>
          <cell r="O176" t="str">
            <v>(Strap Assy 3) FT28431/-</v>
          </cell>
          <cell r="P176" t="str">
            <v>Strap Mounting Block</v>
          </cell>
          <cell r="Q176" t="str">
            <v>FT28908</v>
          </cell>
          <cell r="R176" t="str">
            <v>FT28501, Scout, Main Tank, (Strap Assy 3) FT28431/-, Strap Mounting Block, FT28908</v>
          </cell>
          <cell r="S176">
            <v>1</v>
          </cell>
        </row>
        <row r="177">
          <cell r="A177">
            <v>175</v>
          </cell>
          <cell r="B177" t="str">
            <v>FT28501</v>
          </cell>
          <cell r="C177" t="str">
            <v>MAIN TANK  1  - SCOUT</v>
          </cell>
          <cell r="D177">
            <v>2910900359</v>
          </cell>
          <cell r="E177" t="str">
            <v>Z-W-M8</v>
          </cell>
          <cell r="F177" t="str">
            <v>SV00A0A410AD2321</v>
          </cell>
          <cell r="G177" t="str">
            <v>Fitting</v>
          </cell>
          <cell r="H177" t="str">
            <v>Washer M8</v>
          </cell>
          <cell r="I177">
            <v>7</v>
          </cell>
          <cell r="J177" t="str">
            <v/>
          </cell>
          <cell r="K177" t="str">
            <v/>
          </cell>
          <cell r="L177">
            <v>175</v>
          </cell>
          <cell r="M177" t="str">
            <v>Scout</v>
          </cell>
          <cell r="N177" t="str">
            <v>Main Tank</v>
          </cell>
          <cell r="O177" t="str">
            <v>(Strap Assy 3) FT28431/-</v>
          </cell>
          <cell r="P177" t="str">
            <v>Washer M8</v>
          </cell>
          <cell r="Q177" t="str">
            <v>Z-W-M8</v>
          </cell>
          <cell r="R177" t="str">
            <v>FT28501, Scout, Main Tank, (Strap Assy 3) FT28431/-, Washer M8, Z-W-M8</v>
          </cell>
          <cell r="S177">
            <v>7</v>
          </cell>
        </row>
        <row r="178">
          <cell r="A178">
            <v>176</v>
          </cell>
          <cell r="B178" t="str">
            <v>FT28501</v>
          </cell>
          <cell r="C178" t="str">
            <v>MAIN TANK  1  - SCOUT</v>
          </cell>
          <cell r="D178">
            <v>2910900359</v>
          </cell>
          <cell r="E178" t="str">
            <v>Z-W-NL8</v>
          </cell>
          <cell r="F178" t="str">
            <v>SV00A0A410AD2323</v>
          </cell>
          <cell r="G178" t="str">
            <v>Fitting</v>
          </cell>
          <cell r="H178" t="str">
            <v>Nord-Lock Washer M8</v>
          </cell>
          <cell r="I178">
            <v>7</v>
          </cell>
          <cell r="J178" t="str">
            <v/>
          </cell>
          <cell r="K178" t="str">
            <v/>
          </cell>
          <cell r="L178">
            <v>176</v>
          </cell>
          <cell r="M178" t="str">
            <v>Scout</v>
          </cell>
          <cell r="N178" t="str">
            <v>Main Tank</v>
          </cell>
          <cell r="O178" t="str">
            <v>(Strap Assy 3) FT28431/-</v>
          </cell>
          <cell r="P178" t="str">
            <v>Nord-Lock Washer M8</v>
          </cell>
          <cell r="Q178" t="str">
            <v>Z-W-NL8</v>
          </cell>
          <cell r="R178" t="str">
            <v>FT28501, Scout, Main Tank, (Strap Assy 3) FT28431/-, Nord-Lock Washer M8, Z-W-NL8</v>
          </cell>
          <cell r="S178">
            <v>7</v>
          </cell>
        </row>
        <row r="179">
          <cell r="A179">
            <v>177</v>
          </cell>
          <cell r="B179" t="str">
            <v>FT28501</v>
          </cell>
          <cell r="C179" t="str">
            <v>MAIN TANK  1  - SCOUT</v>
          </cell>
          <cell r="D179">
            <v>2910900359</v>
          </cell>
          <cell r="E179" t="str">
            <v>BT-M8X30SKCPHD</v>
          </cell>
          <cell r="F179" t="str">
            <v>SV00A0A410AD2325</v>
          </cell>
          <cell r="G179" t="str">
            <v>Fitting</v>
          </cell>
          <cell r="H179" t="str">
            <v>BOLT M8x30 Socket cap head screw</v>
          </cell>
          <cell r="I179">
            <v>2</v>
          </cell>
          <cell r="J179" t="str">
            <v/>
          </cell>
          <cell r="K179" t="str">
            <v/>
          </cell>
          <cell r="L179">
            <v>177</v>
          </cell>
          <cell r="M179" t="str">
            <v>Scout</v>
          </cell>
          <cell r="N179" t="str">
            <v>Main Tank</v>
          </cell>
          <cell r="O179" t="str">
            <v>(Strap Assy 3) FT28431/-</v>
          </cell>
          <cell r="P179" t="str">
            <v>BOLT M8x30 Socket cap head screw</v>
          </cell>
          <cell r="Q179" t="str">
            <v>BT-M8X30SKCPHD</v>
          </cell>
          <cell r="R179" t="str">
            <v>FT28501, Scout, Main Tank, (Strap Assy 3) FT28431/-, BOLT M8x30 Socket cap head screw, BT-M8X30SKCPHD</v>
          </cell>
          <cell r="S179">
            <v>2</v>
          </cell>
        </row>
        <row r="180">
          <cell r="A180">
            <v>178</v>
          </cell>
          <cell r="B180" t="str">
            <v>FT28501</v>
          </cell>
          <cell r="C180" t="str">
            <v>MAIN TANK  1  - SCOUT</v>
          </cell>
          <cell r="D180">
            <v>2910900359</v>
          </cell>
          <cell r="E180" t="str">
            <v>BT-M8X40SKCPHD</v>
          </cell>
          <cell r="F180" t="str">
            <v>SV00A0A410AD2327</v>
          </cell>
          <cell r="G180" t="str">
            <v>Fitting</v>
          </cell>
          <cell r="H180" t="str">
            <v>BOLT M8x40 Socket cap head screw</v>
          </cell>
          <cell r="I180">
            <v>1</v>
          </cell>
          <cell r="J180" t="str">
            <v/>
          </cell>
          <cell r="K180" t="str">
            <v/>
          </cell>
          <cell r="L180">
            <v>178</v>
          </cell>
          <cell r="M180" t="str">
            <v>Scout</v>
          </cell>
          <cell r="N180" t="str">
            <v>Main Tank</v>
          </cell>
          <cell r="O180" t="str">
            <v>(Strap Assy 3) FT28431/-</v>
          </cell>
          <cell r="P180" t="str">
            <v>BOLT M8x40 Socket cap head screw</v>
          </cell>
          <cell r="Q180" t="str">
            <v>BT-M8X40SKCPHD</v>
          </cell>
          <cell r="R180" t="str">
            <v>FT28501, Scout, Main Tank, (Strap Assy 3) FT28431/-, BOLT M8x40 Socket cap head screw, BT-M8X40SKCPHD</v>
          </cell>
          <cell r="S180">
            <v>1</v>
          </cell>
        </row>
        <row r="181">
          <cell r="A181">
            <v>179</v>
          </cell>
          <cell r="B181" t="str">
            <v>FT28501</v>
          </cell>
          <cell r="C181" t="str">
            <v>MAIN TANK  1  - SCOUT</v>
          </cell>
          <cell r="D181">
            <v>2910900359</v>
          </cell>
          <cell r="E181" t="str">
            <v>BT-M8X60SKCPHD</v>
          </cell>
          <cell r="F181" t="str">
            <v>SV00A0A410AD2329</v>
          </cell>
          <cell r="G181" t="str">
            <v>Fitting</v>
          </cell>
          <cell r="H181" t="str">
            <v>BOLT M8x60 Socket cap head screw</v>
          </cell>
          <cell r="I181">
            <v>4</v>
          </cell>
          <cell r="J181" t="str">
            <v/>
          </cell>
          <cell r="K181" t="str">
            <v/>
          </cell>
          <cell r="L181">
            <v>179</v>
          </cell>
          <cell r="M181" t="str">
            <v>Scout</v>
          </cell>
          <cell r="N181" t="str">
            <v>Main Tank</v>
          </cell>
          <cell r="O181" t="str">
            <v>(Strap Assy 3) FT28431/-</v>
          </cell>
          <cell r="P181" t="str">
            <v>BOLT M8x60 Socket cap head screw</v>
          </cell>
          <cell r="Q181" t="str">
            <v>BT-M8X60SKCPHD</v>
          </cell>
          <cell r="R181" t="str">
            <v>FT28501, Scout, Main Tank, (Strap Assy 3) FT28431/-, BOLT M8x60 Socket cap head screw, BT-M8X60SKCPHD</v>
          </cell>
          <cell r="S181">
            <v>4</v>
          </cell>
        </row>
        <row r="182">
          <cell r="A182">
            <v>180</v>
          </cell>
          <cell r="B182" t="str">
            <v>FT28501</v>
          </cell>
          <cell r="C182" t="str">
            <v>MAIN TANK  1  - SCOUT</v>
          </cell>
          <cell r="D182">
            <v>2910900359</v>
          </cell>
          <cell r="E182" t="str">
            <v>BT-M8X90SKCPHD</v>
          </cell>
          <cell r="F182" t="str">
            <v>SV00A0A410AD2331</v>
          </cell>
          <cell r="G182" t="str">
            <v>Fitting</v>
          </cell>
          <cell r="H182" t="str">
            <v>BOLT M8x90 Socket cap head screw</v>
          </cell>
          <cell r="I182">
            <v>2</v>
          </cell>
          <cell r="J182" t="str">
            <v/>
          </cell>
          <cell r="K182" t="str">
            <v/>
          </cell>
          <cell r="L182">
            <v>180</v>
          </cell>
          <cell r="M182" t="str">
            <v>Scout</v>
          </cell>
          <cell r="N182" t="str">
            <v>Main Tank</v>
          </cell>
          <cell r="O182" t="str">
            <v>(Strap Assy 3) FT28431/-</v>
          </cell>
          <cell r="P182" t="str">
            <v>BOLT M8x90 Socket cap head screw</v>
          </cell>
          <cell r="Q182" t="str">
            <v>BT-M8X90SKCPHD</v>
          </cell>
          <cell r="R182" t="str">
            <v>FT28501, Scout, Main Tank, (Strap Assy 3) FT28431/-, BOLT M8x90 Socket cap head screw, BT-M8X90SKCPHD</v>
          </cell>
          <cell r="S182">
            <v>2</v>
          </cell>
        </row>
        <row r="183">
          <cell r="A183">
            <v>181</v>
          </cell>
          <cell r="B183" t="str">
            <v>FT28501</v>
          </cell>
          <cell r="C183" t="str">
            <v>MAIN TANK  1  - SCOUT</v>
          </cell>
          <cell r="D183">
            <v>2910900359</v>
          </cell>
          <cell r="E183" t="str">
            <v/>
          </cell>
          <cell r="F183" t="str">
            <v>SV00A0A460AA09</v>
          </cell>
          <cell r="G183" t="str">
            <v/>
          </cell>
          <cell r="H183" t="str">
            <v/>
          </cell>
          <cell r="I183" t="str">
            <v/>
          </cell>
          <cell r="J183" t="str">
            <v/>
          </cell>
          <cell r="K183" t="str">
            <v/>
          </cell>
          <cell r="L183">
            <v>181</v>
          </cell>
          <cell r="M183" t="str">
            <v>Scout</v>
          </cell>
          <cell r="N183" t="str">
            <v>Main Tank</v>
          </cell>
          <cell r="O183" t="str">
            <v>DRAIN PLUG - MAIN TANK</v>
          </cell>
          <cell r="P183" t="str">
            <v/>
          </cell>
          <cell r="Q183" t="str">
            <v/>
          </cell>
          <cell r="R183" t="str">
            <v xml:space="preserve">FT28501, Scout, Main Tank, DRAIN PLUG - MAIN TANK, , </v>
          </cell>
          <cell r="S183" t="str">
            <v/>
          </cell>
        </row>
        <row r="184">
          <cell r="A184">
            <v>182</v>
          </cell>
          <cell r="B184" t="str">
            <v>FT28501</v>
          </cell>
          <cell r="C184" t="str">
            <v>MAIN TANK  1  - SCOUT</v>
          </cell>
          <cell r="D184">
            <v>2910900359</v>
          </cell>
          <cell r="E184" t="str">
            <v>FT28274</v>
          </cell>
          <cell r="F184" t="str">
            <v>SV00A0A460AA0901</v>
          </cell>
          <cell r="G184" t="str">
            <v>Insert</v>
          </cell>
          <cell r="H184" t="str">
            <v xml:space="preserve">M24 X 1.5 Nut Insert (RM) </v>
          </cell>
          <cell r="I184">
            <v>1</v>
          </cell>
          <cell r="J184">
            <v>7.0000000000000007E-2</v>
          </cell>
          <cell r="K184">
            <v>7.0000000000000007E-2</v>
          </cell>
          <cell r="L184">
            <v>182</v>
          </cell>
          <cell r="M184" t="str">
            <v>Scout</v>
          </cell>
          <cell r="N184" t="str">
            <v>Main Tank</v>
          </cell>
          <cell r="O184" t="str">
            <v xml:space="preserve">Drain Plug Assembly </v>
          </cell>
          <cell r="P184" t="str">
            <v xml:space="preserve">M24 X 1.5 Nut Insert (RM) </v>
          </cell>
          <cell r="Q184" t="str">
            <v>FT28274</v>
          </cell>
          <cell r="R184" t="str">
            <v>FT28501, Scout, Main Tank, Drain Plug Assembly , M24 X 1.5 Nut Insert (RM) , FT28274</v>
          </cell>
          <cell r="S184">
            <v>1</v>
          </cell>
        </row>
        <row r="185">
          <cell r="A185">
            <v>183</v>
          </cell>
          <cell r="B185" t="str">
            <v>FT28501</v>
          </cell>
          <cell r="C185" t="str">
            <v>MAIN TANK  1  - SCOUT</v>
          </cell>
          <cell r="D185">
            <v>2910900359</v>
          </cell>
          <cell r="E185" t="str">
            <v>ROV16SCFX</v>
          </cell>
          <cell r="F185" t="str">
            <v>SV00A0A460AA0903</v>
          </cell>
          <cell r="G185" t="str">
            <v>Fitting</v>
          </cell>
          <cell r="H185" t="str">
            <v>M24 X 1.5 Solid Plug</v>
          </cell>
          <cell r="I185">
            <v>1</v>
          </cell>
          <cell r="J185">
            <v>7.4999999999999997E-2</v>
          </cell>
          <cell r="K185">
            <v>7.4999999999999997E-2</v>
          </cell>
          <cell r="L185">
            <v>183</v>
          </cell>
          <cell r="M185" t="str">
            <v>Scout</v>
          </cell>
          <cell r="N185" t="str">
            <v>Main Tank</v>
          </cell>
          <cell r="O185" t="str">
            <v xml:space="preserve">Drain Plug Assembly </v>
          </cell>
          <cell r="P185" t="str">
            <v>M24 X 1.5 Solid Plug</v>
          </cell>
          <cell r="Q185" t="str">
            <v>ROV16SCFX</v>
          </cell>
          <cell r="R185" t="str">
            <v>FT28501, Scout, Main Tank, Drain Plug Assembly , M24 X 1.5 Solid Plug, ROV16SCFX</v>
          </cell>
          <cell r="S185">
            <v>1</v>
          </cell>
        </row>
        <row r="186">
          <cell r="A186">
            <v>184</v>
          </cell>
          <cell r="B186" t="str">
            <v>FT28501</v>
          </cell>
          <cell r="C186" t="str">
            <v>MAIN TANK  1  - SCOUT</v>
          </cell>
          <cell r="D186">
            <v>2910900359</v>
          </cell>
          <cell r="E186" t="str">
            <v>Y-BS-M24</v>
          </cell>
          <cell r="F186" t="str">
            <v>SV00A0A460AA0905</v>
          </cell>
          <cell r="G186" t="str">
            <v>Seal</v>
          </cell>
          <cell r="H186" t="str">
            <v>M24 X 1.5 Bonded Seal</v>
          </cell>
          <cell r="I186">
            <v>1</v>
          </cell>
          <cell r="J186">
            <v>4.0000000000000001E-3</v>
          </cell>
          <cell r="K186">
            <v>4.0000000000000001E-3</v>
          </cell>
          <cell r="L186">
            <v>184</v>
          </cell>
          <cell r="M186" t="str">
            <v>Scout</v>
          </cell>
          <cell r="N186" t="str">
            <v>Main Tank</v>
          </cell>
          <cell r="O186" t="str">
            <v xml:space="preserve">Drain Plug Assembly </v>
          </cell>
          <cell r="P186" t="str">
            <v>M24 X 1.5 Bonded Seal</v>
          </cell>
          <cell r="Q186" t="str">
            <v>Y-BS-M24</v>
          </cell>
          <cell r="R186" t="str">
            <v>FT28501, Scout, Main Tank, Drain Plug Assembly , M24 X 1.5 Bonded Seal, Y-BS-M24</v>
          </cell>
          <cell r="S186">
            <v>1</v>
          </cell>
        </row>
        <row r="188">
          <cell r="A188">
            <v>185</v>
          </cell>
          <cell r="B188" t="str">
            <v>FT28502</v>
          </cell>
          <cell r="C188" t="str">
            <v>MAIN TANK - 2 - PMRS</v>
          </cell>
          <cell r="D188">
            <v>2910900354</v>
          </cell>
          <cell r="E188" t="str">
            <v>FT28502</v>
          </cell>
          <cell r="F188" t="str">
            <v>SV00A0A410AD</v>
          </cell>
          <cell r="G188" t="str">
            <v/>
          </cell>
          <cell r="H188" t="str">
            <v/>
          </cell>
          <cell r="I188" t="str">
            <v/>
          </cell>
          <cell r="J188" t="str">
            <v/>
          </cell>
          <cell r="K188" t="str">
            <v/>
          </cell>
          <cell r="L188">
            <v>185</v>
          </cell>
          <cell r="M188" t="str">
            <v>PMRS</v>
          </cell>
          <cell r="N188" t="str">
            <v>Main Tank</v>
          </cell>
          <cell r="O188" t="str">
            <v>MAIN FUEL TANK</v>
          </cell>
          <cell r="P188" t="str">
            <v/>
          </cell>
          <cell r="Q188" t="str">
            <v>FT28502</v>
          </cell>
          <cell r="R188" t="str">
            <v>FT28502, PMRS, Main Tank, MAIN FUEL TANK, , FT28502</v>
          </cell>
          <cell r="S188" t="str">
            <v/>
          </cell>
        </row>
        <row r="189">
          <cell r="A189">
            <v>186</v>
          </cell>
          <cell r="B189" t="str">
            <v>FT28502</v>
          </cell>
          <cell r="C189" t="str">
            <v>MAIN TANK - 2 - PMRS</v>
          </cell>
          <cell r="D189">
            <v>2910900354</v>
          </cell>
          <cell r="E189" t="str">
            <v>FT28512</v>
          </cell>
          <cell r="F189" t="str">
            <v>SV00A0A410AD01</v>
          </cell>
          <cell r="G189" t="str">
            <v>Moulding</v>
          </cell>
          <cell r="H189" t="str">
            <v>Rotational Moulding</v>
          </cell>
          <cell r="I189">
            <v>1</v>
          </cell>
          <cell r="J189">
            <v>18</v>
          </cell>
          <cell r="K189">
            <v>18</v>
          </cell>
          <cell r="L189">
            <v>186</v>
          </cell>
          <cell r="M189" t="str">
            <v>PMRS</v>
          </cell>
          <cell r="N189" t="str">
            <v>Main Tank</v>
          </cell>
          <cell r="O189" t="str">
            <v>RM Tank CH53 Natural Crosslink Polyethylene</v>
          </cell>
          <cell r="P189" t="str">
            <v>Rotational Moulding</v>
          </cell>
          <cell r="Q189" t="str">
            <v>FT28512</v>
          </cell>
          <cell r="R189" t="str">
            <v>FT28502, PMRS, Main Tank, RM Tank CH53 Natural Crosslink Polyethylene, Rotational Moulding, FT28512</v>
          </cell>
          <cell r="S189">
            <v>1</v>
          </cell>
        </row>
        <row r="190">
          <cell r="A190">
            <v>187</v>
          </cell>
          <cell r="B190" t="str">
            <v>FT28502</v>
          </cell>
          <cell r="C190" t="str">
            <v>MAIN TANK - 2 - PMRS</v>
          </cell>
          <cell r="D190">
            <v>2910900354</v>
          </cell>
          <cell r="E190" t="str">
            <v>FT28282</v>
          </cell>
          <cell r="F190" t="str">
            <v>SV00A0A410AD0103</v>
          </cell>
          <cell r="G190" t="str">
            <v>Label</v>
          </cell>
          <cell r="H190" t="str">
            <v>Ident Label</v>
          </cell>
          <cell r="I190">
            <v>1</v>
          </cell>
          <cell r="J190">
            <v>0.02</v>
          </cell>
          <cell r="K190">
            <v>0.02</v>
          </cell>
          <cell r="L190">
            <v>187</v>
          </cell>
          <cell r="M190" t="str">
            <v>PMRS</v>
          </cell>
          <cell r="N190" t="str">
            <v>Main Tank</v>
          </cell>
          <cell r="O190" t="str">
            <v>Label</v>
          </cell>
          <cell r="P190" t="str">
            <v>Ident Label</v>
          </cell>
          <cell r="Q190" t="str">
            <v>FT28282</v>
          </cell>
          <cell r="R190" t="str">
            <v>FT28502, PMRS, Main Tank, Label, Ident Label, FT28282</v>
          </cell>
          <cell r="S190">
            <v>1</v>
          </cell>
        </row>
        <row r="191">
          <cell r="A191">
            <v>188</v>
          </cell>
          <cell r="B191" t="str">
            <v>FT28502</v>
          </cell>
          <cell r="C191" t="str">
            <v>MAIN TANK - 2 - PMRS</v>
          </cell>
          <cell r="D191">
            <v>2910900354</v>
          </cell>
          <cell r="E191" t="str">
            <v>FT28682</v>
          </cell>
          <cell r="F191" t="str">
            <v>SV00A0A410AD0105</v>
          </cell>
          <cell r="G191" t="str">
            <v>Parts</v>
          </cell>
          <cell r="H191" t="str">
            <v>Top level loose items kit</v>
          </cell>
          <cell r="I191">
            <v>1</v>
          </cell>
          <cell r="J191" t="str">
            <v/>
          </cell>
          <cell r="K191" t="str">
            <v/>
          </cell>
          <cell r="L191">
            <v>188</v>
          </cell>
          <cell r="M191" t="str">
            <v>PMRS</v>
          </cell>
          <cell r="N191" t="str">
            <v>Main Tank</v>
          </cell>
          <cell r="O191" t="str">
            <v>Loose items</v>
          </cell>
          <cell r="P191" t="str">
            <v>Top level loose items kit</v>
          </cell>
          <cell r="Q191" t="str">
            <v>FT28682</v>
          </cell>
          <cell r="R191" t="str">
            <v>FT28502, PMRS, Main Tank, Loose items, Top level loose items kit, FT28682</v>
          </cell>
          <cell r="S191">
            <v>1</v>
          </cell>
        </row>
        <row r="192">
          <cell r="A192">
            <v>189</v>
          </cell>
          <cell r="B192" t="str">
            <v>FT28502</v>
          </cell>
          <cell r="C192" t="str">
            <v>MAIN TANK - 2 - PMRS</v>
          </cell>
          <cell r="D192">
            <v>2910900354</v>
          </cell>
          <cell r="E192" t="str">
            <v>FT28482</v>
          </cell>
          <cell r="F192" t="str">
            <v>SV00A0A410AD17</v>
          </cell>
          <cell r="G192" t="str">
            <v>Filler</v>
          </cell>
          <cell r="H192" t="str">
            <v>SAFOAM Cut Block LRU</v>
          </cell>
          <cell r="I192">
            <v>1</v>
          </cell>
          <cell r="J192">
            <v>4.7</v>
          </cell>
          <cell r="K192">
            <v>4.7</v>
          </cell>
          <cell r="L192">
            <v>189</v>
          </cell>
          <cell r="M192" t="str">
            <v>PMRS</v>
          </cell>
          <cell r="N192" t="str">
            <v>Main Tank</v>
          </cell>
          <cell r="O192" t="str">
            <v>Reticulated Safety Foam</v>
          </cell>
          <cell r="P192" t="str">
            <v>SAFOAM Cut Block LRU</v>
          </cell>
          <cell r="Q192" t="str">
            <v>FT28482</v>
          </cell>
          <cell r="R192" t="str">
            <v>FT28502, PMRS, Main Tank, Reticulated Safety Foam, SAFOAM Cut Block LRU, FT28482</v>
          </cell>
          <cell r="S192">
            <v>1</v>
          </cell>
        </row>
        <row r="193">
          <cell r="A193">
            <v>190</v>
          </cell>
          <cell r="B193" t="str">
            <v>FT28502</v>
          </cell>
          <cell r="C193" t="str">
            <v>MAIN TANK - 2 - PMRS</v>
          </cell>
          <cell r="D193">
            <v>2910900354</v>
          </cell>
          <cell r="E193" t="str">
            <v/>
          </cell>
          <cell r="F193" t="str">
            <v>SV00A0A410AD25</v>
          </cell>
          <cell r="G193" t="str">
            <v/>
          </cell>
          <cell r="H193" t="str">
            <v/>
          </cell>
          <cell r="I193" t="str">
            <v/>
          </cell>
          <cell r="J193" t="str">
            <v/>
          </cell>
          <cell r="K193" t="str">
            <v/>
          </cell>
          <cell r="L193">
            <v>190</v>
          </cell>
          <cell r="M193" t="str">
            <v>PMRS</v>
          </cell>
          <cell r="N193" t="str">
            <v>Main Tank</v>
          </cell>
          <cell r="O193" t="str">
            <v>Earthing Boss</v>
          </cell>
          <cell r="P193" t="str">
            <v/>
          </cell>
          <cell r="Q193" t="str">
            <v/>
          </cell>
          <cell r="R193" t="str">
            <v xml:space="preserve">FT28502, PMRS, Main Tank, Earthing Boss, , </v>
          </cell>
          <cell r="S193" t="str">
            <v/>
          </cell>
        </row>
        <row r="194">
          <cell r="A194">
            <v>191</v>
          </cell>
          <cell r="B194" t="str">
            <v>FT28502</v>
          </cell>
          <cell r="C194" t="str">
            <v>MAIN TANK - 2 - PMRS</v>
          </cell>
          <cell r="D194">
            <v>2910900354</v>
          </cell>
          <cell r="E194" t="str">
            <v>FT28198</v>
          </cell>
          <cell r="F194" t="str">
            <v>SV00A0A410AD2501</v>
          </cell>
          <cell r="G194" t="str">
            <v>Fitting</v>
          </cell>
          <cell r="H194" t="str">
            <v>M8 Earthing Boss (White)</v>
          </cell>
          <cell r="I194">
            <v>1</v>
          </cell>
          <cell r="J194">
            <v>0.03</v>
          </cell>
          <cell r="K194">
            <v>0.03</v>
          </cell>
          <cell r="L194">
            <v>191</v>
          </cell>
          <cell r="M194" t="str">
            <v>PMRS</v>
          </cell>
          <cell r="N194" t="str">
            <v>Main Tank</v>
          </cell>
          <cell r="O194" t="str">
            <v>Earthing Boss</v>
          </cell>
          <cell r="P194" t="str">
            <v>M8 Earthing Boss (White)</v>
          </cell>
          <cell r="Q194" t="str">
            <v>FT28198</v>
          </cell>
          <cell r="R194" t="str">
            <v>FT28502, PMRS, Main Tank, Earthing Boss, M8 Earthing Boss (White), FT28198</v>
          </cell>
          <cell r="S194">
            <v>1</v>
          </cell>
        </row>
        <row r="195">
          <cell r="A195">
            <v>192</v>
          </cell>
          <cell r="B195" t="str">
            <v>FT28502</v>
          </cell>
          <cell r="C195" t="str">
            <v>MAIN TANK - 2 - PMRS</v>
          </cell>
          <cell r="D195">
            <v>2910900354</v>
          </cell>
          <cell r="E195" t="str">
            <v>BT-M3X20CSK</v>
          </cell>
          <cell r="F195" t="str">
            <v>SV00A0A410AD2503</v>
          </cell>
          <cell r="G195" t="str">
            <v>Fastener</v>
          </cell>
          <cell r="H195" t="str">
            <v>M3 Csk Screw</v>
          </cell>
          <cell r="I195">
            <v>1</v>
          </cell>
          <cell r="J195">
            <v>5.0000000000000001E-3</v>
          </cell>
          <cell r="K195">
            <v>5.0000000000000001E-3</v>
          </cell>
          <cell r="L195">
            <v>192</v>
          </cell>
          <cell r="M195" t="str">
            <v>PMRS</v>
          </cell>
          <cell r="N195" t="str">
            <v>Main Tank</v>
          </cell>
          <cell r="O195" t="str">
            <v>Earthing Boss</v>
          </cell>
          <cell r="P195" t="str">
            <v>M3 Csk Screw</v>
          </cell>
          <cell r="Q195" t="str">
            <v>BT-M3X20CSK</v>
          </cell>
          <cell r="R195" t="str">
            <v>FT28502, PMRS, Main Tank, Earthing Boss, M3 Csk Screw, BT-M3X20CSK</v>
          </cell>
          <cell r="S195">
            <v>1</v>
          </cell>
        </row>
        <row r="196">
          <cell r="A196">
            <v>193</v>
          </cell>
          <cell r="B196" t="str">
            <v>FT28502</v>
          </cell>
          <cell r="C196" t="str">
            <v>MAIN TANK - 2 - PMRS</v>
          </cell>
          <cell r="D196">
            <v>2910900354</v>
          </cell>
          <cell r="E196" t="str">
            <v>BT-M8X10HX</v>
          </cell>
          <cell r="F196" t="str">
            <v>SV00A0A410AD2505</v>
          </cell>
          <cell r="G196" t="str">
            <v>Fastener</v>
          </cell>
          <cell r="H196" t="str">
            <v>M8 Bolt Hex Head</v>
          </cell>
          <cell r="I196">
            <v>1</v>
          </cell>
          <cell r="J196">
            <v>0.03</v>
          </cell>
          <cell r="K196">
            <v>0.03</v>
          </cell>
          <cell r="L196">
            <v>193</v>
          </cell>
          <cell r="M196" t="str">
            <v>PMRS</v>
          </cell>
          <cell r="N196" t="str">
            <v>Main Tank</v>
          </cell>
          <cell r="O196" t="str">
            <v>Earthing Boss</v>
          </cell>
          <cell r="P196" t="str">
            <v>M8 Bolt Hex Head</v>
          </cell>
          <cell r="Q196" t="str">
            <v>BT-M8X10HX</v>
          </cell>
          <cell r="R196" t="str">
            <v>FT28502, PMRS, Main Tank, Earthing Boss, M8 Bolt Hex Head, BT-M8X10HX</v>
          </cell>
          <cell r="S196">
            <v>1</v>
          </cell>
        </row>
        <row r="197">
          <cell r="A197">
            <v>194</v>
          </cell>
          <cell r="B197" t="str">
            <v>FT28502</v>
          </cell>
          <cell r="C197" t="str">
            <v>MAIN TANK - 2 - PMRS</v>
          </cell>
          <cell r="D197">
            <v>2910900354</v>
          </cell>
          <cell r="E197" t="str">
            <v>FT24750</v>
          </cell>
          <cell r="F197" t="str">
            <v>SV00A0A410AD0107</v>
          </cell>
          <cell r="G197" t="str">
            <v>Mat</v>
          </cell>
          <cell r="H197" t="str">
            <v>Dimple Mat</v>
          </cell>
          <cell r="I197">
            <v>4</v>
          </cell>
          <cell r="J197">
            <v>0.02</v>
          </cell>
          <cell r="K197">
            <v>0.08</v>
          </cell>
          <cell r="L197">
            <v>194</v>
          </cell>
          <cell r="M197" t="str">
            <v>PMRS</v>
          </cell>
          <cell r="N197" t="str">
            <v>Main Tank</v>
          </cell>
          <cell r="O197" t="str">
            <v>Handling Aid</v>
          </cell>
          <cell r="P197" t="str">
            <v>Dimple Mat</v>
          </cell>
          <cell r="Q197" t="str">
            <v>FT24750</v>
          </cell>
          <cell r="R197" t="str">
            <v>FT28502, PMRS, Main Tank, Handling Aid, Dimple Mat, FT24750</v>
          </cell>
          <cell r="S197">
            <v>4</v>
          </cell>
        </row>
        <row r="198">
          <cell r="A198">
            <v>195</v>
          </cell>
          <cell r="B198" t="str">
            <v>FT28502</v>
          </cell>
          <cell r="C198" t="str">
            <v>MAIN TANK - 2 - PMRS</v>
          </cell>
          <cell r="D198">
            <v>2910900354</v>
          </cell>
          <cell r="E198" t="str">
            <v>FT28392</v>
          </cell>
          <cell r="F198" t="str">
            <v>SV00A0A410AD03</v>
          </cell>
          <cell r="G198" t="str">
            <v/>
          </cell>
          <cell r="H198" t="str">
            <v/>
          </cell>
          <cell r="I198" t="str">
            <v/>
          </cell>
          <cell r="J198" t="str">
            <v/>
          </cell>
          <cell r="K198" t="str">
            <v/>
          </cell>
          <cell r="L198">
            <v>195</v>
          </cell>
          <cell r="M198" t="str">
            <v>PMRS</v>
          </cell>
          <cell r="N198" t="str">
            <v>Main Tank</v>
          </cell>
          <cell r="O198" t="str">
            <v>Top Access Plate Assembly</v>
          </cell>
          <cell r="P198" t="str">
            <v/>
          </cell>
          <cell r="Q198" t="str">
            <v>FT28392</v>
          </cell>
          <cell r="R198" t="str">
            <v>FT28502, PMRS, Main Tank, Top Access Plate Assembly, , FT28392</v>
          </cell>
          <cell r="S198" t="str">
            <v/>
          </cell>
        </row>
        <row r="199">
          <cell r="A199">
            <v>196</v>
          </cell>
          <cell r="B199" t="str">
            <v>FT28502</v>
          </cell>
          <cell r="C199" t="str">
            <v>MAIN TANK - 2 - PMRS</v>
          </cell>
          <cell r="D199">
            <v>2910900354</v>
          </cell>
          <cell r="E199" t="str">
            <v>FT28492</v>
          </cell>
          <cell r="F199" t="str">
            <v>SV00A0A410AD0301</v>
          </cell>
          <cell r="G199" t="str">
            <v>Fitting</v>
          </cell>
          <cell r="H199" t="str">
            <v>Plate</v>
          </cell>
          <cell r="I199">
            <v>1</v>
          </cell>
          <cell r="J199">
            <v>1.5</v>
          </cell>
          <cell r="K199">
            <v>1.5</v>
          </cell>
          <cell r="L199">
            <v>196</v>
          </cell>
          <cell r="M199" t="str">
            <v>PMRS</v>
          </cell>
          <cell r="N199" t="str">
            <v>Main Tank</v>
          </cell>
          <cell r="O199" t="str">
            <v>Top Access Plate Assy FT28392</v>
          </cell>
          <cell r="P199" t="str">
            <v>Plate</v>
          </cell>
          <cell r="Q199" t="str">
            <v>FT28492</v>
          </cell>
          <cell r="R199" t="str">
            <v>FT28502, PMRS, Main Tank, Top Access Plate Assy FT28392, Plate, FT28492</v>
          </cell>
          <cell r="S199">
            <v>1</v>
          </cell>
        </row>
        <row r="200">
          <cell r="A200">
            <v>197</v>
          </cell>
          <cell r="B200" t="str">
            <v>FT28502</v>
          </cell>
          <cell r="C200" t="str">
            <v>MAIN TANK - 2 - PMRS</v>
          </cell>
          <cell r="D200">
            <v>2910900354</v>
          </cell>
          <cell r="E200" t="str">
            <v>FT28242</v>
          </cell>
          <cell r="F200" t="str">
            <v>SV00A0A410AD0303</v>
          </cell>
          <cell r="G200" t="str">
            <v>Fitting</v>
          </cell>
          <cell r="H200" t="str">
            <v>Backing Ring</v>
          </cell>
          <cell r="I200">
            <v>1</v>
          </cell>
          <cell r="J200">
            <v>1.1000000000000001</v>
          </cell>
          <cell r="K200">
            <v>1.1000000000000001</v>
          </cell>
          <cell r="L200">
            <v>197</v>
          </cell>
          <cell r="M200" t="str">
            <v>PMRS</v>
          </cell>
          <cell r="N200" t="str">
            <v>Main Tank</v>
          </cell>
          <cell r="O200" t="str">
            <v>Top Access Plate Assy FT28392</v>
          </cell>
          <cell r="P200" t="str">
            <v>Backing Ring</v>
          </cell>
          <cell r="Q200" t="str">
            <v>FT28242</v>
          </cell>
          <cell r="R200" t="str">
            <v>FT28502, PMRS, Main Tank, Top Access Plate Assy FT28392, Backing Ring, FT28242</v>
          </cell>
          <cell r="S200">
            <v>1</v>
          </cell>
        </row>
        <row r="201">
          <cell r="A201">
            <v>198</v>
          </cell>
          <cell r="B201" t="str">
            <v>FT28502</v>
          </cell>
          <cell r="C201" t="str">
            <v>MAIN TANK - 2 - PMRS</v>
          </cell>
          <cell r="D201">
            <v>2910900354</v>
          </cell>
          <cell r="E201" t="str">
            <v>BT-M6X25HX/SS</v>
          </cell>
          <cell r="F201" t="str">
            <v>SV00A0A410AD0305</v>
          </cell>
          <cell r="G201" t="str">
            <v>Seal</v>
          </cell>
          <cell r="H201" t="str">
            <v>M6 Bolt Hex Head</v>
          </cell>
          <cell r="I201">
            <v>45</v>
          </cell>
          <cell r="J201">
            <v>5.0000000000000001E-3</v>
          </cell>
          <cell r="K201">
            <v>0.22500000000000001</v>
          </cell>
          <cell r="L201">
            <v>198</v>
          </cell>
          <cell r="M201" t="str">
            <v>PMRS</v>
          </cell>
          <cell r="N201" t="str">
            <v>Main Tank</v>
          </cell>
          <cell r="O201" t="str">
            <v>Top Access Plate Assy FT28392</v>
          </cell>
          <cell r="P201" t="str">
            <v>M6 Bolt Hex Head</v>
          </cell>
          <cell r="Q201" t="str">
            <v>BT-M6X25HX/SS</v>
          </cell>
          <cell r="R201" t="str">
            <v>FT28502, PMRS, Main Tank, Top Access Plate Assy FT28392, M6 Bolt Hex Head, BT-M6X25HX/SS</v>
          </cell>
          <cell r="S201">
            <v>45</v>
          </cell>
        </row>
        <row r="202">
          <cell r="A202">
            <v>199</v>
          </cell>
          <cell r="B202" t="str">
            <v>FT28502</v>
          </cell>
          <cell r="C202" t="str">
            <v>MAIN TANK - 2 - PMRS</v>
          </cell>
          <cell r="D202">
            <v>2910900354</v>
          </cell>
          <cell r="E202" t="str">
            <v>Z-W-M6/SS</v>
          </cell>
          <cell r="F202" t="str">
            <v>SV00A0A410AD0307</v>
          </cell>
          <cell r="G202" t="str">
            <v>Fastener</v>
          </cell>
          <cell r="H202" t="str">
            <v>M6 Washer</v>
          </cell>
          <cell r="I202">
            <v>45</v>
          </cell>
          <cell r="J202">
            <v>5.0000000000000001E-3</v>
          </cell>
          <cell r="K202">
            <v>0.22500000000000001</v>
          </cell>
          <cell r="L202">
            <v>199</v>
          </cell>
          <cell r="M202" t="str">
            <v>PMRS</v>
          </cell>
          <cell r="N202" t="str">
            <v>Main Tank</v>
          </cell>
          <cell r="O202" t="str">
            <v>Top Access Plate Assy FT28392</v>
          </cell>
          <cell r="P202" t="str">
            <v>M6 Washer</v>
          </cell>
          <cell r="Q202" t="str">
            <v>Z-W-M6/SS</v>
          </cell>
          <cell r="R202" t="str">
            <v>FT28502, PMRS, Main Tank, Top Access Plate Assy FT28392, M6 Washer, Z-W-M6/SS</v>
          </cell>
          <cell r="S202">
            <v>45</v>
          </cell>
        </row>
        <row r="203">
          <cell r="A203">
            <v>200</v>
          </cell>
          <cell r="B203" t="str">
            <v>FT28502</v>
          </cell>
          <cell r="C203" t="str">
            <v>MAIN TANK - 2 - PMRS</v>
          </cell>
          <cell r="D203">
            <v>2910900354</v>
          </cell>
          <cell r="E203" t="str">
            <v>FT28252</v>
          </cell>
          <cell r="F203" t="str">
            <v>SV00A0A410AD0309</v>
          </cell>
          <cell r="G203" t="str">
            <v>Fastener</v>
          </cell>
          <cell r="H203" t="str">
            <v>Gasket</v>
          </cell>
          <cell r="I203">
            <v>2</v>
          </cell>
          <cell r="J203">
            <v>5.0000000000000001E-3</v>
          </cell>
          <cell r="K203">
            <v>0.01</v>
          </cell>
          <cell r="L203">
            <v>200</v>
          </cell>
          <cell r="M203" t="str">
            <v>PMRS</v>
          </cell>
          <cell r="N203" t="str">
            <v>Main Tank</v>
          </cell>
          <cell r="O203" t="str">
            <v>Top Access Plate Assy FT28392</v>
          </cell>
          <cell r="P203" t="str">
            <v>Gasket</v>
          </cell>
          <cell r="Q203" t="str">
            <v>FT28252</v>
          </cell>
          <cell r="R203" t="str">
            <v>FT28502, PMRS, Main Tank, Top Access Plate Assy FT28392, Gasket, FT28252</v>
          </cell>
          <cell r="S203">
            <v>2</v>
          </cell>
        </row>
        <row r="204">
          <cell r="A204">
            <v>201</v>
          </cell>
          <cell r="B204" t="str">
            <v>FT28502</v>
          </cell>
          <cell r="C204" t="str">
            <v>MAIN TANK - 2 - PMRS</v>
          </cell>
          <cell r="D204">
            <v>2910900354</v>
          </cell>
          <cell r="E204" t="str">
            <v>BT-M6X16CSK/SS</v>
          </cell>
          <cell r="F204" t="str">
            <v>SV00A0A410AD0311</v>
          </cell>
          <cell r="G204" t="str">
            <v>Fastener</v>
          </cell>
          <cell r="H204" t="str">
            <v>M6 Bolt Csk Head</v>
          </cell>
          <cell r="I204">
            <v>3</v>
          </cell>
          <cell r="J204">
            <v>5.0000000000000001E-3</v>
          </cell>
          <cell r="K204">
            <v>1.4999999999999999E-2</v>
          </cell>
          <cell r="L204">
            <v>201</v>
          </cell>
          <cell r="M204" t="str">
            <v>PMRS</v>
          </cell>
          <cell r="N204" t="str">
            <v>Main Tank</v>
          </cell>
          <cell r="O204" t="str">
            <v>Top Access Plate Assy FT28392</v>
          </cell>
          <cell r="P204" t="str">
            <v>M6 Bolt Csk Head</v>
          </cell>
          <cell r="Q204" t="str">
            <v>BT-M6X16CSK/SS</v>
          </cell>
          <cell r="R204" t="str">
            <v>FT28502, PMRS, Main Tank, Top Access Plate Assy FT28392, M6 Bolt Csk Head, BT-M6X16CSK/SS</v>
          </cell>
          <cell r="S204">
            <v>3</v>
          </cell>
        </row>
        <row r="205">
          <cell r="A205">
            <v>202</v>
          </cell>
          <cell r="B205" t="str">
            <v>FT28502</v>
          </cell>
          <cell r="C205" t="str">
            <v>MAIN TANK - 2 - PMRS</v>
          </cell>
          <cell r="D205">
            <v>2910900354</v>
          </cell>
          <cell r="E205" t="str">
            <v/>
          </cell>
          <cell r="F205" t="str">
            <v>SV00A0A410AD05</v>
          </cell>
          <cell r="G205" t="str">
            <v/>
          </cell>
          <cell r="H205" t="str">
            <v/>
          </cell>
          <cell r="I205" t="str">
            <v/>
          </cell>
          <cell r="J205" t="str">
            <v/>
          </cell>
          <cell r="K205" t="str">
            <v/>
          </cell>
          <cell r="L205">
            <v>202</v>
          </cell>
          <cell r="M205" t="str">
            <v>PMRS</v>
          </cell>
          <cell r="N205" t="str">
            <v>Main Tank</v>
          </cell>
          <cell r="O205" t="str">
            <v>Fuel Filler</v>
          </cell>
          <cell r="P205" t="str">
            <v/>
          </cell>
          <cell r="Q205" t="str">
            <v/>
          </cell>
          <cell r="R205" t="str">
            <v xml:space="preserve">FT28502, PMRS, Main Tank, Fuel Filler, , </v>
          </cell>
          <cell r="S205" t="str">
            <v/>
          </cell>
        </row>
        <row r="206">
          <cell r="A206">
            <v>203</v>
          </cell>
          <cell r="B206" t="str">
            <v>FT28502</v>
          </cell>
          <cell r="C206" t="str">
            <v>MAIN TANK - 2 - PMRS</v>
          </cell>
          <cell r="D206">
            <v>2910900354</v>
          </cell>
          <cell r="E206" t="str">
            <v>Y-J2-1MA-X-V</v>
          </cell>
          <cell r="F206" t="str">
            <v>SV00A0A410AD0501</v>
          </cell>
          <cell r="G206" t="str">
            <v>Fitting</v>
          </cell>
          <cell r="H206" t="str">
            <v>Pressure/Gravity Refuel Coupling</v>
          </cell>
          <cell r="I206">
            <v>1</v>
          </cell>
          <cell r="J206">
            <v>1.03</v>
          </cell>
          <cell r="K206">
            <v>1.03</v>
          </cell>
          <cell r="L206">
            <v>203</v>
          </cell>
          <cell r="M206" t="str">
            <v>PMRS</v>
          </cell>
          <cell r="N206" t="str">
            <v>Main Tank</v>
          </cell>
          <cell r="O206" t="str">
            <v>Fuel Filler LRU</v>
          </cell>
          <cell r="P206" t="str">
            <v>Pressure/Gravity Refuel Coupling</v>
          </cell>
          <cell r="Q206" t="str">
            <v>Y-J2-1MA-X-V</v>
          </cell>
          <cell r="R206" t="str">
            <v>FT28502, PMRS, Main Tank, Fuel Filler LRU, Pressure/Gravity Refuel Coupling, Y-J2-1MA-X-V</v>
          </cell>
          <cell r="S206">
            <v>1</v>
          </cell>
        </row>
        <row r="207">
          <cell r="A207">
            <v>204</v>
          </cell>
          <cell r="B207" t="str">
            <v>FT28502</v>
          </cell>
          <cell r="C207" t="str">
            <v>MAIN TANK - 2 - PMRS</v>
          </cell>
          <cell r="D207">
            <v>2910900354</v>
          </cell>
          <cell r="E207" t="str">
            <v>Y-FCMX109A</v>
          </cell>
          <cell r="F207" t="str">
            <v>SV00A0A410AD0503</v>
          </cell>
          <cell r="G207" t="str">
            <v>Fitting</v>
          </cell>
          <cell r="H207" t="str">
            <v>STANAG 3105  Filler Cap &amp; Lanyard</v>
          </cell>
          <cell r="I207">
            <v>1</v>
          </cell>
          <cell r="J207">
            <v>0.35</v>
          </cell>
          <cell r="K207">
            <v>0.35</v>
          </cell>
          <cell r="L207">
            <v>204</v>
          </cell>
          <cell r="M207" t="str">
            <v>PMRS</v>
          </cell>
          <cell r="N207" t="str">
            <v>Main Tank</v>
          </cell>
          <cell r="O207" t="str">
            <v>Fuel Filler LRU</v>
          </cell>
          <cell r="P207" t="str">
            <v>STANAG 3105  Filler Cap &amp; Lanyard</v>
          </cell>
          <cell r="Q207" t="str">
            <v>Y-FCMX109A</v>
          </cell>
          <cell r="R207" t="str">
            <v>FT28502, PMRS, Main Tank, Fuel Filler LRU, STANAG 3105  Filler Cap &amp; Lanyard, Y-FCMX109A</v>
          </cell>
          <cell r="S207">
            <v>1</v>
          </cell>
        </row>
        <row r="208">
          <cell r="A208">
            <v>205</v>
          </cell>
          <cell r="B208" t="str">
            <v>FT28502</v>
          </cell>
          <cell r="C208" t="str">
            <v>MAIN TANK - 2 - PMRS</v>
          </cell>
          <cell r="D208">
            <v>2910900354</v>
          </cell>
          <cell r="E208" t="str">
            <v>Y-SS1326</v>
          </cell>
          <cell r="F208" t="str">
            <v>SV00A0A410AD0505</v>
          </cell>
          <cell r="G208" t="str">
            <v>Clamp</v>
          </cell>
          <cell r="H208" t="str">
            <v xml:space="preserve">Clamp  </v>
          </cell>
          <cell r="I208">
            <v>2</v>
          </cell>
          <cell r="J208">
            <v>0.1</v>
          </cell>
          <cell r="K208">
            <v>0.2</v>
          </cell>
          <cell r="L208">
            <v>205</v>
          </cell>
          <cell r="M208" t="str">
            <v>PMRS</v>
          </cell>
          <cell r="N208" t="str">
            <v>Main Tank</v>
          </cell>
          <cell r="O208" t="str">
            <v>Fuel Filler LRU</v>
          </cell>
          <cell r="P208" t="str">
            <v xml:space="preserve">Clamp  </v>
          </cell>
          <cell r="Q208" t="str">
            <v>Y-SS1326</v>
          </cell>
          <cell r="R208" t="str">
            <v>FT28502, PMRS, Main Tank, Fuel Filler LRU, Clamp  , Y-SS1326</v>
          </cell>
          <cell r="S208">
            <v>2</v>
          </cell>
        </row>
        <row r="209">
          <cell r="A209">
            <v>206</v>
          </cell>
          <cell r="B209" t="str">
            <v>FT28502</v>
          </cell>
          <cell r="C209" t="str">
            <v>MAIN TANK - 2 - PMRS</v>
          </cell>
          <cell r="D209">
            <v>2910900354</v>
          </cell>
          <cell r="E209" t="str">
            <v>BT-M4X20CSK/SS</v>
          </cell>
          <cell r="F209" t="str">
            <v>SV00A0A410AD0507</v>
          </cell>
          <cell r="G209" t="str">
            <v>Screw</v>
          </cell>
          <cell r="H209" t="str">
            <v>M4 CSK SCREW 20mm</v>
          </cell>
          <cell r="I209">
            <v>14</v>
          </cell>
          <cell r="J209">
            <v>5.0000000000000001E-3</v>
          </cell>
          <cell r="K209">
            <v>7.0000000000000007E-2</v>
          </cell>
          <cell r="L209">
            <v>206</v>
          </cell>
          <cell r="M209" t="str">
            <v>PMRS</v>
          </cell>
          <cell r="N209" t="str">
            <v>Main Tank</v>
          </cell>
          <cell r="O209" t="str">
            <v>Fuel Filler LRU</v>
          </cell>
          <cell r="P209" t="str">
            <v>M4 CSK SCREW 20mm</v>
          </cell>
          <cell r="Q209" t="str">
            <v>BT-M4X20CSK/SS</v>
          </cell>
          <cell r="R209" t="str">
            <v>FT28502, PMRS, Main Tank, Fuel Filler LRU, M4 CSK SCREW 20mm, BT-M4X20CSK/SS</v>
          </cell>
          <cell r="S209">
            <v>14</v>
          </cell>
        </row>
        <row r="210">
          <cell r="A210">
            <v>207</v>
          </cell>
          <cell r="B210" t="str">
            <v>FT28502</v>
          </cell>
          <cell r="C210" t="str">
            <v>MAIN TANK - 2 - PMRS</v>
          </cell>
          <cell r="D210">
            <v>2910900354</v>
          </cell>
          <cell r="E210" t="str">
            <v>FT28385/1</v>
          </cell>
          <cell r="F210" t="str">
            <v>SV00A0A410AD0509</v>
          </cell>
          <cell r="G210" t="str">
            <v>Seal</v>
          </cell>
          <cell r="H210" t="str">
            <v>Flex P seal Rubber Moulding</v>
          </cell>
          <cell r="I210">
            <v>1</v>
          </cell>
          <cell r="J210">
            <v>0.1</v>
          </cell>
          <cell r="K210">
            <v>0.1</v>
          </cell>
          <cell r="L210">
            <v>207</v>
          </cell>
          <cell r="M210" t="str">
            <v>PMRS</v>
          </cell>
          <cell r="N210" t="str">
            <v>Main Tank</v>
          </cell>
          <cell r="O210" t="str">
            <v>Fuel Filler LRU</v>
          </cell>
          <cell r="P210" t="str">
            <v>Flex P seal Rubber Moulding</v>
          </cell>
          <cell r="Q210" t="str">
            <v>FT28385/1</v>
          </cell>
          <cell r="R210" t="str">
            <v>FT28502, PMRS, Main Tank, Fuel Filler LRU, Flex P seal Rubber Moulding, FT28385/1</v>
          </cell>
          <cell r="S210">
            <v>1</v>
          </cell>
        </row>
        <row r="211">
          <cell r="A211">
            <v>208</v>
          </cell>
          <cell r="B211" t="str">
            <v>FT28502</v>
          </cell>
          <cell r="C211" t="str">
            <v>MAIN TANK - 2 - PMRS</v>
          </cell>
          <cell r="D211">
            <v>2910900354</v>
          </cell>
          <cell r="E211" t="str">
            <v/>
          </cell>
          <cell r="F211" t="str">
            <v>SV00A0A460AA03</v>
          </cell>
          <cell r="G211" t="str">
            <v/>
          </cell>
          <cell r="H211" t="str">
            <v/>
          </cell>
          <cell r="I211" t="str">
            <v/>
          </cell>
          <cell r="J211" t="str">
            <v/>
          </cell>
          <cell r="K211" t="str">
            <v/>
          </cell>
          <cell r="L211">
            <v>208</v>
          </cell>
          <cell r="M211" t="str">
            <v>PMRS</v>
          </cell>
          <cell r="N211" t="str">
            <v>Main Tank</v>
          </cell>
          <cell r="O211" t="str">
            <v>PRESSURE RELIEF VALVE - MAIN TANK</v>
          </cell>
          <cell r="P211" t="str">
            <v/>
          </cell>
          <cell r="Q211" t="str">
            <v/>
          </cell>
          <cell r="R211" t="str">
            <v xml:space="preserve">FT28502, PMRS, Main Tank, PRESSURE RELIEF VALVE - MAIN TANK, , </v>
          </cell>
          <cell r="S211" t="str">
            <v/>
          </cell>
        </row>
        <row r="212">
          <cell r="A212">
            <v>209</v>
          </cell>
          <cell r="B212" t="str">
            <v>FT28502</v>
          </cell>
          <cell r="C212" t="str">
            <v>MAIN TANK - 2 - PMRS</v>
          </cell>
          <cell r="D212">
            <v>2910900354</v>
          </cell>
          <cell r="E212" t="str">
            <v xml:space="preserve">Y-J9-5MA-X-V   </v>
          </cell>
          <cell r="F212" t="str">
            <v>SV00A0A460AA0301</v>
          </cell>
          <cell r="G212" t="str">
            <v>Fitting</v>
          </cell>
          <cell r="H212" t="str">
            <v>PRV Unit</v>
          </cell>
          <cell r="I212">
            <v>1</v>
          </cell>
          <cell r="J212">
            <v>0.3</v>
          </cell>
          <cell r="K212">
            <v>0.3</v>
          </cell>
          <cell r="L212">
            <v>209</v>
          </cell>
          <cell r="M212" t="str">
            <v>PMRS</v>
          </cell>
          <cell r="N212" t="str">
            <v>Main Tank</v>
          </cell>
          <cell r="O212" t="str">
            <v>Pressure Relief Valve (PRV) LRU (Air)</v>
          </cell>
          <cell r="P212" t="str">
            <v>PRV Unit</v>
          </cell>
          <cell r="Q212" t="str">
            <v xml:space="preserve">Y-J9-5MA-X-V   </v>
          </cell>
          <cell r="R212" t="str">
            <v xml:space="preserve">FT28502, PMRS, Main Tank, Pressure Relief Valve (PRV) LRU (Air), PRV Unit, Y-J9-5MA-X-V   </v>
          </cell>
          <cell r="S212">
            <v>1</v>
          </cell>
        </row>
        <row r="213">
          <cell r="A213">
            <v>210</v>
          </cell>
          <cell r="B213" t="str">
            <v>FT28502</v>
          </cell>
          <cell r="C213" t="str">
            <v>MAIN TANK - 2 - PMRS</v>
          </cell>
          <cell r="D213">
            <v>2910900354</v>
          </cell>
          <cell r="E213" t="str">
            <v>FT28211</v>
          </cell>
          <cell r="F213" t="str">
            <v>SV00A0A460AA0303</v>
          </cell>
          <cell r="G213" t="str">
            <v>Fitting</v>
          </cell>
          <cell r="H213" t="str">
            <v xml:space="preserve">Flex Coupling </v>
          </cell>
          <cell r="I213">
            <v>1</v>
          </cell>
          <cell r="J213">
            <v>0.1</v>
          </cell>
          <cell r="K213">
            <v>0.1</v>
          </cell>
          <cell r="L213">
            <v>210</v>
          </cell>
          <cell r="M213" t="str">
            <v>PMRS</v>
          </cell>
          <cell r="N213" t="str">
            <v>Main Tank</v>
          </cell>
          <cell r="O213" t="str">
            <v>Pressure Relief Valve (PRV) LRU (Air)</v>
          </cell>
          <cell r="P213" t="str">
            <v xml:space="preserve">Flex Coupling </v>
          </cell>
          <cell r="Q213" t="str">
            <v>FT28211</v>
          </cell>
          <cell r="R213" t="str">
            <v>FT28502, PMRS, Main Tank, Pressure Relief Valve (PRV) LRU (Air), Flex Coupling , FT28211</v>
          </cell>
          <cell r="S213">
            <v>1</v>
          </cell>
        </row>
        <row r="214">
          <cell r="A214">
            <v>211</v>
          </cell>
          <cell r="B214" t="str">
            <v>FT28502</v>
          </cell>
          <cell r="C214" t="str">
            <v>MAIN TANK - 2 - PMRS</v>
          </cell>
          <cell r="D214">
            <v>2910900354</v>
          </cell>
          <cell r="E214" t="str">
            <v>Y-SS1312</v>
          </cell>
          <cell r="F214" t="str">
            <v>SV00A0A460AA0305</v>
          </cell>
          <cell r="G214" t="str">
            <v>Clamp</v>
          </cell>
          <cell r="H214" t="str">
            <v>Clamp - Vent Pipe</v>
          </cell>
          <cell r="I214">
            <v>1</v>
          </cell>
          <cell r="J214">
            <v>0.1</v>
          </cell>
          <cell r="K214">
            <v>0.1</v>
          </cell>
          <cell r="L214">
            <v>211</v>
          </cell>
          <cell r="M214" t="str">
            <v>PMRS</v>
          </cell>
          <cell r="N214" t="str">
            <v>Main Tank</v>
          </cell>
          <cell r="O214" t="str">
            <v>Pressure Relief Valve (PRV) LRU (Air)</v>
          </cell>
          <cell r="P214" t="str">
            <v>Clamp - Vent Pipe</v>
          </cell>
          <cell r="Q214" t="str">
            <v>Y-SS1312</v>
          </cell>
          <cell r="R214" t="str">
            <v>FT28502, PMRS, Main Tank, Pressure Relief Valve (PRV) LRU (Air), Clamp - Vent Pipe, Y-SS1312</v>
          </cell>
          <cell r="S214">
            <v>1</v>
          </cell>
        </row>
        <row r="215">
          <cell r="A215">
            <v>212</v>
          </cell>
          <cell r="B215" t="str">
            <v>FT28502</v>
          </cell>
          <cell r="C215" t="str">
            <v>MAIN TANK - 2 - PMRS</v>
          </cell>
          <cell r="D215">
            <v>2910900354</v>
          </cell>
          <cell r="E215" t="str">
            <v>FT28270/2</v>
          </cell>
          <cell r="F215" t="str">
            <v>SV00A0A450AD</v>
          </cell>
          <cell r="G215" t="str">
            <v/>
          </cell>
          <cell r="H215" t="str">
            <v/>
          </cell>
          <cell r="I215" t="str">
            <v/>
          </cell>
          <cell r="J215" t="str">
            <v/>
          </cell>
          <cell r="K215" t="str">
            <v/>
          </cell>
          <cell r="L215">
            <v>212</v>
          </cell>
          <cell r="M215" t="str">
            <v>PMRS</v>
          </cell>
          <cell r="N215" t="str">
            <v>Main Tank</v>
          </cell>
          <cell r="O215" t="str">
            <v>FUEL LEVEL SENSOR - MAIN TANK</v>
          </cell>
          <cell r="P215" t="str">
            <v/>
          </cell>
          <cell r="Q215" t="str">
            <v>FT28270/2</v>
          </cell>
          <cell r="R215" t="str">
            <v>FT28502, PMRS, Main Tank, FUEL LEVEL SENSOR - MAIN TANK, , FT28270/2</v>
          </cell>
          <cell r="S215" t="str">
            <v/>
          </cell>
        </row>
        <row r="216">
          <cell r="A216">
            <v>213</v>
          </cell>
          <cell r="B216" t="str">
            <v>FT28502</v>
          </cell>
          <cell r="C216" t="str">
            <v>MAIN TANK - 2 - PMRS</v>
          </cell>
          <cell r="D216">
            <v>2910900354</v>
          </cell>
          <cell r="E216" t="str">
            <v>4128-00-010</v>
          </cell>
          <cell r="F216" t="str">
            <v>SV00A0A450AD01</v>
          </cell>
          <cell r="G216" t="str">
            <v>Fitting</v>
          </cell>
          <cell r="H216" t="str">
            <v>Fuel Level Sensor Unit</v>
          </cell>
          <cell r="I216">
            <v>1</v>
          </cell>
          <cell r="J216">
            <v>0.2</v>
          </cell>
          <cell r="K216">
            <v>0.2</v>
          </cell>
          <cell r="L216">
            <v>213</v>
          </cell>
          <cell r="M216" t="str">
            <v>PMRS</v>
          </cell>
          <cell r="N216" t="str">
            <v>Main Tank</v>
          </cell>
          <cell r="O216" t="str">
            <v>Fuel Level Sensor LRU</v>
          </cell>
          <cell r="P216" t="str">
            <v>Fuel Level Sensor Unit</v>
          </cell>
          <cell r="Q216" t="str">
            <v>4128-00-010</v>
          </cell>
          <cell r="R216" t="str">
            <v>FT28502, PMRS, Main Tank, Fuel Level Sensor LRU, Fuel Level Sensor Unit, 4128-00-010</v>
          </cell>
          <cell r="S216">
            <v>1</v>
          </cell>
        </row>
        <row r="217">
          <cell r="A217">
            <v>214</v>
          </cell>
          <cell r="B217" t="str">
            <v>FT28502</v>
          </cell>
          <cell r="C217" t="str">
            <v>MAIN TANK - 2 - PMRS</v>
          </cell>
          <cell r="D217">
            <v>2910900354</v>
          </cell>
          <cell r="E217" t="str">
            <v>4129-30-051</v>
          </cell>
          <cell r="F217" t="str">
            <v>SV00A0A450AD03</v>
          </cell>
          <cell r="G217" t="str">
            <v>Fitting</v>
          </cell>
          <cell r="H217" t="str">
            <v>Support Boss for FLS</v>
          </cell>
          <cell r="I217">
            <v>1</v>
          </cell>
          <cell r="J217">
            <v>0.2</v>
          </cell>
          <cell r="K217">
            <v>0.2</v>
          </cell>
          <cell r="L217">
            <v>214</v>
          </cell>
          <cell r="M217" t="str">
            <v>PMRS</v>
          </cell>
          <cell r="N217" t="str">
            <v>Main Tank</v>
          </cell>
          <cell r="O217" t="str">
            <v>Fuel Level Sensor LRU</v>
          </cell>
          <cell r="P217" t="str">
            <v>Support Boss for FLS</v>
          </cell>
          <cell r="Q217" t="str">
            <v>4129-30-051</v>
          </cell>
          <cell r="R217" t="str">
            <v>FT28502, PMRS, Main Tank, Fuel Level Sensor LRU, Support Boss for FLS, 4129-30-051</v>
          </cell>
          <cell r="S217">
            <v>1</v>
          </cell>
        </row>
        <row r="218">
          <cell r="A218">
            <v>215</v>
          </cell>
          <cell r="B218" t="str">
            <v>FT28502</v>
          </cell>
          <cell r="C218" t="str">
            <v>MAIN TANK - 2 - PMRS</v>
          </cell>
          <cell r="D218">
            <v>2910900354</v>
          </cell>
          <cell r="E218" t="str">
            <v>BT-M5X25HX/SS</v>
          </cell>
          <cell r="F218" t="str">
            <v>SV00A0A450AD05</v>
          </cell>
          <cell r="G218" t="str">
            <v>Fastener</v>
          </cell>
          <cell r="H218" t="str">
            <v>M5 Bolt Hex Head</v>
          </cell>
          <cell r="I218">
            <v>5</v>
          </cell>
          <cell r="J218">
            <v>5.0000000000000001E-3</v>
          </cell>
          <cell r="K218">
            <v>2.5000000000000001E-2</v>
          </cell>
          <cell r="L218">
            <v>215</v>
          </cell>
          <cell r="M218" t="str">
            <v>Scout</v>
          </cell>
          <cell r="N218" t="str">
            <v>Main Tank</v>
          </cell>
          <cell r="O218" t="str">
            <v>Fuel Level Sensor LRU</v>
          </cell>
          <cell r="P218" t="str">
            <v>M5 Bolt Hex Head</v>
          </cell>
          <cell r="Q218" t="str">
            <v>BT-M5X25HX/SS</v>
          </cell>
          <cell r="R218" t="str">
            <v>FT28502, Scout, Main Tank, Fuel Level Sensor LRU, M5 Bolt Hex Head, BT-M5X25HX/SS</v>
          </cell>
          <cell r="S218">
            <v>5</v>
          </cell>
        </row>
        <row r="219">
          <cell r="A219">
            <v>216</v>
          </cell>
          <cell r="B219" t="str">
            <v>FT28502</v>
          </cell>
          <cell r="C219" t="str">
            <v>MAIN TANK - 2 - PMRS</v>
          </cell>
          <cell r="D219">
            <v>2910900354</v>
          </cell>
          <cell r="E219" t="str">
            <v>Z-W-M5</v>
          </cell>
          <cell r="F219" t="str">
            <v>SV00A0A450AD07</v>
          </cell>
          <cell r="G219" t="str">
            <v>Fastener</v>
          </cell>
          <cell r="H219" t="str">
            <v>M5 Washer</v>
          </cell>
          <cell r="I219">
            <v>5</v>
          </cell>
          <cell r="J219">
            <v>3.0000000000000001E-3</v>
          </cell>
          <cell r="K219">
            <v>1.4999999999999999E-2</v>
          </cell>
          <cell r="L219">
            <v>216</v>
          </cell>
          <cell r="M219" t="str">
            <v>Scout</v>
          </cell>
          <cell r="N219" t="str">
            <v>Main Tank</v>
          </cell>
          <cell r="O219" t="str">
            <v>Fuel Level Sensor LRU</v>
          </cell>
          <cell r="P219" t="str">
            <v>M5 Washer</v>
          </cell>
          <cell r="Q219" t="str">
            <v>Z-W-M5</v>
          </cell>
          <cell r="R219" t="str">
            <v>FT28502, Scout, Main Tank, Fuel Level Sensor LRU, M5 Washer, Z-W-M5</v>
          </cell>
          <cell r="S219">
            <v>5</v>
          </cell>
        </row>
        <row r="220">
          <cell r="A220">
            <v>217</v>
          </cell>
          <cell r="B220" t="str">
            <v>FT28502</v>
          </cell>
          <cell r="C220" t="str">
            <v>MAIN TANK - 2 - PMRS</v>
          </cell>
          <cell r="D220">
            <v>2910900354</v>
          </cell>
          <cell r="E220" t="str">
            <v>BT-M4X12CSK/SS</v>
          </cell>
          <cell r="F220" t="str">
            <v>SV00A0A450AD09</v>
          </cell>
          <cell r="G220" t="str">
            <v>Fastener</v>
          </cell>
          <cell r="H220" t="str">
            <v>M4 SCREW COUNTERSINK</v>
          </cell>
          <cell r="I220">
            <v>3</v>
          </cell>
          <cell r="J220">
            <v>3.0000000000000001E-3</v>
          </cell>
          <cell r="K220">
            <v>9.0000000000000011E-3</v>
          </cell>
          <cell r="L220">
            <v>217</v>
          </cell>
          <cell r="M220" t="str">
            <v>Scout</v>
          </cell>
          <cell r="N220" t="str">
            <v>Main Tank</v>
          </cell>
          <cell r="O220" t="str">
            <v>Fuel Level Sensor LRU</v>
          </cell>
          <cell r="P220" t="str">
            <v>M4 SCREW COUNTERSINK</v>
          </cell>
          <cell r="Q220" t="str">
            <v>BT-M4X12CSK/SS</v>
          </cell>
          <cell r="R220" t="str">
            <v>FT28502, Scout, Main Tank, Fuel Level Sensor LRU, M4 SCREW COUNTERSINK, BT-M4X12CSK/SS</v>
          </cell>
          <cell r="S220">
            <v>3</v>
          </cell>
        </row>
        <row r="221">
          <cell r="A221">
            <v>218</v>
          </cell>
          <cell r="B221" t="str">
            <v>FT28502</v>
          </cell>
          <cell r="C221" t="str">
            <v>MAIN TANK - 2 - PMRS</v>
          </cell>
          <cell r="D221">
            <v>2910900354</v>
          </cell>
          <cell r="E221" t="str">
            <v>FT22524</v>
          </cell>
          <cell r="F221" t="str">
            <v>SV00A0A450AD11</v>
          </cell>
          <cell r="G221" t="str">
            <v>Fastener</v>
          </cell>
          <cell r="H221" t="str">
            <v>GUAGE Cup</v>
          </cell>
          <cell r="I221">
            <v>1</v>
          </cell>
          <cell r="J221">
            <v>0.2</v>
          </cell>
          <cell r="K221">
            <v>0.2</v>
          </cell>
          <cell r="L221">
            <v>218</v>
          </cell>
          <cell r="M221" t="str">
            <v>Scout</v>
          </cell>
          <cell r="N221" t="str">
            <v>Main Tank</v>
          </cell>
          <cell r="O221" t="str">
            <v>Fuel Level Sensor LRU</v>
          </cell>
          <cell r="P221" t="str">
            <v>GUAGE Cup</v>
          </cell>
          <cell r="Q221" t="str">
            <v>FT22524</v>
          </cell>
          <cell r="R221" t="str">
            <v>FT28502, Scout, Main Tank, Fuel Level Sensor LRU, GUAGE Cup, FT22524</v>
          </cell>
          <cell r="S221">
            <v>1</v>
          </cell>
        </row>
        <row r="222">
          <cell r="A222">
            <v>219</v>
          </cell>
          <cell r="B222" t="str">
            <v>FT28502</v>
          </cell>
          <cell r="C222" t="str">
            <v>MAIN TANK - 2 - PMRS</v>
          </cell>
          <cell r="D222">
            <v>2910900354</v>
          </cell>
          <cell r="E222" t="str">
            <v/>
          </cell>
          <cell r="F222" t="str">
            <v>SV00A0A460AG09</v>
          </cell>
          <cell r="G222" t="str">
            <v/>
          </cell>
          <cell r="H222" t="str">
            <v/>
          </cell>
          <cell r="I222" t="str">
            <v/>
          </cell>
          <cell r="J222" t="str">
            <v/>
          </cell>
          <cell r="K222" t="str">
            <v/>
          </cell>
          <cell r="L222">
            <v>219</v>
          </cell>
          <cell r="M222" t="str">
            <v>PMRS</v>
          </cell>
          <cell r="N222" t="str">
            <v>Main Tank</v>
          </cell>
          <cell r="O222" t="str">
            <v>AIR CONNECTION MAIN TANK</v>
          </cell>
          <cell r="P222" t="str">
            <v/>
          </cell>
          <cell r="Q222" t="str">
            <v/>
          </cell>
          <cell r="R222" t="str">
            <v xml:space="preserve">FT28502, PMRS, Main Tank, AIR CONNECTION MAIN TANK, , </v>
          </cell>
          <cell r="S222" t="str">
            <v/>
          </cell>
        </row>
        <row r="223">
          <cell r="A223">
            <v>220</v>
          </cell>
          <cell r="B223" t="str">
            <v>FT28502</v>
          </cell>
          <cell r="C223" t="str">
            <v>MAIN TANK - 2 - PMRS</v>
          </cell>
          <cell r="D223">
            <v>2910900354</v>
          </cell>
          <cell r="E223" t="str">
            <v>SV15LOMDCF</v>
          </cell>
          <cell r="F223" t="str">
            <v>SV00A0A460AG0901</v>
          </cell>
          <cell r="G223" t="str">
            <v>Fitting</v>
          </cell>
          <cell r="H223" t="str">
            <v>M22 X 1.5 Bulkhead Connector</v>
          </cell>
          <cell r="I223">
            <v>1</v>
          </cell>
          <cell r="J223">
            <v>0.13</v>
          </cell>
          <cell r="K223">
            <v>0.13</v>
          </cell>
          <cell r="L223">
            <v>220</v>
          </cell>
          <cell r="M223" t="str">
            <v>PMRS</v>
          </cell>
          <cell r="N223" t="str">
            <v>Main Tank</v>
          </cell>
          <cell r="O223" t="str">
            <v>Inward Relief Port LRU (Air) (4)</v>
          </cell>
          <cell r="P223" t="str">
            <v>M22 X 1.5 Bulkhead Connector</v>
          </cell>
          <cell r="Q223" t="str">
            <v>SV15LOMDCF</v>
          </cell>
          <cell r="R223" t="str">
            <v>FT28502, PMRS, Main Tank, Inward Relief Port LRU (Air) (4), M22 X 1.5 Bulkhead Connector, SV15LOMDCF</v>
          </cell>
          <cell r="S223">
            <v>1</v>
          </cell>
        </row>
        <row r="224">
          <cell r="A224">
            <v>221</v>
          </cell>
          <cell r="B224" t="str">
            <v>FT28502</v>
          </cell>
          <cell r="C224" t="str">
            <v>MAIN TANK - 2 - PMRS</v>
          </cell>
          <cell r="D224">
            <v>2910900354</v>
          </cell>
          <cell r="E224" t="str">
            <v>MLN22</v>
          </cell>
          <cell r="F224" t="str">
            <v>SV00A0A460AG0903</v>
          </cell>
          <cell r="G224" t="str">
            <v>Fitting</v>
          </cell>
          <cell r="H224" t="str">
            <v>M22 X 1.5 Locknut</v>
          </cell>
          <cell r="I224">
            <v>1</v>
          </cell>
          <cell r="J224">
            <v>2.3E-2</v>
          </cell>
          <cell r="K224">
            <v>2.3E-2</v>
          </cell>
          <cell r="L224">
            <v>221</v>
          </cell>
          <cell r="M224" t="str">
            <v>PMRS</v>
          </cell>
          <cell r="N224" t="str">
            <v>Main Tank</v>
          </cell>
          <cell r="O224" t="str">
            <v>Inward Relief Port LRU (Air) (4)</v>
          </cell>
          <cell r="P224" t="str">
            <v>M22 X 1.5 Locknut</v>
          </cell>
          <cell r="Q224" t="str">
            <v>MLN22</v>
          </cell>
          <cell r="R224" t="str">
            <v>FT28502, PMRS, Main Tank, Inward Relief Port LRU (Air) (4), M22 X 1.5 Locknut, MLN22</v>
          </cell>
          <cell r="S224">
            <v>1</v>
          </cell>
        </row>
        <row r="225">
          <cell r="A225">
            <v>222</v>
          </cell>
          <cell r="B225" t="str">
            <v>FT28502</v>
          </cell>
          <cell r="C225" t="str">
            <v>MAIN TANK - 2 - PMRS</v>
          </cell>
          <cell r="D225">
            <v>2910900354</v>
          </cell>
          <cell r="E225" t="str">
            <v>22MM BONDED</v>
          </cell>
          <cell r="F225" t="str">
            <v>SV00A0A460AG0905</v>
          </cell>
          <cell r="G225" t="str">
            <v>Seal</v>
          </cell>
          <cell r="H225" t="str">
            <v>M22 X 1.5 Bonded Seal</v>
          </cell>
          <cell r="I225">
            <v>1</v>
          </cell>
          <cell r="J225">
            <v>4.0000000000000001E-3</v>
          </cell>
          <cell r="K225">
            <v>4.0000000000000001E-3</v>
          </cell>
          <cell r="L225">
            <v>222</v>
          </cell>
          <cell r="M225" t="str">
            <v>PMRS</v>
          </cell>
          <cell r="N225" t="str">
            <v>Main Tank</v>
          </cell>
          <cell r="O225" t="str">
            <v>Inward Relief Port LRU (Air) (4)</v>
          </cell>
          <cell r="P225" t="str">
            <v>M22 X 1.5 Bonded Seal</v>
          </cell>
          <cell r="Q225" t="str">
            <v>22MM BONDED</v>
          </cell>
          <cell r="R225" t="str">
            <v>FT28502, PMRS, Main Tank, Inward Relief Port LRU (Air) (4), M22 X 1.5 Bonded Seal, 22MM BONDED</v>
          </cell>
          <cell r="S225">
            <v>1</v>
          </cell>
        </row>
        <row r="226">
          <cell r="A226">
            <v>223</v>
          </cell>
          <cell r="B226" t="str">
            <v>FT28502</v>
          </cell>
          <cell r="C226" t="str">
            <v>MAIN TANK - 2 - PMRS</v>
          </cell>
          <cell r="D226">
            <v>2910900354</v>
          </cell>
          <cell r="E226" t="str">
            <v>EW15LOMDCF</v>
          </cell>
          <cell r="F226" t="str">
            <v>SV00A0A460AG0907</v>
          </cell>
          <cell r="G226" t="str">
            <v>Fitting</v>
          </cell>
          <cell r="H226" t="str">
            <v>M22 X 1.5 90° Swivel Fem/Fixed Male Union</v>
          </cell>
          <cell r="I226">
            <v>1</v>
          </cell>
          <cell r="J226">
            <v>0.122</v>
          </cell>
          <cell r="K226">
            <v>0.122</v>
          </cell>
          <cell r="L226">
            <v>223</v>
          </cell>
          <cell r="M226" t="str">
            <v>PMRS</v>
          </cell>
          <cell r="N226" t="str">
            <v>Main Tank</v>
          </cell>
          <cell r="O226" t="str">
            <v>Inward Relief Port LRU (Air) (4)</v>
          </cell>
          <cell r="P226" t="str">
            <v>M22 X 1.5 90° Swivel Fem/Fixed Male Union</v>
          </cell>
          <cell r="Q226" t="str">
            <v>EW15LOMDCF</v>
          </cell>
          <cell r="R226" t="str">
            <v>FT28502, PMRS, Main Tank, Inward Relief Port LRU (Air) (4), M22 X 1.5 90° Swivel Fem/Fixed Male Union, EW15LOMDCF</v>
          </cell>
          <cell r="S226">
            <v>1</v>
          </cell>
        </row>
        <row r="227">
          <cell r="A227">
            <v>224</v>
          </cell>
          <cell r="B227" t="str">
            <v>FT28502</v>
          </cell>
          <cell r="C227" t="str">
            <v>MAIN TANK - 2 - PMRS</v>
          </cell>
          <cell r="D227">
            <v>2910900354</v>
          </cell>
          <cell r="E227" t="str">
            <v/>
          </cell>
          <cell r="F227" t="str">
            <v>SV00A0A410AD15</v>
          </cell>
          <cell r="G227" t="str">
            <v/>
          </cell>
          <cell r="H227" t="str">
            <v/>
          </cell>
          <cell r="I227" t="str">
            <v/>
          </cell>
          <cell r="J227" t="str">
            <v/>
          </cell>
          <cell r="K227" t="str">
            <v/>
          </cell>
          <cell r="L227">
            <v>224</v>
          </cell>
          <cell r="M227" t="str">
            <v>PMRS</v>
          </cell>
          <cell r="N227" t="str">
            <v>Main Tank</v>
          </cell>
          <cell r="O227" t="str">
            <v>FWD FUEL FEED</v>
          </cell>
          <cell r="P227" t="str">
            <v/>
          </cell>
          <cell r="Q227" t="str">
            <v/>
          </cell>
          <cell r="R227" t="str">
            <v xml:space="preserve">FT28502, PMRS, Main Tank, FWD FUEL FEED, , </v>
          </cell>
          <cell r="S227" t="str">
            <v/>
          </cell>
        </row>
        <row r="228">
          <cell r="A228">
            <v>225</v>
          </cell>
          <cell r="B228" t="str">
            <v>FT28502</v>
          </cell>
          <cell r="C228" t="str">
            <v>MAIN TANK - 2 - PMRS</v>
          </cell>
          <cell r="D228">
            <v>2910900354</v>
          </cell>
          <cell r="E228" t="str">
            <v>FT28450</v>
          </cell>
          <cell r="F228" t="str">
            <v>SV00A0A410AD13</v>
          </cell>
          <cell r="G228" t="str">
            <v>Fitting</v>
          </cell>
          <cell r="H228" t="str">
            <v>FNAV Fwd</v>
          </cell>
          <cell r="I228">
            <v>1</v>
          </cell>
          <cell r="J228">
            <v>0.35</v>
          </cell>
          <cell r="K228">
            <v>0.35</v>
          </cell>
          <cell r="L228">
            <v>225</v>
          </cell>
          <cell r="M228" t="str">
            <v>PMRS</v>
          </cell>
          <cell r="N228" t="str">
            <v>Main Tank</v>
          </cell>
          <cell r="O228" t="str">
            <v>FNAV Fwd</v>
          </cell>
          <cell r="P228" t="str">
            <v>FNAV Fwd</v>
          </cell>
          <cell r="Q228" t="str">
            <v>FT28450</v>
          </cell>
          <cell r="R228" t="str">
            <v>FT28502, PMRS, Main Tank, FNAV Fwd, FNAV Fwd, FT28450</v>
          </cell>
          <cell r="S228">
            <v>1</v>
          </cell>
        </row>
        <row r="229">
          <cell r="A229">
            <v>226</v>
          </cell>
          <cell r="B229" t="str">
            <v>FT28502</v>
          </cell>
          <cell r="C229" t="str">
            <v>MAIN TANK - 2 - PMRS</v>
          </cell>
          <cell r="D229">
            <v>2910900354</v>
          </cell>
          <cell r="E229" t="str">
            <v>Y-BS-M36</v>
          </cell>
          <cell r="F229" t="str">
            <v>SV00A0A410AD1501</v>
          </cell>
          <cell r="G229" t="str">
            <v>Seal</v>
          </cell>
          <cell r="H229" t="str">
            <v>M36 Bonded Seal</v>
          </cell>
          <cell r="I229">
            <v>1</v>
          </cell>
          <cell r="J229">
            <v>4.0000000000000001E-3</v>
          </cell>
          <cell r="K229">
            <v>4.0000000000000001E-3</v>
          </cell>
          <cell r="L229">
            <v>226</v>
          </cell>
          <cell r="M229" t="str">
            <v>PMRS</v>
          </cell>
          <cell r="N229" t="str">
            <v>Main Tank</v>
          </cell>
          <cell r="O229" t="str">
            <v>Fuel Feed - Fwd Pick Up</v>
          </cell>
          <cell r="P229" t="str">
            <v>M36 Bonded Seal</v>
          </cell>
          <cell r="Q229" t="str">
            <v>Y-BS-M36</v>
          </cell>
          <cell r="R229" t="str">
            <v>FT28502, PMRS, Main Tank, Fuel Feed - Fwd Pick Up, M36 Bonded Seal, Y-BS-M36</v>
          </cell>
          <cell r="S229">
            <v>1</v>
          </cell>
        </row>
        <row r="230">
          <cell r="A230">
            <v>227</v>
          </cell>
          <cell r="B230" t="str">
            <v>FT28502</v>
          </cell>
          <cell r="C230" t="str">
            <v>MAIN TANK - 2 - PMRS</v>
          </cell>
          <cell r="D230">
            <v>2910900354</v>
          </cell>
          <cell r="E230" t="str">
            <v>FT28300</v>
          </cell>
          <cell r="F230" t="str">
            <v>SV00A0A410AD1503</v>
          </cell>
          <cell r="G230" t="str">
            <v>Fitting</v>
          </cell>
          <cell r="H230" t="str">
            <v>Bottom Backing Ring</v>
          </cell>
          <cell r="I230">
            <v>1</v>
          </cell>
          <cell r="J230">
            <v>0.4</v>
          </cell>
          <cell r="K230">
            <v>0.4</v>
          </cell>
          <cell r="L230">
            <v>227</v>
          </cell>
          <cell r="M230" t="str">
            <v>PMRS</v>
          </cell>
          <cell r="N230" t="str">
            <v>Main Tank</v>
          </cell>
          <cell r="O230" t="str">
            <v>Fuel Feed - Fwd Pick Up</v>
          </cell>
          <cell r="P230" t="str">
            <v>Bottom Backing Ring</v>
          </cell>
          <cell r="Q230" t="str">
            <v>FT28300</v>
          </cell>
          <cell r="R230" t="str">
            <v>FT28502, PMRS, Main Tank, Fuel Feed - Fwd Pick Up, Bottom Backing Ring, FT28300</v>
          </cell>
          <cell r="S230">
            <v>1</v>
          </cell>
        </row>
        <row r="231">
          <cell r="A231">
            <v>228</v>
          </cell>
          <cell r="B231" t="str">
            <v>FT28502</v>
          </cell>
          <cell r="C231" t="str">
            <v>MAIN TANK - 2 - PMRS</v>
          </cell>
          <cell r="D231">
            <v>2910900354</v>
          </cell>
          <cell r="E231" t="str">
            <v>FT28299</v>
          </cell>
          <cell r="F231" t="str">
            <v>SV00A0A410AD1505</v>
          </cell>
          <cell r="G231" t="str">
            <v>Seal</v>
          </cell>
          <cell r="H231" t="str">
            <v>Bottom Backing Plate Gasket</v>
          </cell>
          <cell r="I231">
            <v>2</v>
          </cell>
          <cell r="J231">
            <v>0.05</v>
          </cell>
          <cell r="K231">
            <v>0.1</v>
          </cell>
          <cell r="L231">
            <v>228</v>
          </cell>
          <cell r="M231" t="str">
            <v>PMRS</v>
          </cell>
          <cell r="N231" t="str">
            <v>Main Tank</v>
          </cell>
          <cell r="O231" t="str">
            <v>Fuel Feed - Fwd Pick Up</v>
          </cell>
          <cell r="P231" t="str">
            <v>Bottom Backing Plate Gasket</v>
          </cell>
          <cell r="Q231" t="str">
            <v>FT28299</v>
          </cell>
          <cell r="R231" t="str">
            <v>FT28502, PMRS, Main Tank, Fuel Feed - Fwd Pick Up, Bottom Backing Plate Gasket, FT28299</v>
          </cell>
          <cell r="S231">
            <v>2</v>
          </cell>
        </row>
        <row r="232">
          <cell r="A232">
            <v>229</v>
          </cell>
          <cell r="B232" t="str">
            <v>FT28502</v>
          </cell>
          <cell r="C232" t="str">
            <v>MAIN TANK - 2 - PMRS</v>
          </cell>
          <cell r="D232">
            <v>2910900354</v>
          </cell>
          <cell r="E232" t="str">
            <v>FT28298</v>
          </cell>
          <cell r="F232" t="str">
            <v>SV00A0A410AD1507</v>
          </cell>
          <cell r="G232" t="str">
            <v>Fitting</v>
          </cell>
          <cell r="H232" t="str">
            <v>Bottom Backing Plate</v>
          </cell>
          <cell r="I232">
            <v>1</v>
          </cell>
          <cell r="J232">
            <v>0.3</v>
          </cell>
          <cell r="K232">
            <v>0.3</v>
          </cell>
          <cell r="L232">
            <v>229</v>
          </cell>
          <cell r="M232" t="str">
            <v>PMRS</v>
          </cell>
          <cell r="N232" t="str">
            <v>Main Tank</v>
          </cell>
          <cell r="O232" t="str">
            <v>Fuel Feed - Fwd Pick Up</v>
          </cell>
          <cell r="P232" t="str">
            <v>Bottom Backing Plate</v>
          </cell>
          <cell r="Q232" t="str">
            <v>FT28298</v>
          </cell>
          <cell r="R232" t="str">
            <v>FT28502, PMRS, Main Tank, Fuel Feed - Fwd Pick Up, Bottom Backing Plate, FT28298</v>
          </cell>
          <cell r="S232">
            <v>1</v>
          </cell>
        </row>
        <row r="233">
          <cell r="A233">
            <v>230</v>
          </cell>
          <cell r="B233" t="str">
            <v>FT28502</v>
          </cell>
          <cell r="C233" t="str">
            <v>MAIN TANK - 2 - PMRS</v>
          </cell>
          <cell r="D233">
            <v>2910900354</v>
          </cell>
          <cell r="E233" t="str">
            <v>FT28198</v>
          </cell>
          <cell r="F233" t="str">
            <v>SV00A0A410AD1509</v>
          </cell>
          <cell r="G233" t="str">
            <v>Fitting</v>
          </cell>
          <cell r="H233" t="str">
            <v>M8 Earthing Boss (White)</v>
          </cell>
          <cell r="I233">
            <v>1</v>
          </cell>
          <cell r="J233">
            <v>0.03</v>
          </cell>
          <cell r="K233">
            <v>0.03</v>
          </cell>
          <cell r="L233">
            <v>230</v>
          </cell>
          <cell r="M233" t="str">
            <v>PMRS</v>
          </cell>
          <cell r="N233" t="str">
            <v>Main Tank</v>
          </cell>
          <cell r="O233" t="str">
            <v>Fuel Feed - Fwd Pick Up</v>
          </cell>
          <cell r="P233" t="str">
            <v>M8 Earthing Boss (White)</v>
          </cell>
          <cell r="Q233" t="str">
            <v>FT28198</v>
          </cell>
          <cell r="R233" t="str">
            <v>FT28502, PMRS, Main Tank, Fuel Feed - Fwd Pick Up, M8 Earthing Boss (White), FT28198</v>
          </cell>
          <cell r="S233">
            <v>1</v>
          </cell>
        </row>
        <row r="234">
          <cell r="A234">
            <v>231</v>
          </cell>
          <cell r="B234" t="str">
            <v>FT28502</v>
          </cell>
          <cell r="C234" t="str">
            <v>MAIN TANK - 2 - PMRS</v>
          </cell>
          <cell r="D234">
            <v>2910900354</v>
          </cell>
          <cell r="E234" t="str">
            <v>BT-M3X20CSK</v>
          </cell>
          <cell r="F234" t="str">
            <v>SV00A0A410AD1511</v>
          </cell>
          <cell r="G234" t="str">
            <v>Fastener</v>
          </cell>
          <cell r="H234" t="str">
            <v>M3 Csk Screw</v>
          </cell>
          <cell r="I234">
            <v>1</v>
          </cell>
          <cell r="J234">
            <v>5.0000000000000001E-3</v>
          </cell>
          <cell r="K234">
            <v>5.0000000000000001E-3</v>
          </cell>
          <cell r="L234">
            <v>231</v>
          </cell>
          <cell r="M234" t="str">
            <v>PMRS</v>
          </cell>
          <cell r="N234" t="str">
            <v>Main Tank</v>
          </cell>
          <cell r="O234" t="str">
            <v>Fuel Feed - Fwd Pick Up</v>
          </cell>
          <cell r="P234" t="str">
            <v>M3 Csk Screw</v>
          </cell>
          <cell r="Q234" t="str">
            <v>BT-M3X20CSK</v>
          </cell>
          <cell r="R234" t="str">
            <v>FT28502, PMRS, Main Tank, Fuel Feed - Fwd Pick Up, M3 Csk Screw, BT-M3X20CSK</v>
          </cell>
          <cell r="S234">
            <v>1</v>
          </cell>
        </row>
        <row r="235">
          <cell r="A235">
            <v>232</v>
          </cell>
          <cell r="B235" t="str">
            <v>FT28502</v>
          </cell>
          <cell r="C235" t="str">
            <v>MAIN TANK - 2 - PMRS</v>
          </cell>
          <cell r="D235">
            <v>2910900354</v>
          </cell>
          <cell r="E235" t="str">
            <v>BT-M8X10HX</v>
          </cell>
          <cell r="F235" t="str">
            <v>SV00A0A410AD1513</v>
          </cell>
          <cell r="G235" t="str">
            <v>Fastener</v>
          </cell>
          <cell r="H235" t="str">
            <v>M8 Bolt Hex Head</v>
          </cell>
          <cell r="I235">
            <v>1</v>
          </cell>
          <cell r="J235">
            <v>0.03</v>
          </cell>
          <cell r="K235">
            <v>0.03</v>
          </cell>
          <cell r="L235">
            <v>232</v>
          </cell>
          <cell r="M235" t="str">
            <v>PMRS</v>
          </cell>
          <cell r="N235" t="str">
            <v>Main Tank</v>
          </cell>
          <cell r="O235" t="str">
            <v>Fuel Feed - Fwd Pick Up</v>
          </cell>
          <cell r="P235" t="str">
            <v>M8 Bolt Hex Head</v>
          </cell>
          <cell r="Q235" t="str">
            <v>BT-M8X10HX</v>
          </cell>
          <cell r="R235" t="str">
            <v>FT28502, PMRS, Main Tank, Fuel Feed - Fwd Pick Up, M8 Bolt Hex Head, BT-M8X10HX</v>
          </cell>
          <cell r="S235">
            <v>1</v>
          </cell>
        </row>
        <row r="236">
          <cell r="A236">
            <v>233</v>
          </cell>
          <cell r="B236" t="str">
            <v>FT28502</v>
          </cell>
          <cell r="C236" t="str">
            <v>MAIN TANK - 2 - PMRS</v>
          </cell>
          <cell r="D236">
            <v>2910900354</v>
          </cell>
          <cell r="E236" t="str">
            <v>BT-M6X16CSK/SS</v>
          </cell>
          <cell r="F236" t="str">
            <v>SV00A0A410AD1515</v>
          </cell>
          <cell r="G236" t="str">
            <v>Fastener</v>
          </cell>
          <cell r="H236" t="str">
            <v>M6 Bolt Csk Head</v>
          </cell>
          <cell r="I236">
            <v>2</v>
          </cell>
          <cell r="J236">
            <v>5.0000000000000001E-3</v>
          </cell>
          <cell r="K236">
            <v>0.01</v>
          </cell>
          <cell r="L236">
            <v>233</v>
          </cell>
          <cell r="M236" t="str">
            <v>PMRS</v>
          </cell>
          <cell r="N236" t="str">
            <v>Main Tank</v>
          </cell>
          <cell r="O236" t="str">
            <v>Fuel Feed - Fwd Pick Up</v>
          </cell>
          <cell r="P236" t="str">
            <v>M6 Bolt Csk Head</v>
          </cell>
          <cell r="Q236" t="str">
            <v>BT-M6X16CSK/SS</v>
          </cell>
          <cell r="R236" t="str">
            <v>FT28502, PMRS, Main Tank, Fuel Feed - Fwd Pick Up, M6 Bolt Csk Head, BT-M6X16CSK/SS</v>
          </cell>
          <cell r="S236">
            <v>2</v>
          </cell>
        </row>
        <row r="237">
          <cell r="A237">
            <v>234</v>
          </cell>
          <cell r="B237" t="str">
            <v>FT28502</v>
          </cell>
          <cell r="C237" t="str">
            <v>MAIN TANK - 2 - PMRS</v>
          </cell>
          <cell r="D237">
            <v>2910900354</v>
          </cell>
          <cell r="E237" t="str">
            <v>Y-XRT005E177M26</v>
          </cell>
          <cell r="F237" t="str">
            <v>SV00A0A410AD1517</v>
          </cell>
          <cell r="G237" t="str">
            <v>Fitting</v>
          </cell>
          <cell r="H237" t="str">
            <v>M26 Aluminium Crush Washer</v>
          </cell>
          <cell r="I237">
            <v>2</v>
          </cell>
          <cell r="J237">
            <v>4.0000000000000001E-3</v>
          </cell>
          <cell r="K237">
            <v>8.0000000000000002E-3</v>
          </cell>
          <cell r="L237">
            <v>234</v>
          </cell>
          <cell r="M237" t="str">
            <v>PMRS</v>
          </cell>
          <cell r="N237" t="str">
            <v>Main Tank</v>
          </cell>
          <cell r="O237" t="str">
            <v>Fuel Feed - Fwd Pick Up</v>
          </cell>
          <cell r="P237" t="str">
            <v>M26 Aluminium Crush Washer</v>
          </cell>
          <cell r="Q237" t="str">
            <v>Y-XRT005E177M26</v>
          </cell>
          <cell r="R237" t="str">
            <v>FT28502, PMRS, Main Tank, Fuel Feed - Fwd Pick Up, M26 Aluminium Crush Washer, Y-XRT005E177M26</v>
          </cell>
          <cell r="S237">
            <v>2</v>
          </cell>
        </row>
        <row r="238">
          <cell r="A238">
            <v>235</v>
          </cell>
          <cell r="B238" t="str">
            <v>FT28502</v>
          </cell>
          <cell r="C238" t="str">
            <v>MAIN TANK - 2 - PMRS</v>
          </cell>
          <cell r="D238">
            <v>2910900354</v>
          </cell>
          <cell r="E238" t="str">
            <v>Y-764305-20</v>
          </cell>
          <cell r="F238" t="str">
            <v>SV00A0A410AD1519</v>
          </cell>
          <cell r="G238" t="str">
            <v>Fitting</v>
          </cell>
          <cell r="H238" t="str">
            <v>M26 Banjo bolt DIN 7643-3</v>
          </cell>
          <cell r="I238">
            <v>1</v>
          </cell>
          <cell r="J238">
            <v>0.125</v>
          </cell>
          <cell r="K238">
            <v>0.125</v>
          </cell>
          <cell r="L238">
            <v>235</v>
          </cell>
          <cell r="M238" t="str">
            <v>PMRS</v>
          </cell>
          <cell r="N238" t="str">
            <v>Main Tank</v>
          </cell>
          <cell r="O238" t="str">
            <v>Fuel Feed - Fwd Pick Up</v>
          </cell>
          <cell r="P238" t="str">
            <v>M26 Banjo bolt DIN 7643-3</v>
          </cell>
          <cell r="Q238" t="str">
            <v>Y-764305-20</v>
          </cell>
          <cell r="R238" t="str">
            <v>FT28502, PMRS, Main Tank, Fuel Feed - Fwd Pick Up, M26 Banjo bolt DIN 7643-3, Y-764305-20</v>
          </cell>
          <cell r="S238">
            <v>1</v>
          </cell>
        </row>
        <row r="239">
          <cell r="A239">
            <v>236</v>
          </cell>
          <cell r="B239" t="str">
            <v>FT28502</v>
          </cell>
          <cell r="C239" t="str">
            <v>MAIN TANK - 2 - PMRS</v>
          </cell>
          <cell r="D239">
            <v>2910900354</v>
          </cell>
          <cell r="E239" t="str">
            <v/>
          </cell>
          <cell r="F239" t="str">
            <v>SV00A0A450AP</v>
          </cell>
          <cell r="G239" t="str">
            <v/>
          </cell>
          <cell r="H239" t="str">
            <v/>
          </cell>
          <cell r="I239" t="str">
            <v/>
          </cell>
          <cell r="J239" t="str">
            <v/>
          </cell>
          <cell r="K239" t="str">
            <v/>
          </cell>
          <cell r="L239">
            <v>236</v>
          </cell>
          <cell r="M239" t="str">
            <v>PMRS</v>
          </cell>
          <cell r="N239" t="str">
            <v>Main Tank</v>
          </cell>
          <cell r="O239" t="str">
            <v>OPTICAL SENSOR FWD - MAIN TANK</v>
          </cell>
          <cell r="P239" t="str">
            <v/>
          </cell>
          <cell r="Q239" t="str">
            <v/>
          </cell>
          <cell r="R239" t="str">
            <v xml:space="preserve">FT28502, PMRS, Main Tank, OPTICAL SENSOR FWD - MAIN TANK, , </v>
          </cell>
          <cell r="S239" t="str">
            <v/>
          </cell>
        </row>
        <row r="240">
          <cell r="A240">
            <v>237</v>
          </cell>
          <cell r="B240" t="str">
            <v>FT28502</v>
          </cell>
          <cell r="C240" t="str">
            <v>MAIN TANK - 2 - PMRS</v>
          </cell>
          <cell r="D240">
            <v>2910900354</v>
          </cell>
          <cell r="E240" t="str">
            <v>FT28275</v>
          </cell>
          <cell r="F240" t="str">
            <v>SV00A0A450AP01</v>
          </cell>
          <cell r="G240" t="str">
            <v>Insert</v>
          </cell>
          <cell r="H240" t="str">
            <v>Insert 1/2" BSP</v>
          </cell>
          <cell r="I240">
            <v>1</v>
          </cell>
          <cell r="J240">
            <v>7.0000000000000007E-2</v>
          </cell>
          <cell r="K240">
            <v>7.0000000000000007E-2</v>
          </cell>
          <cell r="L240">
            <v>237</v>
          </cell>
          <cell r="M240" t="str">
            <v>PMRS</v>
          </cell>
          <cell r="N240" t="str">
            <v>Main Tank</v>
          </cell>
          <cell r="O240" t="str">
            <v>Optical Sensor Fwd</v>
          </cell>
          <cell r="P240" t="str">
            <v>Insert 1/2" BSP</v>
          </cell>
          <cell r="Q240" t="str">
            <v>FT28275</v>
          </cell>
          <cell r="R240" t="str">
            <v>FT28502, PMRS, Main Tank, Optical Sensor Fwd, Insert 1/2" BSP, FT28275</v>
          </cell>
          <cell r="S240">
            <v>1</v>
          </cell>
        </row>
        <row r="241">
          <cell r="A241">
            <v>238</v>
          </cell>
          <cell r="B241" t="str">
            <v>FT28502</v>
          </cell>
          <cell r="C241" t="str">
            <v>MAIN TANK - 2 - PMRS</v>
          </cell>
          <cell r="D241">
            <v>2910900354</v>
          </cell>
          <cell r="E241" t="str">
            <v>Y-POS187-312-120</v>
          </cell>
          <cell r="F241" t="str">
            <v>SV00A0A450AP03</v>
          </cell>
          <cell r="G241" t="str">
            <v>Fitting</v>
          </cell>
          <cell r="H241" t="str">
            <v>Optical sensor unit</v>
          </cell>
          <cell r="I241">
            <v>1</v>
          </cell>
          <cell r="J241">
            <v>0.5</v>
          </cell>
          <cell r="K241">
            <v>0.5</v>
          </cell>
          <cell r="L241">
            <v>238</v>
          </cell>
          <cell r="M241" t="str">
            <v>PMRS</v>
          </cell>
          <cell r="N241" t="str">
            <v>Main Tank</v>
          </cell>
          <cell r="O241" t="str">
            <v>Optical Sensor Fwd</v>
          </cell>
          <cell r="P241" t="str">
            <v>Optical sensor unit</v>
          </cell>
          <cell r="Q241" t="str">
            <v>Y-POS187-312-120</v>
          </cell>
          <cell r="R241" t="str">
            <v>FT28502, PMRS, Main Tank, Optical Sensor Fwd, Optical sensor unit, Y-POS187-312-120</v>
          </cell>
          <cell r="S241">
            <v>1</v>
          </cell>
        </row>
        <row r="242">
          <cell r="A242">
            <v>239</v>
          </cell>
          <cell r="B242" t="str">
            <v>FT28502</v>
          </cell>
          <cell r="C242" t="str">
            <v>MAIN TANK - 2 - PMRS</v>
          </cell>
          <cell r="D242">
            <v>2910900354</v>
          </cell>
          <cell r="E242" t="str">
            <v>Y-BS1/2BSP</v>
          </cell>
          <cell r="F242" t="str">
            <v>SV00A0A450AP05</v>
          </cell>
          <cell r="G242" t="str">
            <v>Seal</v>
          </cell>
          <cell r="H242" t="str">
            <v>Washer 1/2 BSP</v>
          </cell>
          <cell r="I242">
            <v>1</v>
          </cell>
          <cell r="J242">
            <v>4.0000000000000001E-3</v>
          </cell>
          <cell r="K242">
            <v>4.0000000000000001E-3</v>
          </cell>
          <cell r="L242">
            <v>239</v>
          </cell>
          <cell r="M242" t="str">
            <v>PMRS</v>
          </cell>
          <cell r="N242" t="str">
            <v>Main Tank</v>
          </cell>
          <cell r="O242" t="str">
            <v>Optical Sensor Fwd</v>
          </cell>
          <cell r="P242" t="str">
            <v>Washer 1/2 BSP</v>
          </cell>
          <cell r="Q242" t="str">
            <v>Y-BS1/2BSP</v>
          </cell>
          <cell r="R242" t="str">
            <v>FT28502, PMRS, Main Tank, Optical Sensor Fwd, Washer 1/2 BSP, Y-BS1/2BSP</v>
          </cell>
          <cell r="S242">
            <v>1</v>
          </cell>
        </row>
        <row r="243">
          <cell r="A243">
            <v>240</v>
          </cell>
          <cell r="B243" t="str">
            <v>FT28502</v>
          </cell>
          <cell r="C243" t="str">
            <v>MAIN TANK - 2 - PMRS</v>
          </cell>
          <cell r="D243">
            <v>2910900354</v>
          </cell>
          <cell r="E243" t="str">
            <v/>
          </cell>
          <cell r="F243" t="str">
            <v>SV00A0A410AD09</v>
          </cell>
          <cell r="G243" t="str">
            <v/>
          </cell>
          <cell r="H243" t="str">
            <v/>
          </cell>
          <cell r="I243" t="str">
            <v/>
          </cell>
          <cell r="J243" t="str">
            <v/>
          </cell>
          <cell r="K243" t="str">
            <v/>
          </cell>
          <cell r="L243">
            <v>240</v>
          </cell>
          <cell r="M243" t="str">
            <v>PMRS</v>
          </cell>
          <cell r="N243" t="str">
            <v>Main Tank</v>
          </cell>
          <cell r="O243" t="str">
            <v>AFT FUEL FEED</v>
          </cell>
          <cell r="P243" t="str">
            <v/>
          </cell>
          <cell r="Q243" t="str">
            <v/>
          </cell>
          <cell r="R243" t="str">
            <v xml:space="preserve">FT28502, PMRS, Main Tank, AFT FUEL FEED, , </v>
          </cell>
          <cell r="S243" t="str">
            <v/>
          </cell>
        </row>
        <row r="244">
          <cell r="A244">
            <v>241</v>
          </cell>
          <cell r="B244" t="str">
            <v>FT28502</v>
          </cell>
          <cell r="C244" t="str">
            <v>MAIN TANK - 2 - PMRS</v>
          </cell>
          <cell r="D244">
            <v>2910900354</v>
          </cell>
          <cell r="E244" t="str">
            <v>FT28450</v>
          </cell>
          <cell r="F244" t="str">
            <v>SV00A0A410AD07</v>
          </cell>
          <cell r="G244" t="str">
            <v>Fitting</v>
          </cell>
          <cell r="H244" t="str">
            <v>FNAV Aft</v>
          </cell>
          <cell r="I244">
            <v>1</v>
          </cell>
          <cell r="J244">
            <v>0.35</v>
          </cell>
          <cell r="K244">
            <v>0.35</v>
          </cell>
          <cell r="L244">
            <v>241</v>
          </cell>
          <cell r="M244" t="str">
            <v>PMRS</v>
          </cell>
          <cell r="N244" t="str">
            <v>Main Tank</v>
          </cell>
          <cell r="O244" t="str">
            <v>FNAV Aft</v>
          </cell>
          <cell r="P244" t="str">
            <v>FNAV Aft</v>
          </cell>
          <cell r="Q244" t="str">
            <v>FT28450</v>
          </cell>
          <cell r="R244" t="str">
            <v>FT28502, PMRS, Main Tank, FNAV Aft, FNAV Aft, FT28450</v>
          </cell>
          <cell r="S244">
            <v>1</v>
          </cell>
        </row>
        <row r="245">
          <cell r="A245">
            <v>242</v>
          </cell>
          <cell r="B245" t="str">
            <v>FT28502</v>
          </cell>
          <cell r="C245" t="str">
            <v>MAIN TANK - 2 - PMRS</v>
          </cell>
          <cell r="D245">
            <v>2910900354</v>
          </cell>
          <cell r="E245" t="str">
            <v>Y-XRT005E177M26</v>
          </cell>
          <cell r="F245" t="str">
            <v>SV00A0A410AD0901</v>
          </cell>
          <cell r="G245" t="str">
            <v>Seal</v>
          </cell>
          <cell r="H245" t="str">
            <v>M26 Aluminium Crush Washer</v>
          </cell>
          <cell r="I245">
            <v>2</v>
          </cell>
          <cell r="J245">
            <v>4.0000000000000001E-3</v>
          </cell>
          <cell r="K245">
            <v>8.0000000000000002E-3</v>
          </cell>
          <cell r="L245">
            <v>242</v>
          </cell>
          <cell r="M245" t="str">
            <v>PMRS</v>
          </cell>
          <cell r="N245" t="str">
            <v>Main Tank</v>
          </cell>
          <cell r="O245" t="str">
            <v>Fuel Feed - Aft Pick Up</v>
          </cell>
          <cell r="P245" t="str">
            <v>M26 Aluminium Crush Washer</v>
          </cell>
          <cell r="Q245" t="str">
            <v>Y-XRT005E177M26</v>
          </cell>
          <cell r="R245" t="str">
            <v>FT28502, PMRS, Main Tank, Fuel Feed - Aft Pick Up, M26 Aluminium Crush Washer, Y-XRT005E177M26</v>
          </cell>
          <cell r="S245">
            <v>2</v>
          </cell>
        </row>
        <row r="246">
          <cell r="A246">
            <v>243</v>
          </cell>
          <cell r="B246" t="str">
            <v>FT28502</v>
          </cell>
          <cell r="C246" t="str">
            <v>MAIN TANK - 2 - PMRS</v>
          </cell>
          <cell r="D246">
            <v>2910900354</v>
          </cell>
          <cell r="E246" t="str">
            <v>Y-764305-20</v>
          </cell>
          <cell r="F246" t="str">
            <v>SV00A0A410AD0903</v>
          </cell>
          <cell r="G246" t="str">
            <v>Fitting</v>
          </cell>
          <cell r="H246" t="str">
            <v>M26 Banjo bolt DIN 7643-3</v>
          </cell>
          <cell r="I246">
            <v>1</v>
          </cell>
          <cell r="J246">
            <v>0.125</v>
          </cell>
          <cell r="K246">
            <v>0.125</v>
          </cell>
          <cell r="L246">
            <v>243</v>
          </cell>
          <cell r="M246" t="str">
            <v>PMRS</v>
          </cell>
          <cell r="N246" t="str">
            <v>Main Tank</v>
          </cell>
          <cell r="O246" t="str">
            <v>Fuel Feed - Aft Pick Up</v>
          </cell>
          <cell r="P246" t="str">
            <v>M26 Banjo bolt DIN 7643-3</v>
          </cell>
          <cell r="Q246" t="str">
            <v>Y-764305-20</v>
          </cell>
          <cell r="R246" t="str">
            <v>FT28502, PMRS, Main Tank, Fuel Feed - Aft Pick Up, M26 Banjo bolt DIN 7643-3, Y-764305-20</v>
          </cell>
          <cell r="S246">
            <v>1</v>
          </cell>
        </row>
        <row r="247">
          <cell r="A247">
            <v>244</v>
          </cell>
          <cell r="B247" t="str">
            <v>FT28502</v>
          </cell>
          <cell r="C247" t="str">
            <v>MAIN TANK - 2 - PMRS</v>
          </cell>
          <cell r="D247">
            <v>2910900354</v>
          </cell>
          <cell r="E247" t="str">
            <v/>
          </cell>
          <cell r="F247" t="str">
            <v>SV00A0A410AD11</v>
          </cell>
          <cell r="G247" t="str">
            <v/>
          </cell>
          <cell r="H247" t="str">
            <v/>
          </cell>
          <cell r="I247" t="str">
            <v/>
          </cell>
          <cell r="J247" t="str">
            <v/>
          </cell>
          <cell r="K247" t="str">
            <v/>
          </cell>
          <cell r="L247">
            <v>244</v>
          </cell>
          <cell r="M247" t="str">
            <v>PMRS</v>
          </cell>
          <cell r="N247" t="str">
            <v>Main Tank</v>
          </cell>
          <cell r="O247" t="str">
            <v>AUX TANK FUEL TRANSFER</v>
          </cell>
          <cell r="P247" t="str">
            <v/>
          </cell>
          <cell r="Q247" t="str">
            <v/>
          </cell>
          <cell r="R247" t="str">
            <v xml:space="preserve">FT28502, PMRS, Main Tank, AUX TANK FUEL TRANSFER, , </v>
          </cell>
          <cell r="S247" t="str">
            <v/>
          </cell>
        </row>
        <row r="248">
          <cell r="A248">
            <v>245</v>
          </cell>
          <cell r="B248" t="str">
            <v>FT28502</v>
          </cell>
          <cell r="C248" t="str">
            <v>MAIN TANK - 2 - PMRS</v>
          </cell>
          <cell r="D248">
            <v>2910900354</v>
          </cell>
          <cell r="E248" t="str">
            <v>Y-XRT005E177M26</v>
          </cell>
          <cell r="F248" t="str">
            <v>SV00A0A410AD1101</v>
          </cell>
          <cell r="G248" t="str">
            <v>Seal</v>
          </cell>
          <cell r="H248" t="str">
            <v>M26 Aluminium Crush Washer</v>
          </cell>
          <cell r="I248">
            <v>2</v>
          </cell>
          <cell r="J248">
            <v>4.0000000000000001E-3</v>
          </cell>
          <cell r="K248">
            <v>8.0000000000000002E-3</v>
          </cell>
          <cell r="L248">
            <v>245</v>
          </cell>
          <cell r="M248" t="str">
            <v>PMRS</v>
          </cell>
          <cell r="N248" t="str">
            <v>Main Tank</v>
          </cell>
          <cell r="O248" t="str">
            <v>Aux Fuel Supply</v>
          </cell>
          <cell r="P248" t="str">
            <v>M26 Aluminium Crush Washer</v>
          </cell>
          <cell r="Q248" t="str">
            <v>Y-XRT005E177M26</v>
          </cell>
          <cell r="R248" t="str">
            <v>FT28502, PMRS, Main Tank, Aux Fuel Supply, M26 Aluminium Crush Washer, Y-XRT005E177M26</v>
          </cell>
          <cell r="S248">
            <v>2</v>
          </cell>
        </row>
        <row r="249">
          <cell r="A249">
            <v>246</v>
          </cell>
          <cell r="B249" t="str">
            <v>FT28502</v>
          </cell>
          <cell r="C249" t="str">
            <v>MAIN TANK - 2 - PMRS</v>
          </cell>
          <cell r="D249">
            <v>2910900354</v>
          </cell>
          <cell r="E249" t="str">
            <v>Y-764305-20</v>
          </cell>
          <cell r="F249" t="str">
            <v>SV00A0A410AD1103</v>
          </cell>
          <cell r="G249" t="str">
            <v>Fitting</v>
          </cell>
          <cell r="H249" t="str">
            <v>M26 Banjo bolt DIN 7643-3</v>
          </cell>
          <cell r="I249">
            <v>1</v>
          </cell>
          <cell r="J249">
            <v>0.1</v>
          </cell>
          <cell r="K249">
            <v>0.1</v>
          </cell>
          <cell r="L249">
            <v>246</v>
          </cell>
          <cell r="M249" t="str">
            <v>PMRS</v>
          </cell>
          <cell r="N249" t="str">
            <v>Main Tank</v>
          </cell>
          <cell r="O249" t="str">
            <v>Aux Fuel Supply</v>
          </cell>
          <cell r="P249" t="str">
            <v>M26 Banjo bolt DIN 7643-3</v>
          </cell>
          <cell r="Q249" t="str">
            <v>Y-764305-20</v>
          </cell>
          <cell r="R249" t="str">
            <v>FT28502, PMRS, Main Tank, Aux Fuel Supply, M26 Banjo bolt DIN 7643-3, Y-764305-20</v>
          </cell>
          <cell r="S249">
            <v>1</v>
          </cell>
        </row>
        <row r="250">
          <cell r="A250">
            <v>247</v>
          </cell>
          <cell r="B250" t="str">
            <v>FT28502</v>
          </cell>
          <cell r="C250" t="str">
            <v>MAIN TANK - 2 - PMRS</v>
          </cell>
          <cell r="D250">
            <v>2910900354</v>
          </cell>
          <cell r="E250" t="str">
            <v>Y-BS-M36</v>
          </cell>
          <cell r="F250" t="str">
            <v>SV00A0A410AD1105</v>
          </cell>
          <cell r="G250" t="str">
            <v>Seal</v>
          </cell>
          <cell r="H250" t="str">
            <v>M36 Bonded Seal</v>
          </cell>
          <cell r="I250">
            <v>1</v>
          </cell>
          <cell r="J250">
            <v>4.0000000000000001E-3</v>
          </cell>
          <cell r="K250">
            <v>4.0000000000000001E-3</v>
          </cell>
          <cell r="L250">
            <v>247</v>
          </cell>
          <cell r="M250" t="str">
            <v>PMRS</v>
          </cell>
          <cell r="N250" t="str">
            <v>Main Tank</v>
          </cell>
          <cell r="O250" t="str">
            <v>Aux Fuel Supply</v>
          </cell>
          <cell r="P250" t="str">
            <v>M36 Bonded Seal</v>
          </cell>
          <cell r="Q250" t="str">
            <v>Y-BS-M36</v>
          </cell>
          <cell r="R250" t="str">
            <v>FT28502, PMRS, Main Tank, Aux Fuel Supply, M36 Bonded Seal, Y-BS-M36</v>
          </cell>
          <cell r="S250">
            <v>1</v>
          </cell>
        </row>
        <row r="251">
          <cell r="A251">
            <v>248</v>
          </cell>
          <cell r="B251" t="str">
            <v>FT28502</v>
          </cell>
          <cell r="C251" t="str">
            <v>MAIN TANK - 2 - PMRS</v>
          </cell>
          <cell r="D251">
            <v>2910900354</v>
          </cell>
          <cell r="E251" t="str">
            <v>FT28436</v>
          </cell>
          <cell r="F251" t="str">
            <v>SV00A0A410AD1107</v>
          </cell>
          <cell r="G251" t="str">
            <v>Nut</v>
          </cell>
          <cell r="H251" t="str">
            <v>M36 Thin Nut LH Thread</v>
          </cell>
          <cell r="I251">
            <v>1</v>
          </cell>
          <cell r="J251">
            <v>0.05</v>
          </cell>
          <cell r="K251">
            <v>0.05</v>
          </cell>
          <cell r="L251">
            <v>248</v>
          </cell>
          <cell r="M251" t="str">
            <v>PMRS</v>
          </cell>
          <cell r="N251" t="str">
            <v>Main Tank</v>
          </cell>
          <cell r="O251" t="str">
            <v>Aux Fuel Supply</v>
          </cell>
          <cell r="P251" t="str">
            <v>M36 Thin Nut LH Thread</v>
          </cell>
          <cell r="Q251" t="str">
            <v>FT28436</v>
          </cell>
          <cell r="R251" t="str">
            <v>FT28502, PMRS, Main Tank, Aux Fuel Supply, M36 Thin Nut LH Thread, FT28436</v>
          </cell>
          <cell r="S251">
            <v>1</v>
          </cell>
        </row>
        <row r="252">
          <cell r="A252">
            <v>249</v>
          </cell>
          <cell r="B252" t="str">
            <v>FT28502</v>
          </cell>
          <cell r="C252" t="str">
            <v>MAIN TANK - 2 - PMRS</v>
          </cell>
          <cell r="D252">
            <v>2910900354</v>
          </cell>
          <cell r="E252" t="str">
            <v>FT28447</v>
          </cell>
          <cell r="F252" t="str">
            <v>SV00A0A410AD1109</v>
          </cell>
          <cell r="G252" t="str">
            <v>Block</v>
          </cell>
          <cell r="H252" t="str">
            <v>Banjo Backing Block</v>
          </cell>
          <cell r="I252">
            <v>1</v>
          </cell>
          <cell r="J252">
            <v>0.7</v>
          </cell>
          <cell r="K252">
            <v>0.4</v>
          </cell>
          <cell r="L252">
            <v>249</v>
          </cell>
          <cell r="M252" t="str">
            <v>PMRS</v>
          </cell>
          <cell r="N252" t="str">
            <v>Main Tank</v>
          </cell>
          <cell r="O252" t="str">
            <v>Aux Fuel Supply</v>
          </cell>
          <cell r="P252" t="str">
            <v>Banjo Backing Block</v>
          </cell>
          <cell r="Q252" t="str">
            <v>FT28447</v>
          </cell>
          <cell r="R252" t="str">
            <v>FT28502, PMRS, Main Tank, Aux Fuel Supply, Banjo Backing Block, FT28447</v>
          </cell>
          <cell r="S252">
            <v>1</v>
          </cell>
        </row>
        <row r="253">
          <cell r="A253">
            <v>250</v>
          </cell>
          <cell r="B253" t="str">
            <v>FT28502</v>
          </cell>
          <cell r="C253" t="str">
            <v>MAIN TANK - 2 - PMRS</v>
          </cell>
          <cell r="D253">
            <v>2910900354</v>
          </cell>
          <cell r="E253" t="str">
            <v/>
          </cell>
          <cell r="F253" t="str">
            <v>SV00A0A450AM</v>
          </cell>
          <cell r="G253" t="str">
            <v/>
          </cell>
          <cell r="H253" t="str">
            <v/>
          </cell>
          <cell r="I253" t="str">
            <v/>
          </cell>
          <cell r="J253" t="str">
            <v/>
          </cell>
          <cell r="K253" t="str">
            <v/>
          </cell>
          <cell r="L253">
            <v>250</v>
          </cell>
          <cell r="M253" t="str">
            <v>PMRS</v>
          </cell>
          <cell r="N253" t="str">
            <v>Main Tank</v>
          </cell>
          <cell r="O253" t="str">
            <v>OPTICAL SENSOR AFT - MAIN TANK</v>
          </cell>
          <cell r="P253" t="str">
            <v/>
          </cell>
          <cell r="Q253" t="str">
            <v/>
          </cell>
          <cell r="R253" t="str">
            <v xml:space="preserve">FT28502, PMRS, Main Tank, OPTICAL SENSOR AFT - MAIN TANK, , </v>
          </cell>
          <cell r="S253" t="str">
            <v/>
          </cell>
        </row>
        <row r="254">
          <cell r="A254">
            <v>251</v>
          </cell>
          <cell r="B254" t="str">
            <v>FT28502</v>
          </cell>
          <cell r="C254" t="str">
            <v>MAIN TANK - 2 - PMRS</v>
          </cell>
          <cell r="D254">
            <v>2910900354</v>
          </cell>
          <cell r="E254" t="str">
            <v>FT28275</v>
          </cell>
          <cell r="F254" t="str">
            <v>SV00A0A450AM01</v>
          </cell>
          <cell r="G254" t="str">
            <v>Insert</v>
          </cell>
          <cell r="H254" t="str">
            <v>Insert 1/2" BSP</v>
          </cell>
          <cell r="I254">
            <v>1</v>
          </cell>
          <cell r="J254">
            <v>7.0000000000000007E-2</v>
          </cell>
          <cell r="K254">
            <v>7.0000000000000007E-2</v>
          </cell>
          <cell r="L254">
            <v>251</v>
          </cell>
          <cell r="M254" t="str">
            <v>PMRS</v>
          </cell>
          <cell r="N254" t="str">
            <v>Main Tank</v>
          </cell>
          <cell r="O254" t="str">
            <v>Optical Sensor Aft</v>
          </cell>
          <cell r="P254" t="str">
            <v>Insert 1/2" BSP</v>
          </cell>
          <cell r="Q254" t="str">
            <v>FT28275</v>
          </cell>
          <cell r="R254" t="str">
            <v>FT28502, PMRS, Main Tank, Optical Sensor Aft, Insert 1/2" BSP, FT28275</v>
          </cell>
          <cell r="S254">
            <v>1</v>
          </cell>
        </row>
        <row r="255">
          <cell r="A255">
            <v>252</v>
          </cell>
          <cell r="B255" t="str">
            <v>FT28502</v>
          </cell>
          <cell r="C255" t="str">
            <v>MAIN TANK - 2 - PMRS</v>
          </cell>
          <cell r="D255">
            <v>2910900354</v>
          </cell>
          <cell r="E255" t="str">
            <v>Y-POS187-312-120</v>
          </cell>
          <cell r="F255" t="str">
            <v>SV00A0A450AM03</v>
          </cell>
          <cell r="G255" t="str">
            <v>Fitting</v>
          </cell>
          <cell r="H255" t="str">
            <v>Optical sensor unit</v>
          </cell>
          <cell r="I255">
            <v>1</v>
          </cell>
          <cell r="J255">
            <v>0.5</v>
          </cell>
          <cell r="K255">
            <v>0.5</v>
          </cell>
          <cell r="L255">
            <v>252</v>
          </cell>
          <cell r="M255" t="str">
            <v>PMRS</v>
          </cell>
          <cell r="N255" t="str">
            <v>Main Tank</v>
          </cell>
          <cell r="O255" t="str">
            <v>Optical Sensor Aft</v>
          </cell>
          <cell r="P255" t="str">
            <v>Optical sensor unit</v>
          </cell>
          <cell r="Q255" t="str">
            <v>Y-POS187-312-120</v>
          </cell>
          <cell r="R255" t="str">
            <v>FT28502, PMRS, Main Tank, Optical Sensor Aft, Optical sensor unit, Y-POS187-312-120</v>
          </cell>
          <cell r="S255">
            <v>1</v>
          </cell>
        </row>
        <row r="256">
          <cell r="A256">
            <v>253</v>
          </cell>
          <cell r="B256" t="str">
            <v>FT28502</v>
          </cell>
          <cell r="C256" t="str">
            <v>MAIN TANK - 2 - PMRS</v>
          </cell>
          <cell r="D256">
            <v>2910900354</v>
          </cell>
          <cell r="E256" t="str">
            <v>Y-BS1/2BSP</v>
          </cell>
          <cell r="F256" t="str">
            <v>SV00A0A450AM05</v>
          </cell>
          <cell r="G256" t="str">
            <v>Seal</v>
          </cell>
          <cell r="H256" t="str">
            <v>Washer 1/2 BSP</v>
          </cell>
          <cell r="I256">
            <v>1</v>
          </cell>
          <cell r="J256">
            <v>4.0000000000000001E-3</v>
          </cell>
          <cell r="K256">
            <v>4.0000000000000001E-3</v>
          </cell>
          <cell r="L256">
            <v>253</v>
          </cell>
          <cell r="M256" t="str">
            <v>PMRS</v>
          </cell>
          <cell r="N256" t="str">
            <v>Main Tank</v>
          </cell>
          <cell r="O256" t="str">
            <v>Optical Sensor Aft</v>
          </cell>
          <cell r="P256" t="str">
            <v>Washer 1/2 BSP</v>
          </cell>
          <cell r="Q256" t="str">
            <v>Y-BS1/2BSP</v>
          </cell>
          <cell r="R256" t="str">
            <v>FT28502, PMRS, Main Tank, Optical Sensor Aft, Washer 1/2 BSP, Y-BS1/2BSP</v>
          </cell>
          <cell r="S256">
            <v>1</v>
          </cell>
        </row>
        <row r="257">
          <cell r="A257">
            <v>254</v>
          </cell>
          <cell r="B257" t="str">
            <v>FT28502</v>
          </cell>
          <cell r="C257" t="str">
            <v>MAIN TANK - 2 - PMRS</v>
          </cell>
          <cell r="D257">
            <v>2910900354</v>
          </cell>
          <cell r="E257" t="str">
            <v/>
          </cell>
          <cell r="F257" t="str">
            <v>SV00A0A410AD0101</v>
          </cell>
          <cell r="G257" t="str">
            <v>Fitting</v>
          </cell>
          <cell r="H257" t="str">
            <v>HG334A 1.6mm Kit</v>
          </cell>
          <cell r="I257">
            <v>1</v>
          </cell>
          <cell r="J257">
            <v>0.3</v>
          </cell>
          <cell r="K257">
            <v>0.3</v>
          </cell>
          <cell r="L257">
            <v>254</v>
          </cell>
          <cell r="M257" t="str">
            <v>PMRS</v>
          </cell>
          <cell r="N257" t="str">
            <v>Main Tank</v>
          </cell>
          <cell r="O257" t="str">
            <v>Interface sponge</v>
          </cell>
          <cell r="P257" t="str">
            <v>HG334A 1.6mm Kit</v>
          </cell>
          <cell r="Q257" t="str">
            <v/>
          </cell>
          <cell r="R257" t="str">
            <v xml:space="preserve">FT28502, PMRS, Main Tank, Interface sponge, HG334A 1.6mm Kit, </v>
          </cell>
          <cell r="S257">
            <v>1</v>
          </cell>
        </row>
        <row r="258">
          <cell r="A258">
            <v>255</v>
          </cell>
          <cell r="B258" t="str">
            <v>FT28502</v>
          </cell>
          <cell r="C258" t="str">
            <v>MAIN TANK - 2 - PMRS</v>
          </cell>
          <cell r="D258">
            <v>2910900354</v>
          </cell>
          <cell r="E258" t="str">
            <v/>
          </cell>
          <cell r="F258" t="str">
            <v>SV00A0A410AD19</v>
          </cell>
          <cell r="G258" t="str">
            <v/>
          </cell>
          <cell r="H258" t="str">
            <v/>
          </cell>
          <cell r="I258" t="str">
            <v/>
          </cell>
          <cell r="J258" t="str">
            <v/>
          </cell>
          <cell r="K258" t="str">
            <v/>
          </cell>
          <cell r="L258">
            <v>255</v>
          </cell>
          <cell r="M258" t="str">
            <v>PMRS</v>
          </cell>
          <cell r="N258" t="str">
            <v>Main Tank</v>
          </cell>
          <cell r="O258" t="str">
            <v>Strap Assy 1</v>
          </cell>
          <cell r="P258" t="str">
            <v/>
          </cell>
          <cell r="Q258" t="str">
            <v/>
          </cell>
          <cell r="R258" t="str">
            <v xml:space="preserve">FT28502, PMRS, Main Tank, Strap Assy 1, , </v>
          </cell>
          <cell r="S258" t="str">
            <v/>
          </cell>
        </row>
        <row r="259">
          <cell r="A259">
            <v>256</v>
          </cell>
          <cell r="B259" t="str">
            <v>FT28502</v>
          </cell>
          <cell r="C259" t="str">
            <v>MAIN TANK - 2 - PMRS</v>
          </cell>
          <cell r="D259">
            <v>2910900354</v>
          </cell>
          <cell r="E259" t="str">
            <v>FT28412/01</v>
          </cell>
          <cell r="F259" t="str">
            <v>SV00A0A410AD1901</v>
          </cell>
          <cell r="G259" t="str">
            <v>Fitting</v>
          </cell>
          <cell r="H259" t="str">
            <v>Strap</v>
          </cell>
          <cell r="I259">
            <v>1</v>
          </cell>
          <cell r="J259">
            <v>0.7</v>
          </cell>
          <cell r="K259">
            <v>0.7</v>
          </cell>
          <cell r="L259">
            <v>256</v>
          </cell>
          <cell r="M259" t="str">
            <v>PMRS</v>
          </cell>
          <cell r="N259" t="str">
            <v>Main Tank</v>
          </cell>
          <cell r="O259" t="str">
            <v>(Strap Assy 1) FT28412/-</v>
          </cell>
          <cell r="P259" t="str">
            <v>Strap</v>
          </cell>
          <cell r="Q259" t="str">
            <v>FT28412/01</v>
          </cell>
          <cell r="R259" t="str">
            <v>FT28502, PMRS, Main Tank, (Strap Assy 1) FT28412/-, Strap, FT28412/01</v>
          </cell>
          <cell r="S259">
            <v>1</v>
          </cell>
        </row>
        <row r="260">
          <cell r="A260">
            <v>257</v>
          </cell>
          <cell r="B260" t="str">
            <v>FT28502</v>
          </cell>
          <cell r="C260" t="str">
            <v>MAIN TANK - 2 - PMRS</v>
          </cell>
          <cell r="D260">
            <v>2910900354</v>
          </cell>
          <cell r="E260" t="str">
            <v>FT28412/02</v>
          </cell>
          <cell r="F260" t="str">
            <v>SV00A0A410AD1903</v>
          </cell>
          <cell r="G260" t="str">
            <v>Fitting</v>
          </cell>
          <cell r="H260" t="str">
            <v>Strap</v>
          </cell>
          <cell r="I260">
            <v>1</v>
          </cell>
          <cell r="J260">
            <v>0.7</v>
          </cell>
          <cell r="K260">
            <v>0.7</v>
          </cell>
          <cell r="L260">
            <v>257</v>
          </cell>
          <cell r="M260" t="str">
            <v>PMRS</v>
          </cell>
          <cell r="N260" t="str">
            <v>Main Tank</v>
          </cell>
          <cell r="O260" t="str">
            <v>(Strap Assy 1) FT28412/-</v>
          </cell>
          <cell r="P260" t="str">
            <v>Strap</v>
          </cell>
          <cell r="Q260" t="str">
            <v>FT28412/02</v>
          </cell>
          <cell r="R260" t="str">
            <v>FT28502, PMRS, Main Tank, (Strap Assy 1) FT28412/-, Strap, FT28412/02</v>
          </cell>
          <cell r="S260">
            <v>1</v>
          </cell>
        </row>
        <row r="261">
          <cell r="A261">
            <v>258</v>
          </cell>
          <cell r="B261" t="str">
            <v>FT28502</v>
          </cell>
          <cell r="C261" t="str">
            <v>MAIN TANK - 2 - PMRS</v>
          </cell>
          <cell r="D261">
            <v>2910900354</v>
          </cell>
          <cell r="E261" t="str">
            <v>FT28412/03</v>
          </cell>
          <cell r="F261" t="str">
            <v>SV00A0A410AD1905</v>
          </cell>
          <cell r="G261" t="str">
            <v>Fitting</v>
          </cell>
          <cell r="H261" t="str">
            <v>Strap</v>
          </cell>
          <cell r="I261">
            <v>1</v>
          </cell>
          <cell r="J261">
            <v>0.7</v>
          </cell>
          <cell r="K261">
            <v>0.7</v>
          </cell>
          <cell r="L261">
            <v>258</v>
          </cell>
          <cell r="M261" t="str">
            <v>PMRS</v>
          </cell>
          <cell r="N261" t="str">
            <v>Main Tank</v>
          </cell>
          <cell r="O261" t="str">
            <v>(Strap Assy 1) FT28412/-</v>
          </cell>
          <cell r="P261" t="str">
            <v>Strap</v>
          </cell>
          <cell r="Q261" t="str">
            <v>FT28412/03</v>
          </cell>
          <cell r="R261" t="str">
            <v>FT28502, PMRS, Main Tank, (Strap Assy 1) FT28412/-, Strap, FT28412/03</v>
          </cell>
          <cell r="S261">
            <v>1</v>
          </cell>
        </row>
        <row r="262">
          <cell r="A262">
            <v>259</v>
          </cell>
          <cell r="B262" t="str">
            <v>FT28502</v>
          </cell>
          <cell r="C262" t="str">
            <v>MAIN TANK - 2 - PMRS</v>
          </cell>
          <cell r="D262">
            <v>2910900354</v>
          </cell>
          <cell r="E262" t="str">
            <v>FT28911</v>
          </cell>
          <cell r="F262" t="str">
            <v>SV00A0A410AD1907</v>
          </cell>
          <cell r="G262" t="str">
            <v>Block</v>
          </cell>
          <cell r="H262" t="str">
            <v>Tension Block Threaded M8</v>
          </cell>
          <cell r="I262">
            <v>2</v>
          </cell>
          <cell r="J262">
            <v>0.2</v>
          </cell>
          <cell r="K262">
            <v>0.4</v>
          </cell>
          <cell r="L262">
            <v>259</v>
          </cell>
          <cell r="M262" t="str">
            <v>PMRS</v>
          </cell>
          <cell r="N262" t="str">
            <v>Main Tank</v>
          </cell>
          <cell r="O262" t="str">
            <v>(Strap Assy 1) FT28412/-</v>
          </cell>
          <cell r="P262" t="str">
            <v>Tension Block Threaded M8</v>
          </cell>
          <cell r="Q262" t="str">
            <v>FT28911</v>
          </cell>
          <cell r="R262" t="str">
            <v>FT28502, PMRS, Main Tank, (Strap Assy 1) FT28412/-, Tension Block Threaded M8, FT28911</v>
          </cell>
          <cell r="S262">
            <v>2</v>
          </cell>
        </row>
        <row r="263">
          <cell r="A263">
            <v>260</v>
          </cell>
          <cell r="B263" t="str">
            <v>FT28502</v>
          </cell>
          <cell r="C263" t="str">
            <v>MAIN TANK - 2 - PMRS</v>
          </cell>
          <cell r="D263">
            <v>2910900354</v>
          </cell>
          <cell r="E263" t="str">
            <v>FT28910</v>
          </cell>
          <cell r="F263" t="str">
            <v>SV00A0A410AD1909</v>
          </cell>
          <cell r="G263" t="str">
            <v>Block</v>
          </cell>
          <cell r="H263" t="str">
            <v>Tension Block Clearance</v>
          </cell>
          <cell r="I263">
            <v>2</v>
          </cell>
          <cell r="J263">
            <v>0.19</v>
          </cell>
          <cell r="K263">
            <v>0.38</v>
          </cell>
          <cell r="L263">
            <v>260</v>
          </cell>
          <cell r="M263" t="str">
            <v>PMRS</v>
          </cell>
          <cell r="N263" t="str">
            <v>Main Tank</v>
          </cell>
          <cell r="O263" t="str">
            <v>(Strap Assy 1) FT28412/-</v>
          </cell>
          <cell r="P263" t="str">
            <v>Tension Block Clearance</v>
          </cell>
          <cell r="Q263" t="str">
            <v>FT28910</v>
          </cell>
          <cell r="R263" t="str">
            <v>FT28502, PMRS, Main Tank, (Strap Assy 1) FT28412/-, Tension Block Clearance, FT28910</v>
          </cell>
          <cell r="S263">
            <v>2</v>
          </cell>
        </row>
        <row r="264">
          <cell r="A264">
            <v>261</v>
          </cell>
          <cell r="B264" t="str">
            <v>FT28502</v>
          </cell>
          <cell r="C264" t="str">
            <v>MAIN TANK - 2 - PMRS</v>
          </cell>
          <cell r="D264">
            <v>2910900354</v>
          </cell>
          <cell r="E264" t="str">
            <v>NT-M8-SCX24</v>
          </cell>
          <cell r="F264" t="str">
            <v>SV00A0A410AD1911</v>
          </cell>
          <cell r="G264" t="str">
            <v>Fitting</v>
          </cell>
          <cell r="H264" t="str">
            <v>Studding Connector M8</v>
          </cell>
          <cell r="I264">
            <v>2</v>
          </cell>
          <cell r="J264">
            <v>0.02</v>
          </cell>
          <cell r="K264">
            <v>0.04</v>
          </cell>
          <cell r="L264">
            <v>261</v>
          </cell>
          <cell r="M264" t="str">
            <v>PMRS</v>
          </cell>
          <cell r="N264" t="str">
            <v>Main Tank</v>
          </cell>
          <cell r="O264" t="str">
            <v>(Strap Assy 1) FT28412/-</v>
          </cell>
          <cell r="P264" t="str">
            <v>Studding Connector M8</v>
          </cell>
          <cell r="Q264" t="str">
            <v>NT-M8-SCX24</v>
          </cell>
          <cell r="R264" t="str">
            <v>FT28502, PMRS, Main Tank, (Strap Assy 1) FT28412/-, Studding Connector M8, NT-M8-SCX24</v>
          </cell>
          <cell r="S264">
            <v>2</v>
          </cell>
        </row>
        <row r="265">
          <cell r="A265">
            <v>262</v>
          </cell>
          <cell r="B265" t="str">
            <v>FT28502</v>
          </cell>
          <cell r="C265" t="str">
            <v>MAIN TANK - 2 - PMRS</v>
          </cell>
          <cell r="D265">
            <v>2910900354</v>
          </cell>
          <cell r="E265" t="str">
            <v>FT28905</v>
          </cell>
          <cell r="F265" t="str">
            <v>SV00A0A410AD1913</v>
          </cell>
          <cell r="G265" t="str">
            <v>Block</v>
          </cell>
          <cell r="H265" t="str">
            <v>Mounting Block</v>
          </cell>
          <cell r="I265">
            <v>1</v>
          </cell>
          <cell r="J265">
            <v>0.28999999999999998</v>
          </cell>
          <cell r="K265">
            <v>0.28999999999999998</v>
          </cell>
          <cell r="L265">
            <v>262</v>
          </cell>
          <cell r="M265" t="str">
            <v>PMRS</v>
          </cell>
          <cell r="N265" t="str">
            <v>Main Tank</v>
          </cell>
          <cell r="O265" t="str">
            <v>(Strap Assy 1) FT28412/-</v>
          </cell>
          <cell r="P265" t="str">
            <v>Mounting Block</v>
          </cell>
          <cell r="Q265" t="str">
            <v>FT28905</v>
          </cell>
          <cell r="R265" t="str">
            <v>FT28502, PMRS, Main Tank, (Strap Assy 1) FT28412/-, Mounting Block, FT28905</v>
          </cell>
          <cell r="S265">
            <v>1</v>
          </cell>
        </row>
        <row r="266">
          <cell r="A266">
            <v>263</v>
          </cell>
          <cell r="B266" t="str">
            <v>FT28502</v>
          </cell>
          <cell r="C266" t="str">
            <v>MAIN TANK - 2 - PMRS</v>
          </cell>
          <cell r="D266">
            <v>2910900354</v>
          </cell>
          <cell r="E266" t="str">
            <v>FT28909</v>
          </cell>
          <cell r="F266" t="str">
            <v>SV00A0A410AD1915</v>
          </cell>
          <cell r="G266" t="str">
            <v>Block</v>
          </cell>
          <cell r="H266" t="str">
            <v>Strap Retaining Block</v>
          </cell>
          <cell r="I266">
            <v>1</v>
          </cell>
          <cell r="J266">
            <v>0.28999999999999998</v>
          </cell>
          <cell r="K266">
            <v>0.28999999999999998</v>
          </cell>
          <cell r="L266">
            <v>263</v>
          </cell>
          <cell r="M266" t="str">
            <v>PMRS</v>
          </cell>
          <cell r="N266" t="str">
            <v>Main Tank</v>
          </cell>
          <cell r="O266" t="str">
            <v>(Strap Assy 1) FT28412/-</v>
          </cell>
          <cell r="P266" t="str">
            <v>Strap Retaining Block</v>
          </cell>
          <cell r="Q266" t="str">
            <v>FT28909</v>
          </cell>
          <cell r="R266" t="str">
            <v>FT28502, PMRS, Main Tank, (Strap Assy 1) FT28412/-, Strap Retaining Block, FT28909</v>
          </cell>
          <cell r="S266">
            <v>1</v>
          </cell>
        </row>
        <row r="267">
          <cell r="A267">
            <v>264</v>
          </cell>
          <cell r="B267" t="str">
            <v>FT28502</v>
          </cell>
          <cell r="C267" t="str">
            <v>MAIN TANK - 2 - PMRS</v>
          </cell>
          <cell r="D267">
            <v>2910900354</v>
          </cell>
          <cell r="E267" t="str">
            <v>FT28907</v>
          </cell>
          <cell r="F267" t="str">
            <v>SV00A0A410AD1917</v>
          </cell>
          <cell r="G267" t="str">
            <v>Block</v>
          </cell>
          <cell r="H267" t="str">
            <v>Welded Mounting Block</v>
          </cell>
          <cell r="I267">
            <v>1</v>
          </cell>
          <cell r="J267">
            <v>0.7</v>
          </cell>
          <cell r="K267">
            <v>0.7</v>
          </cell>
          <cell r="L267">
            <v>264</v>
          </cell>
          <cell r="M267" t="str">
            <v>PMRS</v>
          </cell>
          <cell r="N267" t="str">
            <v>Main Tank</v>
          </cell>
          <cell r="O267" t="str">
            <v>(Strap Assy 1) FT28412/-</v>
          </cell>
          <cell r="P267" t="str">
            <v>Welded Mounting Block</v>
          </cell>
          <cell r="Q267" t="str">
            <v>FT28907</v>
          </cell>
          <cell r="R267" t="str">
            <v>FT28502, PMRS, Main Tank, (Strap Assy 1) FT28412/-, Welded Mounting Block, FT28907</v>
          </cell>
          <cell r="S267">
            <v>1</v>
          </cell>
        </row>
        <row r="268">
          <cell r="A268">
            <v>265</v>
          </cell>
          <cell r="B268" t="str">
            <v>FT28502</v>
          </cell>
          <cell r="C268" t="str">
            <v>MAIN TANK - 2 - PMRS</v>
          </cell>
          <cell r="D268">
            <v>2910900354</v>
          </cell>
          <cell r="E268" t="str">
            <v>FT28908</v>
          </cell>
          <cell r="F268" t="str">
            <v>SV00A0A410AD1919</v>
          </cell>
          <cell r="G268" t="str">
            <v>Block</v>
          </cell>
          <cell r="H268" t="str">
            <v>Strap Mounting Block</v>
          </cell>
          <cell r="I268">
            <v>1</v>
          </cell>
          <cell r="J268">
            <v>0.28999999999999998</v>
          </cell>
          <cell r="K268">
            <v>0.28999999999999998</v>
          </cell>
          <cell r="L268">
            <v>265</v>
          </cell>
          <cell r="M268" t="str">
            <v>PMRS</v>
          </cell>
          <cell r="N268" t="str">
            <v>Main Tank</v>
          </cell>
          <cell r="O268" t="str">
            <v>(Strap Assy 1) FT28412/-</v>
          </cell>
          <cell r="P268" t="str">
            <v>Strap Mounting Block</v>
          </cell>
          <cell r="Q268" t="str">
            <v>FT28908</v>
          </cell>
          <cell r="R268" t="str">
            <v>FT28502, PMRS, Main Tank, (Strap Assy 1) FT28412/-, Strap Mounting Block, FT28908</v>
          </cell>
          <cell r="S268">
            <v>1</v>
          </cell>
        </row>
        <row r="269">
          <cell r="A269">
            <v>266</v>
          </cell>
          <cell r="B269" t="str">
            <v>FT28502</v>
          </cell>
          <cell r="C269" t="str">
            <v>MAIN TANK - 2 - PMRS</v>
          </cell>
          <cell r="D269">
            <v>2910900354</v>
          </cell>
          <cell r="E269" t="str">
            <v>Z-W-M8</v>
          </cell>
          <cell r="F269" t="str">
            <v>SV00A0A410AD1921</v>
          </cell>
          <cell r="G269" t="str">
            <v>Fitting</v>
          </cell>
          <cell r="H269" t="str">
            <v>Washer M8</v>
          </cell>
          <cell r="I269">
            <v>7</v>
          </cell>
          <cell r="J269">
            <v>1E-3</v>
          </cell>
          <cell r="K269">
            <v>7.0000000000000001E-3</v>
          </cell>
          <cell r="L269">
            <v>266</v>
          </cell>
          <cell r="M269" t="str">
            <v>PMRS</v>
          </cell>
          <cell r="N269" t="str">
            <v>Main Tank</v>
          </cell>
          <cell r="O269" t="str">
            <v>(Strap Assy 1) FT28412/-</v>
          </cell>
          <cell r="P269" t="str">
            <v>Washer M8</v>
          </cell>
          <cell r="Q269" t="str">
            <v>Z-W-M8</v>
          </cell>
          <cell r="R269" t="str">
            <v>FT28502, PMRS, Main Tank, (Strap Assy 1) FT28412/-, Washer M8, Z-W-M8</v>
          </cell>
          <cell r="S269">
            <v>7</v>
          </cell>
        </row>
        <row r="270">
          <cell r="A270">
            <v>267</v>
          </cell>
          <cell r="B270" t="str">
            <v>FT28502</v>
          </cell>
          <cell r="C270" t="str">
            <v>MAIN TANK - 2 - PMRS</v>
          </cell>
          <cell r="D270">
            <v>2910900354</v>
          </cell>
          <cell r="E270" t="str">
            <v>Z-W-NL8</v>
          </cell>
          <cell r="F270" t="str">
            <v>SV00A0A410AD1923</v>
          </cell>
          <cell r="G270" t="str">
            <v>Fitting</v>
          </cell>
          <cell r="H270" t="str">
            <v>Nord-Lock Washer M8</v>
          </cell>
          <cell r="I270">
            <v>7</v>
          </cell>
          <cell r="J270">
            <v>1E-3</v>
          </cell>
          <cell r="K270">
            <v>7.0000000000000001E-3</v>
          </cell>
          <cell r="L270">
            <v>267</v>
          </cell>
          <cell r="M270" t="str">
            <v>PMRS</v>
          </cell>
          <cell r="N270" t="str">
            <v>Main Tank</v>
          </cell>
          <cell r="O270" t="str">
            <v>(Strap Assy 1) FT28412/-</v>
          </cell>
          <cell r="P270" t="str">
            <v>Nord-Lock Washer M8</v>
          </cell>
          <cell r="Q270" t="str">
            <v>Z-W-NL8</v>
          </cell>
          <cell r="R270" t="str">
            <v>FT28502, PMRS, Main Tank, (Strap Assy 1) FT28412/-, Nord-Lock Washer M8, Z-W-NL8</v>
          </cell>
          <cell r="S270">
            <v>7</v>
          </cell>
        </row>
        <row r="271">
          <cell r="A271">
            <v>268</v>
          </cell>
          <cell r="B271" t="str">
            <v>FT28502</v>
          </cell>
          <cell r="C271" t="str">
            <v>MAIN TANK - 2 - PMRS</v>
          </cell>
          <cell r="D271">
            <v>2910900354</v>
          </cell>
          <cell r="E271" t="str">
            <v>BT-M8X30SKCPHD</v>
          </cell>
          <cell r="F271" t="str">
            <v>SV00A0A410AD1925</v>
          </cell>
          <cell r="G271" t="str">
            <v>Fitting</v>
          </cell>
          <cell r="H271" t="str">
            <v>BOLT M8x30 Socket cap head screw</v>
          </cell>
          <cell r="I271">
            <v>2</v>
          </cell>
          <cell r="J271">
            <v>0.02</v>
          </cell>
          <cell r="K271">
            <v>0.04</v>
          </cell>
          <cell r="L271">
            <v>268</v>
          </cell>
          <cell r="M271" t="str">
            <v>PMRS</v>
          </cell>
          <cell r="N271" t="str">
            <v>Main Tank</v>
          </cell>
          <cell r="O271" t="str">
            <v>(Strap Assy 1) FT28412/-</v>
          </cell>
          <cell r="P271" t="str">
            <v>BOLT M8x30 Socket cap head screw</v>
          </cell>
          <cell r="Q271" t="str">
            <v>BT-M8X30SKCPHD</v>
          </cell>
          <cell r="R271" t="str">
            <v>FT28502, PMRS, Main Tank, (Strap Assy 1) FT28412/-, BOLT M8x30 Socket cap head screw, BT-M8X30SKCPHD</v>
          </cell>
          <cell r="S271">
            <v>2</v>
          </cell>
        </row>
        <row r="272">
          <cell r="A272">
            <v>269</v>
          </cell>
          <cell r="B272" t="str">
            <v>FT28502</v>
          </cell>
          <cell r="C272" t="str">
            <v>MAIN TANK - 2 - PMRS</v>
          </cell>
          <cell r="D272">
            <v>2910900354</v>
          </cell>
          <cell r="E272" t="str">
            <v>BT-M8X40SKCPHD</v>
          </cell>
          <cell r="F272" t="str">
            <v>SV00A0A410AD1927</v>
          </cell>
          <cell r="G272" t="str">
            <v>Fitting</v>
          </cell>
          <cell r="H272" t="str">
            <v>BOLT M8x40 Socket cap head screw</v>
          </cell>
          <cell r="I272">
            <v>1</v>
          </cell>
          <cell r="J272">
            <v>0.03</v>
          </cell>
          <cell r="K272">
            <v>0.03</v>
          </cell>
          <cell r="L272">
            <v>269</v>
          </cell>
          <cell r="M272" t="str">
            <v>PMRS</v>
          </cell>
          <cell r="N272" t="str">
            <v>Main Tank</v>
          </cell>
          <cell r="O272" t="str">
            <v>(Strap Assy 1) FT28412/-</v>
          </cell>
          <cell r="P272" t="str">
            <v>BOLT M8x40 Socket cap head screw</v>
          </cell>
          <cell r="Q272" t="str">
            <v>BT-M8X40SKCPHD</v>
          </cell>
          <cell r="R272" t="str">
            <v>FT28502, PMRS, Main Tank, (Strap Assy 1) FT28412/-, BOLT M8x40 Socket cap head screw, BT-M8X40SKCPHD</v>
          </cell>
          <cell r="S272">
            <v>1</v>
          </cell>
        </row>
        <row r="273">
          <cell r="A273">
            <v>270</v>
          </cell>
          <cell r="B273" t="str">
            <v>FT28502</v>
          </cell>
          <cell r="C273" t="str">
            <v>MAIN TANK - 2 - PMRS</v>
          </cell>
          <cell r="D273">
            <v>2910900354</v>
          </cell>
          <cell r="E273" t="str">
            <v>BT-M8X60SKCPHD</v>
          </cell>
          <cell r="F273" t="str">
            <v>SV00A0A410AD1929</v>
          </cell>
          <cell r="G273" t="str">
            <v>Fitting</v>
          </cell>
          <cell r="H273" t="str">
            <v>BOLT M8x60 Socket cap head screw</v>
          </cell>
          <cell r="I273">
            <v>4</v>
          </cell>
          <cell r="J273">
            <v>0.03</v>
          </cell>
          <cell r="K273">
            <v>0.12</v>
          </cell>
          <cell r="L273">
            <v>270</v>
          </cell>
          <cell r="M273" t="str">
            <v>PMRS</v>
          </cell>
          <cell r="N273" t="str">
            <v>Main Tank</v>
          </cell>
          <cell r="O273" t="str">
            <v>(Strap Assy 1) FT28412/-</v>
          </cell>
          <cell r="P273" t="str">
            <v>BOLT M8x60 Socket cap head screw</v>
          </cell>
          <cell r="Q273" t="str">
            <v>BT-M8X60SKCPHD</v>
          </cell>
          <cell r="R273" t="str">
            <v>FT28502, PMRS, Main Tank, (Strap Assy 1) FT28412/-, BOLT M8x60 Socket cap head screw, BT-M8X60SKCPHD</v>
          </cell>
          <cell r="S273">
            <v>4</v>
          </cell>
        </row>
        <row r="274">
          <cell r="A274">
            <v>271</v>
          </cell>
          <cell r="B274" t="str">
            <v>FT28502</v>
          </cell>
          <cell r="C274" t="str">
            <v>MAIN TANK - 2 - PMRS</v>
          </cell>
          <cell r="D274">
            <v>2910900354</v>
          </cell>
          <cell r="E274" t="str">
            <v>BT-M8X90SKCPHD</v>
          </cell>
          <cell r="F274" t="str">
            <v>SV00A0A410AD1931</v>
          </cell>
          <cell r="G274" t="str">
            <v>Fitting</v>
          </cell>
          <cell r="H274" t="str">
            <v>BOLT M8x90 Socket cap head screw</v>
          </cell>
          <cell r="I274">
            <v>2</v>
          </cell>
          <cell r="J274">
            <v>0.04</v>
          </cell>
          <cell r="K274">
            <v>0.08</v>
          </cell>
          <cell r="L274">
            <v>271</v>
          </cell>
          <cell r="M274" t="str">
            <v>PMRS</v>
          </cell>
          <cell r="N274" t="str">
            <v>Main Tank</v>
          </cell>
          <cell r="O274" t="str">
            <v>(Strap Assy 1) FT28412/-</v>
          </cell>
          <cell r="P274" t="str">
            <v>BOLT M8x90 Socket cap head screw</v>
          </cell>
          <cell r="Q274" t="str">
            <v>BT-M8X90SKCPHD</v>
          </cell>
          <cell r="R274" t="str">
            <v>FT28502, PMRS, Main Tank, (Strap Assy 1) FT28412/-, BOLT M8x90 Socket cap head screw, BT-M8X90SKCPHD</v>
          </cell>
          <cell r="S274">
            <v>2</v>
          </cell>
        </row>
        <row r="275">
          <cell r="A275">
            <v>272</v>
          </cell>
          <cell r="B275" t="str">
            <v>FT28502</v>
          </cell>
          <cell r="C275" t="str">
            <v>MAIN TANK - 2 - PMRS</v>
          </cell>
          <cell r="D275">
            <v>2910900354</v>
          </cell>
          <cell r="E275" t="str">
            <v/>
          </cell>
          <cell r="F275" t="str">
            <v>SV00A0A410AD21</v>
          </cell>
          <cell r="G275" t="str">
            <v/>
          </cell>
          <cell r="H275" t="str">
            <v/>
          </cell>
          <cell r="I275" t="str">
            <v/>
          </cell>
          <cell r="J275" t="str">
            <v/>
          </cell>
          <cell r="K275" t="str">
            <v/>
          </cell>
          <cell r="L275">
            <v>272</v>
          </cell>
          <cell r="M275" t="str">
            <v>PMRS</v>
          </cell>
          <cell r="N275" t="str">
            <v>Main Tank</v>
          </cell>
          <cell r="O275" t="str">
            <v>Strap Assy 2</v>
          </cell>
          <cell r="P275" t="str">
            <v/>
          </cell>
          <cell r="Q275" t="str">
            <v/>
          </cell>
          <cell r="R275" t="str">
            <v xml:space="preserve">FT28502, PMRS, Main Tank, Strap Assy 2, , </v>
          </cell>
          <cell r="S275" t="str">
            <v/>
          </cell>
        </row>
        <row r="276">
          <cell r="A276">
            <v>273</v>
          </cell>
          <cell r="B276" t="str">
            <v>FT28502</v>
          </cell>
          <cell r="C276" t="str">
            <v>MAIN TANK - 2 - PMRS</v>
          </cell>
          <cell r="D276">
            <v>2910900354</v>
          </cell>
          <cell r="E276" t="str">
            <v>FT28422/01</v>
          </cell>
          <cell r="F276" t="str">
            <v>SV00A0A410AD2101</v>
          </cell>
          <cell r="G276" t="str">
            <v>Fitting</v>
          </cell>
          <cell r="H276" t="str">
            <v>Strap</v>
          </cell>
          <cell r="I276">
            <v>1</v>
          </cell>
          <cell r="J276">
            <v>4.774</v>
          </cell>
          <cell r="K276">
            <v>4.774</v>
          </cell>
          <cell r="L276">
            <v>273</v>
          </cell>
          <cell r="M276" t="str">
            <v>PMRS</v>
          </cell>
          <cell r="N276" t="str">
            <v>Main Tank</v>
          </cell>
          <cell r="O276" t="str">
            <v>(Strap Assy 2) FT28422/-</v>
          </cell>
          <cell r="P276" t="str">
            <v>Strap</v>
          </cell>
          <cell r="Q276" t="str">
            <v>FT28422/01</v>
          </cell>
          <cell r="R276" t="str">
            <v>FT28502, PMRS, Main Tank, (Strap Assy 2) FT28422/-, Strap, FT28422/01</v>
          </cell>
          <cell r="S276">
            <v>1</v>
          </cell>
        </row>
        <row r="277">
          <cell r="A277">
            <v>274</v>
          </cell>
          <cell r="B277" t="str">
            <v>FT28502</v>
          </cell>
          <cell r="C277" t="str">
            <v>MAIN TANK - 2 - PMRS</v>
          </cell>
          <cell r="D277">
            <v>2910900354</v>
          </cell>
          <cell r="E277" t="str">
            <v>FT28422/02</v>
          </cell>
          <cell r="F277" t="str">
            <v>SV00A0A410AD2103</v>
          </cell>
          <cell r="G277" t="str">
            <v>Fitting</v>
          </cell>
          <cell r="H277" t="str">
            <v>Strap</v>
          </cell>
          <cell r="I277">
            <v>1</v>
          </cell>
          <cell r="J277" t="str">
            <v/>
          </cell>
          <cell r="K277" t="str">
            <v/>
          </cell>
          <cell r="L277">
            <v>274</v>
          </cell>
          <cell r="M277" t="str">
            <v>PMRS</v>
          </cell>
          <cell r="N277" t="str">
            <v>Main Tank</v>
          </cell>
          <cell r="O277" t="str">
            <v>(Strap Assy 2) FT28422/-</v>
          </cell>
          <cell r="P277" t="str">
            <v>Strap</v>
          </cell>
          <cell r="Q277" t="str">
            <v>FT28422/02</v>
          </cell>
          <cell r="R277" t="str">
            <v>FT28502, PMRS, Main Tank, (Strap Assy 2) FT28422/-, Strap, FT28422/02</v>
          </cell>
          <cell r="S277">
            <v>1</v>
          </cell>
        </row>
        <row r="278">
          <cell r="A278">
            <v>275</v>
          </cell>
          <cell r="B278" t="str">
            <v>FT28502</v>
          </cell>
          <cell r="C278" t="str">
            <v>MAIN TANK - 2 - PMRS</v>
          </cell>
          <cell r="D278">
            <v>2910900354</v>
          </cell>
          <cell r="E278" t="str">
            <v>FT28422/03</v>
          </cell>
          <cell r="F278" t="str">
            <v>SV00A0A410AD2105</v>
          </cell>
          <cell r="G278" t="str">
            <v>Fitting</v>
          </cell>
          <cell r="H278" t="str">
            <v>Strap</v>
          </cell>
          <cell r="I278">
            <v>1</v>
          </cell>
          <cell r="J278" t="str">
            <v/>
          </cell>
          <cell r="K278" t="str">
            <v/>
          </cell>
          <cell r="L278">
            <v>275</v>
          </cell>
          <cell r="M278" t="str">
            <v>PMRS</v>
          </cell>
          <cell r="N278" t="str">
            <v>Main Tank</v>
          </cell>
          <cell r="O278" t="str">
            <v>(Strap Assy 2) FT28422/-</v>
          </cell>
          <cell r="P278" t="str">
            <v>Strap</v>
          </cell>
          <cell r="Q278" t="str">
            <v>FT28422/03</v>
          </cell>
          <cell r="R278" t="str">
            <v>FT28502, PMRS, Main Tank, (Strap Assy 2) FT28422/-, Strap, FT28422/03</v>
          </cell>
          <cell r="S278">
            <v>1</v>
          </cell>
        </row>
        <row r="279">
          <cell r="A279">
            <v>276</v>
          </cell>
          <cell r="B279" t="str">
            <v>FT28502</v>
          </cell>
          <cell r="C279" t="str">
            <v>MAIN TANK - 2 - PMRS</v>
          </cell>
          <cell r="D279">
            <v>2910900354</v>
          </cell>
          <cell r="E279" t="str">
            <v>FT28911</v>
          </cell>
          <cell r="F279" t="str">
            <v>SV00A0A410AD2107</v>
          </cell>
          <cell r="G279" t="str">
            <v>Block</v>
          </cell>
          <cell r="H279" t="str">
            <v>Tension Block Threaded M8</v>
          </cell>
          <cell r="I279">
            <v>2</v>
          </cell>
          <cell r="J279" t="str">
            <v/>
          </cell>
          <cell r="K279" t="str">
            <v/>
          </cell>
          <cell r="L279">
            <v>276</v>
          </cell>
          <cell r="M279" t="str">
            <v>PMRS</v>
          </cell>
          <cell r="N279" t="str">
            <v>Main Tank</v>
          </cell>
          <cell r="O279" t="str">
            <v>(Strap Assy 2) FT28422/-</v>
          </cell>
          <cell r="P279" t="str">
            <v>Tension Block Threaded M8</v>
          </cell>
          <cell r="Q279" t="str">
            <v>FT28911</v>
          </cell>
          <cell r="R279" t="str">
            <v>FT28502, PMRS, Main Tank, (Strap Assy 2) FT28422/-, Tension Block Threaded M8, FT28911</v>
          </cell>
          <cell r="S279">
            <v>2</v>
          </cell>
        </row>
        <row r="280">
          <cell r="A280">
            <v>277</v>
          </cell>
          <cell r="B280" t="str">
            <v>FT28502</v>
          </cell>
          <cell r="C280" t="str">
            <v>MAIN TANK - 2 - PMRS</v>
          </cell>
          <cell r="D280">
            <v>2910900354</v>
          </cell>
          <cell r="E280" t="str">
            <v>FT28910</v>
          </cell>
          <cell r="F280" t="str">
            <v>SV00A0A410AD2109</v>
          </cell>
          <cell r="G280" t="str">
            <v>Block</v>
          </cell>
          <cell r="H280" t="str">
            <v>Tension Block Clearance</v>
          </cell>
          <cell r="I280">
            <v>2</v>
          </cell>
          <cell r="J280" t="str">
            <v/>
          </cell>
          <cell r="K280" t="str">
            <v/>
          </cell>
          <cell r="L280">
            <v>277</v>
          </cell>
          <cell r="M280" t="str">
            <v>PMRS</v>
          </cell>
          <cell r="N280" t="str">
            <v>Main Tank</v>
          </cell>
          <cell r="O280" t="str">
            <v>(Strap Assy 2) FT28422/-</v>
          </cell>
          <cell r="P280" t="str">
            <v>Tension Block Clearance</v>
          </cell>
          <cell r="Q280" t="str">
            <v>FT28910</v>
          </cell>
          <cell r="R280" t="str">
            <v>FT28502, PMRS, Main Tank, (Strap Assy 2) FT28422/-, Tension Block Clearance, FT28910</v>
          </cell>
          <cell r="S280">
            <v>2</v>
          </cell>
        </row>
        <row r="281">
          <cell r="A281">
            <v>278</v>
          </cell>
          <cell r="B281" t="str">
            <v>FT28502</v>
          </cell>
          <cell r="C281" t="str">
            <v>MAIN TANK - 2 - PMRS</v>
          </cell>
          <cell r="D281">
            <v>2910900354</v>
          </cell>
          <cell r="E281" t="str">
            <v>NT-M8-SCX24</v>
          </cell>
          <cell r="F281" t="str">
            <v>SV00A0A410AD2111</v>
          </cell>
          <cell r="G281" t="str">
            <v>Fitting</v>
          </cell>
          <cell r="H281" t="str">
            <v>Studding Connector M8</v>
          </cell>
          <cell r="I281">
            <v>2</v>
          </cell>
          <cell r="J281" t="str">
            <v/>
          </cell>
          <cell r="K281" t="str">
            <v/>
          </cell>
          <cell r="L281">
            <v>278</v>
          </cell>
          <cell r="M281" t="str">
            <v>PMRS</v>
          </cell>
          <cell r="N281" t="str">
            <v>Main Tank</v>
          </cell>
          <cell r="O281" t="str">
            <v>(Strap Assy 2) FT28422/-</v>
          </cell>
          <cell r="P281" t="str">
            <v>Studding Connector M8</v>
          </cell>
          <cell r="Q281" t="str">
            <v>NT-M8-SCX24</v>
          </cell>
          <cell r="R281" t="str">
            <v>FT28502, PMRS, Main Tank, (Strap Assy 2) FT28422/-, Studding Connector M8, NT-M8-SCX24</v>
          </cell>
          <cell r="S281">
            <v>2</v>
          </cell>
        </row>
        <row r="282">
          <cell r="A282">
            <v>279</v>
          </cell>
          <cell r="B282" t="str">
            <v>FT28502</v>
          </cell>
          <cell r="C282" t="str">
            <v>MAIN TANK - 2 - PMRS</v>
          </cell>
          <cell r="D282">
            <v>2910900354</v>
          </cell>
          <cell r="E282" t="str">
            <v>FT28905</v>
          </cell>
          <cell r="F282" t="str">
            <v>SV00A0A410AD2113</v>
          </cell>
          <cell r="G282" t="str">
            <v>Block</v>
          </cell>
          <cell r="H282" t="str">
            <v>Mounting Block</v>
          </cell>
          <cell r="I282">
            <v>1</v>
          </cell>
          <cell r="J282" t="str">
            <v/>
          </cell>
          <cell r="K282" t="str">
            <v/>
          </cell>
          <cell r="L282">
            <v>279</v>
          </cell>
          <cell r="M282" t="str">
            <v>PMRS</v>
          </cell>
          <cell r="N282" t="str">
            <v>Main Tank</v>
          </cell>
          <cell r="O282" t="str">
            <v>(Strap Assy 2) FT28422/-</v>
          </cell>
          <cell r="P282" t="str">
            <v>Mounting Block</v>
          </cell>
          <cell r="Q282" t="str">
            <v>FT28905</v>
          </cell>
          <cell r="R282" t="str">
            <v>FT28502, PMRS, Main Tank, (Strap Assy 2) FT28422/-, Mounting Block, FT28905</v>
          </cell>
          <cell r="S282">
            <v>1</v>
          </cell>
        </row>
        <row r="283">
          <cell r="A283">
            <v>280</v>
          </cell>
          <cell r="B283" t="str">
            <v>FT28502</v>
          </cell>
          <cell r="C283" t="str">
            <v>MAIN TANK - 2 - PMRS</v>
          </cell>
          <cell r="D283">
            <v>2910900354</v>
          </cell>
          <cell r="E283" t="str">
            <v>FT28909</v>
          </cell>
          <cell r="F283" t="str">
            <v>SV00A0A410AD2115</v>
          </cell>
          <cell r="G283" t="str">
            <v>Block</v>
          </cell>
          <cell r="H283" t="str">
            <v>Strap Retaining Block</v>
          </cell>
          <cell r="I283">
            <v>1</v>
          </cell>
          <cell r="J283" t="str">
            <v/>
          </cell>
          <cell r="K283" t="str">
            <v/>
          </cell>
          <cell r="L283">
            <v>280</v>
          </cell>
          <cell r="M283" t="str">
            <v>PMRS</v>
          </cell>
          <cell r="N283" t="str">
            <v>Main Tank</v>
          </cell>
          <cell r="O283" t="str">
            <v>(Strap Assy 2) FT28422/-</v>
          </cell>
          <cell r="P283" t="str">
            <v>Strap Retaining Block</v>
          </cell>
          <cell r="Q283" t="str">
            <v>FT28909</v>
          </cell>
          <cell r="R283" t="str">
            <v>FT28502, PMRS, Main Tank, (Strap Assy 2) FT28422/-, Strap Retaining Block, FT28909</v>
          </cell>
          <cell r="S283">
            <v>1</v>
          </cell>
        </row>
        <row r="284">
          <cell r="A284">
            <v>281</v>
          </cell>
          <cell r="B284" t="str">
            <v>FT28502</v>
          </cell>
          <cell r="C284" t="str">
            <v>MAIN TANK - 2 - PMRS</v>
          </cell>
          <cell r="D284">
            <v>2910900354</v>
          </cell>
          <cell r="E284" t="str">
            <v>FT28907</v>
          </cell>
          <cell r="F284" t="str">
            <v>SV00A0A410AD2117</v>
          </cell>
          <cell r="G284" t="str">
            <v>Block</v>
          </cell>
          <cell r="H284" t="str">
            <v>Welded Mounting Block</v>
          </cell>
          <cell r="I284">
            <v>1</v>
          </cell>
          <cell r="J284" t="str">
            <v/>
          </cell>
          <cell r="K284" t="str">
            <v/>
          </cell>
          <cell r="L284">
            <v>281</v>
          </cell>
          <cell r="M284" t="str">
            <v>PMRS</v>
          </cell>
          <cell r="N284" t="str">
            <v>Main Tank</v>
          </cell>
          <cell r="O284" t="str">
            <v>(Strap Assy 2) FT28422/-</v>
          </cell>
          <cell r="P284" t="str">
            <v>Welded Mounting Block</v>
          </cell>
          <cell r="Q284" t="str">
            <v>FT28907</v>
          </cell>
          <cell r="R284" t="str">
            <v>FT28502, PMRS, Main Tank, (Strap Assy 2) FT28422/-, Welded Mounting Block, FT28907</v>
          </cell>
          <cell r="S284">
            <v>1</v>
          </cell>
        </row>
        <row r="285">
          <cell r="A285">
            <v>282</v>
          </cell>
          <cell r="B285" t="str">
            <v>FT28502</v>
          </cell>
          <cell r="C285" t="str">
            <v>MAIN TANK - 2 - PMRS</v>
          </cell>
          <cell r="D285">
            <v>2910900354</v>
          </cell>
          <cell r="E285" t="str">
            <v>FT28908</v>
          </cell>
          <cell r="F285" t="str">
            <v>SV00A0A410AD2119</v>
          </cell>
          <cell r="G285" t="str">
            <v>Block</v>
          </cell>
          <cell r="H285" t="str">
            <v>Strap Mounting Block</v>
          </cell>
          <cell r="I285">
            <v>1</v>
          </cell>
          <cell r="J285" t="str">
            <v/>
          </cell>
          <cell r="K285" t="str">
            <v/>
          </cell>
          <cell r="L285">
            <v>282</v>
          </cell>
          <cell r="M285" t="str">
            <v>PMRS</v>
          </cell>
          <cell r="N285" t="str">
            <v>Main Tank</v>
          </cell>
          <cell r="O285" t="str">
            <v>(Strap Assy 2) FT28422/-</v>
          </cell>
          <cell r="P285" t="str">
            <v>Strap Mounting Block</v>
          </cell>
          <cell r="Q285" t="str">
            <v>FT28908</v>
          </cell>
          <cell r="R285" t="str">
            <v>FT28502, PMRS, Main Tank, (Strap Assy 2) FT28422/-, Strap Mounting Block, FT28908</v>
          </cell>
          <cell r="S285">
            <v>1</v>
          </cell>
        </row>
        <row r="286">
          <cell r="A286">
            <v>283</v>
          </cell>
          <cell r="B286" t="str">
            <v>FT28502</v>
          </cell>
          <cell r="C286" t="str">
            <v>MAIN TANK - 2 - PMRS</v>
          </cell>
          <cell r="D286">
            <v>2910900354</v>
          </cell>
          <cell r="E286" t="str">
            <v>Z-W-M8</v>
          </cell>
          <cell r="F286" t="str">
            <v>SV00A0A410AD2121</v>
          </cell>
          <cell r="G286" t="str">
            <v>Fitting</v>
          </cell>
          <cell r="H286" t="str">
            <v>Washer M8</v>
          </cell>
          <cell r="I286">
            <v>7</v>
          </cell>
          <cell r="J286" t="str">
            <v/>
          </cell>
          <cell r="K286" t="str">
            <v/>
          </cell>
          <cell r="L286">
            <v>283</v>
          </cell>
          <cell r="M286" t="str">
            <v>PMRS</v>
          </cell>
          <cell r="N286" t="str">
            <v>Main Tank</v>
          </cell>
          <cell r="O286" t="str">
            <v>(Strap Assy 2) FT28422/-</v>
          </cell>
          <cell r="P286" t="str">
            <v>Washer M8</v>
          </cell>
          <cell r="Q286" t="str">
            <v>Z-W-M8</v>
          </cell>
          <cell r="R286" t="str">
            <v>FT28502, PMRS, Main Tank, (Strap Assy 2) FT28422/-, Washer M8, Z-W-M8</v>
          </cell>
          <cell r="S286">
            <v>7</v>
          </cell>
        </row>
        <row r="287">
          <cell r="A287">
            <v>284</v>
          </cell>
          <cell r="B287" t="str">
            <v>FT28502</v>
          </cell>
          <cell r="C287" t="str">
            <v>MAIN TANK - 2 - PMRS</v>
          </cell>
          <cell r="D287">
            <v>2910900354</v>
          </cell>
          <cell r="E287" t="str">
            <v>Z-W-NL8</v>
          </cell>
          <cell r="F287" t="str">
            <v>SV00A0A410AD2123</v>
          </cell>
          <cell r="G287" t="str">
            <v>Fitting</v>
          </cell>
          <cell r="H287" t="str">
            <v>Nord-Lock Washer M8</v>
          </cell>
          <cell r="I287">
            <v>7</v>
          </cell>
          <cell r="J287" t="str">
            <v/>
          </cell>
          <cell r="K287" t="str">
            <v/>
          </cell>
          <cell r="L287">
            <v>284</v>
          </cell>
          <cell r="M287" t="str">
            <v>PMRS</v>
          </cell>
          <cell r="N287" t="str">
            <v>Main Tank</v>
          </cell>
          <cell r="O287" t="str">
            <v>(Strap Assy 2) FT28422/-</v>
          </cell>
          <cell r="P287" t="str">
            <v>Nord-Lock Washer M8</v>
          </cell>
          <cell r="Q287" t="str">
            <v>Z-W-NL8</v>
          </cell>
          <cell r="R287" t="str">
            <v>FT28502, PMRS, Main Tank, (Strap Assy 2) FT28422/-, Nord-Lock Washer M8, Z-W-NL8</v>
          </cell>
          <cell r="S287">
            <v>7</v>
          </cell>
        </row>
        <row r="288">
          <cell r="A288">
            <v>285</v>
          </cell>
          <cell r="B288" t="str">
            <v>FT28502</v>
          </cell>
          <cell r="C288" t="str">
            <v>MAIN TANK - 2 - PMRS</v>
          </cell>
          <cell r="D288">
            <v>2910900354</v>
          </cell>
          <cell r="E288" t="str">
            <v>BT-M8X30SKCPHD</v>
          </cell>
          <cell r="F288" t="str">
            <v>SV00A0A410AD2125</v>
          </cell>
          <cell r="G288" t="str">
            <v>Fitting</v>
          </cell>
          <cell r="H288" t="str">
            <v>BOLT M8x30 Socket cap head screw</v>
          </cell>
          <cell r="I288">
            <v>2</v>
          </cell>
          <cell r="J288" t="str">
            <v/>
          </cell>
          <cell r="K288" t="str">
            <v/>
          </cell>
          <cell r="L288">
            <v>285</v>
          </cell>
          <cell r="M288" t="str">
            <v>PMRS</v>
          </cell>
          <cell r="N288" t="str">
            <v>Main Tank</v>
          </cell>
          <cell r="O288" t="str">
            <v>(Strap Assy 2) FT28422/-</v>
          </cell>
          <cell r="P288" t="str">
            <v>BOLT M8x30 Socket cap head screw</v>
          </cell>
          <cell r="Q288" t="str">
            <v>BT-M8X30SKCPHD</v>
          </cell>
          <cell r="R288" t="str">
            <v>FT28502, PMRS, Main Tank, (Strap Assy 2) FT28422/-, BOLT M8x30 Socket cap head screw, BT-M8X30SKCPHD</v>
          </cell>
          <cell r="S288">
            <v>2</v>
          </cell>
        </row>
        <row r="289">
          <cell r="A289">
            <v>286</v>
          </cell>
          <cell r="B289" t="str">
            <v>FT28502</v>
          </cell>
          <cell r="C289" t="str">
            <v>MAIN TANK - 2 - PMRS</v>
          </cell>
          <cell r="D289">
            <v>2910900354</v>
          </cell>
          <cell r="E289" t="str">
            <v>BT-M8X40SKCPHD</v>
          </cell>
          <cell r="F289" t="str">
            <v>SV00A0A410AD2127</v>
          </cell>
          <cell r="G289" t="str">
            <v>Fitting</v>
          </cell>
          <cell r="H289" t="str">
            <v>BOLT M8x40 Socket cap head screw</v>
          </cell>
          <cell r="I289">
            <v>1</v>
          </cell>
          <cell r="J289" t="str">
            <v/>
          </cell>
          <cell r="K289" t="str">
            <v/>
          </cell>
          <cell r="L289">
            <v>286</v>
          </cell>
          <cell r="M289" t="str">
            <v>PMRS</v>
          </cell>
          <cell r="N289" t="str">
            <v>Main Tank</v>
          </cell>
          <cell r="O289" t="str">
            <v>(Strap Assy 2) FT28422/-</v>
          </cell>
          <cell r="P289" t="str">
            <v>BOLT M8x40 Socket cap head screw</v>
          </cell>
          <cell r="Q289" t="str">
            <v>BT-M8X40SKCPHD</v>
          </cell>
          <cell r="R289" t="str">
            <v>FT28502, PMRS, Main Tank, (Strap Assy 2) FT28422/-, BOLT M8x40 Socket cap head screw, BT-M8X40SKCPHD</v>
          </cell>
          <cell r="S289">
            <v>1</v>
          </cell>
        </row>
        <row r="290">
          <cell r="A290">
            <v>287</v>
          </cell>
          <cell r="B290" t="str">
            <v>FT28502</v>
          </cell>
          <cell r="C290" t="str">
            <v>MAIN TANK - 2 - PMRS</v>
          </cell>
          <cell r="D290">
            <v>2910900354</v>
          </cell>
          <cell r="E290" t="str">
            <v>BT-M8X60SKCPHD</v>
          </cell>
          <cell r="F290" t="str">
            <v>SV00A0A410AD2129</v>
          </cell>
          <cell r="G290" t="str">
            <v>Fitting</v>
          </cell>
          <cell r="H290" t="str">
            <v>BOLT M8x60 Socket cap head screw</v>
          </cell>
          <cell r="I290">
            <v>4</v>
          </cell>
          <cell r="J290" t="str">
            <v/>
          </cell>
          <cell r="K290" t="str">
            <v/>
          </cell>
          <cell r="L290">
            <v>287</v>
          </cell>
          <cell r="M290" t="str">
            <v>PMRS</v>
          </cell>
          <cell r="N290" t="str">
            <v>Main Tank</v>
          </cell>
          <cell r="O290" t="str">
            <v>(Strap Assy 2) FT28422/-</v>
          </cell>
          <cell r="P290" t="str">
            <v>BOLT M8x60 Socket cap head screw</v>
          </cell>
          <cell r="Q290" t="str">
            <v>BT-M8X60SKCPHD</v>
          </cell>
          <cell r="R290" t="str">
            <v>FT28502, PMRS, Main Tank, (Strap Assy 2) FT28422/-, BOLT M8x60 Socket cap head screw, BT-M8X60SKCPHD</v>
          </cell>
          <cell r="S290">
            <v>4</v>
          </cell>
        </row>
        <row r="291">
          <cell r="A291">
            <v>288</v>
          </cell>
          <cell r="B291" t="str">
            <v>FT28502</v>
          </cell>
          <cell r="C291" t="str">
            <v>MAIN TANK - 2 - PMRS</v>
          </cell>
          <cell r="D291">
            <v>2910900354</v>
          </cell>
          <cell r="E291" t="str">
            <v>BT-M8X90SKCPHD</v>
          </cell>
          <cell r="F291" t="str">
            <v>SV00A0A410AD2131</v>
          </cell>
          <cell r="G291" t="str">
            <v>Fitting</v>
          </cell>
          <cell r="H291" t="str">
            <v>BOLT M8x90 Socket cap head screw</v>
          </cell>
          <cell r="I291">
            <v>2</v>
          </cell>
          <cell r="J291" t="str">
            <v/>
          </cell>
          <cell r="K291" t="str">
            <v/>
          </cell>
          <cell r="L291">
            <v>288</v>
          </cell>
          <cell r="M291" t="str">
            <v>PMRS</v>
          </cell>
          <cell r="N291" t="str">
            <v>Main Tank</v>
          </cell>
          <cell r="O291" t="str">
            <v>(Strap Assy 2) FT28422/-</v>
          </cell>
          <cell r="P291" t="str">
            <v>BOLT M8x90 Socket cap head screw</v>
          </cell>
          <cell r="Q291" t="str">
            <v>BT-M8X90SKCPHD</v>
          </cell>
          <cell r="R291" t="str">
            <v>FT28502, PMRS, Main Tank, (Strap Assy 2) FT28422/-, BOLT M8x90 Socket cap head screw, BT-M8X90SKCPHD</v>
          </cell>
          <cell r="S291">
            <v>2</v>
          </cell>
        </row>
        <row r="292">
          <cell r="A292">
            <v>289</v>
          </cell>
          <cell r="B292" t="str">
            <v>FT28502</v>
          </cell>
          <cell r="C292" t="str">
            <v>MAIN TANK - 2 - PMRS</v>
          </cell>
          <cell r="D292">
            <v>2910900354</v>
          </cell>
          <cell r="E292" t="str">
            <v/>
          </cell>
          <cell r="F292" t="str">
            <v>SV00A0A410AD23</v>
          </cell>
          <cell r="G292" t="str">
            <v/>
          </cell>
          <cell r="H292" t="str">
            <v/>
          </cell>
          <cell r="I292" t="str">
            <v/>
          </cell>
          <cell r="J292" t="str">
            <v/>
          </cell>
          <cell r="K292" t="str">
            <v/>
          </cell>
          <cell r="L292">
            <v>289</v>
          </cell>
          <cell r="M292" t="str">
            <v>PMRS</v>
          </cell>
          <cell r="N292" t="str">
            <v>Main Tank</v>
          </cell>
          <cell r="O292" t="str">
            <v>Strap Assy 3</v>
          </cell>
          <cell r="P292" t="str">
            <v/>
          </cell>
          <cell r="Q292" t="str">
            <v/>
          </cell>
          <cell r="R292" t="str">
            <v xml:space="preserve">FT28502, PMRS, Main Tank, Strap Assy 3, , </v>
          </cell>
          <cell r="S292" t="str">
            <v/>
          </cell>
        </row>
        <row r="293">
          <cell r="A293">
            <v>290</v>
          </cell>
          <cell r="B293" t="str">
            <v>FT28502</v>
          </cell>
          <cell r="C293" t="str">
            <v>MAIN TANK - 2 - PMRS</v>
          </cell>
          <cell r="D293">
            <v>2910900354</v>
          </cell>
          <cell r="E293" t="str">
            <v>FT28432/01</v>
          </cell>
          <cell r="F293" t="str">
            <v>SV00A0A410AD2301</v>
          </cell>
          <cell r="G293" t="str">
            <v>Fitting</v>
          </cell>
          <cell r="H293" t="str">
            <v>Strap</v>
          </cell>
          <cell r="I293">
            <v>1</v>
          </cell>
          <cell r="J293">
            <v>4.774</v>
          </cell>
          <cell r="K293">
            <v>4.774</v>
          </cell>
          <cell r="L293">
            <v>290</v>
          </cell>
          <cell r="M293" t="str">
            <v>PMRS</v>
          </cell>
          <cell r="N293" t="str">
            <v>Main Tank</v>
          </cell>
          <cell r="O293" t="str">
            <v>(Strap Assy 3) FT28432/-</v>
          </cell>
          <cell r="P293" t="str">
            <v>Strap</v>
          </cell>
          <cell r="Q293" t="str">
            <v>FT28432/01</v>
          </cell>
          <cell r="R293" t="str">
            <v>FT28502, PMRS, Main Tank, (Strap Assy 3) FT28432/-, Strap, FT28432/01</v>
          </cell>
          <cell r="S293">
            <v>1</v>
          </cell>
        </row>
        <row r="294">
          <cell r="A294">
            <v>291</v>
          </cell>
          <cell r="B294" t="str">
            <v>FT28502</v>
          </cell>
          <cell r="C294" t="str">
            <v>MAIN TANK - 2 - PMRS</v>
          </cell>
          <cell r="D294">
            <v>2910900354</v>
          </cell>
          <cell r="E294" t="str">
            <v>FT28432/02</v>
          </cell>
          <cell r="F294" t="str">
            <v>SV00A0A410AD2303</v>
          </cell>
          <cell r="G294" t="str">
            <v>Fitting</v>
          </cell>
          <cell r="H294" t="str">
            <v>Strap</v>
          </cell>
          <cell r="I294">
            <v>1</v>
          </cell>
          <cell r="J294" t="str">
            <v/>
          </cell>
          <cell r="K294" t="str">
            <v/>
          </cell>
          <cell r="L294">
            <v>291</v>
          </cell>
          <cell r="M294" t="str">
            <v>PMRS</v>
          </cell>
          <cell r="N294" t="str">
            <v>Main Tank</v>
          </cell>
          <cell r="O294" t="str">
            <v>(Strap Assy 3) FT28432/-</v>
          </cell>
          <cell r="P294" t="str">
            <v>Strap</v>
          </cell>
          <cell r="Q294" t="str">
            <v>FT28432/02</v>
          </cell>
          <cell r="R294" t="str">
            <v>FT28502, PMRS, Main Tank, (Strap Assy 3) FT28432/-, Strap, FT28432/02</v>
          </cell>
          <cell r="S294">
            <v>1</v>
          </cell>
        </row>
        <row r="295">
          <cell r="A295">
            <v>292</v>
          </cell>
          <cell r="B295" t="str">
            <v>FT28502</v>
          </cell>
          <cell r="C295" t="str">
            <v>MAIN TANK - 2 - PMRS</v>
          </cell>
          <cell r="D295">
            <v>2910900354</v>
          </cell>
          <cell r="E295" t="str">
            <v>FT28432/03</v>
          </cell>
          <cell r="F295" t="str">
            <v>SV00A0A410AD2305</v>
          </cell>
          <cell r="G295" t="str">
            <v>Fitting</v>
          </cell>
          <cell r="H295" t="str">
            <v>Strap</v>
          </cell>
          <cell r="I295">
            <v>1</v>
          </cell>
          <cell r="J295" t="str">
            <v/>
          </cell>
          <cell r="K295" t="str">
            <v/>
          </cell>
          <cell r="L295">
            <v>292</v>
          </cell>
          <cell r="M295" t="str">
            <v>PMRS</v>
          </cell>
          <cell r="N295" t="str">
            <v>Main Tank</v>
          </cell>
          <cell r="O295" t="str">
            <v>(Strap Assy 3) FT28432/-</v>
          </cell>
          <cell r="P295" t="str">
            <v>Strap</v>
          </cell>
          <cell r="Q295" t="str">
            <v>FT28432/03</v>
          </cell>
          <cell r="R295" t="str">
            <v>FT28502, PMRS, Main Tank, (Strap Assy 3) FT28432/-, Strap, FT28432/03</v>
          </cell>
          <cell r="S295">
            <v>1</v>
          </cell>
        </row>
        <row r="296">
          <cell r="A296">
            <v>293</v>
          </cell>
          <cell r="B296" t="str">
            <v>FT28502</v>
          </cell>
          <cell r="C296" t="str">
            <v>MAIN TANK - 2 - PMRS</v>
          </cell>
          <cell r="D296">
            <v>2910900354</v>
          </cell>
          <cell r="E296" t="str">
            <v>FT28911</v>
          </cell>
          <cell r="F296" t="str">
            <v>SV00A0A410AD2307</v>
          </cell>
          <cell r="G296" t="str">
            <v>Block</v>
          </cell>
          <cell r="H296" t="str">
            <v>Tension Block Threaded M8</v>
          </cell>
          <cell r="I296">
            <v>2</v>
          </cell>
          <cell r="J296" t="str">
            <v/>
          </cell>
          <cell r="K296" t="str">
            <v/>
          </cell>
          <cell r="L296">
            <v>293</v>
          </cell>
          <cell r="M296" t="str">
            <v>PMRS</v>
          </cell>
          <cell r="N296" t="str">
            <v>Main Tank</v>
          </cell>
          <cell r="O296" t="str">
            <v>(Strap Assy 3) FT28432/-</v>
          </cell>
          <cell r="P296" t="str">
            <v>Tension Block Threaded M8</v>
          </cell>
          <cell r="Q296" t="str">
            <v>FT28911</v>
          </cell>
          <cell r="R296" t="str">
            <v>FT28502, PMRS, Main Tank, (Strap Assy 3) FT28432/-, Tension Block Threaded M8, FT28911</v>
          </cell>
          <cell r="S296">
            <v>2</v>
          </cell>
        </row>
        <row r="297">
          <cell r="A297">
            <v>294</v>
          </cell>
          <cell r="B297" t="str">
            <v>FT28502</v>
          </cell>
          <cell r="C297" t="str">
            <v>MAIN TANK - 2 - PMRS</v>
          </cell>
          <cell r="D297">
            <v>2910900354</v>
          </cell>
          <cell r="E297" t="str">
            <v>FT28910</v>
          </cell>
          <cell r="F297" t="str">
            <v>SV00A0A410AD2309</v>
          </cell>
          <cell r="G297" t="str">
            <v>Block</v>
          </cell>
          <cell r="H297" t="str">
            <v>Tension Block Clearance</v>
          </cell>
          <cell r="I297">
            <v>2</v>
          </cell>
          <cell r="J297" t="str">
            <v/>
          </cell>
          <cell r="K297" t="str">
            <v/>
          </cell>
          <cell r="L297">
            <v>294</v>
          </cell>
          <cell r="M297" t="str">
            <v>PMRS</v>
          </cell>
          <cell r="N297" t="str">
            <v>Main Tank</v>
          </cell>
          <cell r="O297" t="str">
            <v>(Strap Assy 3) FT28432/-</v>
          </cell>
          <cell r="P297" t="str">
            <v>Tension Block Clearance</v>
          </cell>
          <cell r="Q297" t="str">
            <v>FT28910</v>
          </cell>
          <cell r="R297" t="str">
            <v>FT28502, PMRS, Main Tank, (Strap Assy 3) FT28432/-, Tension Block Clearance, FT28910</v>
          </cell>
          <cell r="S297">
            <v>2</v>
          </cell>
        </row>
        <row r="298">
          <cell r="A298">
            <v>295</v>
          </cell>
          <cell r="B298" t="str">
            <v>FT28502</v>
          </cell>
          <cell r="C298" t="str">
            <v>MAIN TANK - 2 - PMRS</v>
          </cell>
          <cell r="D298">
            <v>2910900354</v>
          </cell>
          <cell r="E298" t="str">
            <v>NT-M8-SCX24</v>
          </cell>
          <cell r="F298" t="str">
            <v>SV00A0A410AD2311</v>
          </cell>
          <cell r="G298" t="str">
            <v>Fitting</v>
          </cell>
          <cell r="H298" t="str">
            <v>Studding Connector M8</v>
          </cell>
          <cell r="I298">
            <v>2</v>
          </cell>
          <cell r="J298" t="str">
            <v/>
          </cell>
          <cell r="K298" t="str">
            <v/>
          </cell>
          <cell r="L298">
            <v>295</v>
          </cell>
          <cell r="M298" t="str">
            <v>PMRS</v>
          </cell>
          <cell r="N298" t="str">
            <v>Main Tank</v>
          </cell>
          <cell r="O298" t="str">
            <v>(Strap Assy 3) FT28432/-</v>
          </cell>
          <cell r="P298" t="str">
            <v>Studding Connector M8</v>
          </cell>
          <cell r="Q298" t="str">
            <v>NT-M8-SCX24</v>
          </cell>
          <cell r="R298" t="str">
            <v>FT28502, PMRS, Main Tank, (Strap Assy 3) FT28432/-, Studding Connector M8, NT-M8-SCX24</v>
          </cell>
          <cell r="S298">
            <v>2</v>
          </cell>
        </row>
        <row r="299">
          <cell r="A299">
            <v>296</v>
          </cell>
          <cell r="B299" t="str">
            <v>FT28502</v>
          </cell>
          <cell r="C299" t="str">
            <v>MAIN TANK - 2 - PMRS</v>
          </cell>
          <cell r="D299">
            <v>2910900354</v>
          </cell>
          <cell r="E299" t="str">
            <v>FT28905</v>
          </cell>
          <cell r="F299" t="str">
            <v>SV00A0A410AD2313</v>
          </cell>
          <cell r="G299" t="str">
            <v>Block</v>
          </cell>
          <cell r="H299" t="str">
            <v>Mounting Block</v>
          </cell>
          <cell r="I299">
            <v>1</v>
          </cell>
          <cell r="J299" t="str">
            <v/>
          </cell>
          <cell r="K299" t="str">
            <v/>
          </cell>
          <cell r="L299">
            <v>296</v>
          </cell>
          <cell r="M299" t="str">
            <v>PMRS</v>
          </cell>
          <cell r="N299" t="str">
            <v>Main Tank</v>
          </cell>
          <cell r="O299" t="str">
            <v>(Strap Assy 3) FT28432/-</v>
          </cell>
          <cell r="P299" t="str">
            <v>Mounting Block</v>
          </cell>
          <cell r="Q299" t="str">
            <v>FT28905</v>
          </cell>
          <cell r="R299" t="str">
            <v>FT28502, PMRS, Main Tank, (Strap Assy 3) FT28432/-, Mounting Block, FT28905</v>
          </cell>
          <cell r="S299">
            <v>1</v>
          </cell>
        </row>
        <row r="300">
          <cell r="A300">
            <v>297</v>
          </cell>
          <cell r="B300" t="str">
            <v>FT28502</v>
          </cell>
          <cell r="C300" t="str">
            <v>MAIN TANK - 2 - PMRS</v>
          </cell>
          <cell r="D300">
            <v>2910900354</v>
          </cell>
          <cell r="E300" t="str">
            <v>FT28909</v>
          </cell>
          <cell r="F300" t="str">
            <v>SV00A0A410AD2315</v>
          </cell>
          <cell r="G300" t="str">
            <v>Block</v>
          </cell>
          <cell r="H300" t="str">
            <v>Strap Retaining Block</v>
          </cell>
          <cell r="I300">
            <v>1</v>
          </cell>
          <cell r="J300" t="str">
            <v/>
          </cell>
          <cell r="K300" t="str">
            <v/>
          </cell>
          <cell r="L300">
            <v>297</v>
          </cell>
          <cell r="M300" t="str">
            <v>PMRS</v>
          </cell>
          <cell r="N300" t="str">
            <v>Main Tank</v>
          </cell>
          <cell r="O300" t="str">
            <v>(Strap Assy 3) FT28432/-</v>
          </cell>
          <cell r="P300" t="str">
            <v>Strap Retaining Block</v>
          </cell>
          <cell r="Q300" t="str">
            <v>FT28909</v>
          </cell>
          <cell r="R300" t="str">
            <v>FT28502, PMRS, Main Tank, (Strap Assy 3) FT28432/-, Strap Retaining Block, FT28909</v>
          </cell>
          <cell r="S300">
            <v>1</v>
          </cell>
        </row>
        <row r="301">
          <cell r="A301">
            <v>298</v>
          </cell>
          <cell r="B301" t="str">
            <v>FT28502</v>
          </cell>
          <cell r="C301" t="str">
            <v>MAIN TANK - 2 - PMRS</v>
          </cell>
          <cell r="D301">
            <v>2910900354</v>
          </cell>
          <cell r="E301" t="str">
            <v>FT28907</v>
          </cell>
          <cell r="F301" t="str">
            <v>SV00A0A410AD2317</v>
          </cell>
          <cell r="G301" t="str">
            <v>Block</v>
          </cell>
          <cell r="H301" t="str">
            <v>Welded Mounting Block</v>
          </cell>
          <cell r="I301">
            <v>1</v>
          </cell>
          <cell r="J301" t="str">
            <v/>
          </cell>
          <cell r="K301" t="str">
            <v/>
          </cell>
          <cell r="L301">
            <v>298</v>
          </cell>
          <cell r="M301" t="str">
            <v>PMRS</v>
          </cell>
          <cell r="N301" t="str">
            <v>Main Tank</v>
          </cell>
          <cell r="O301" t="str">
            <v>(Strap Assy 3) FT28432/-</v>
          </cell>
          <cell r="P301" t="str">
            <v>Welded Mounting Block</v>
          </cell>
          <cell r="Q301" t="str">
            <v>FT28907</v>
          </cell>
          <cell r="R301" t="str">
            <v>FT28502, PMRS, Main Tank, (Strap Assy 3) FT28432/-, Welded Mounting Block, FT28907</v>
          </cell>
          <cell r="S301">
            <v>1</v>
          </cell>
        </row>
        <row r="302">
          <cell r="A302">
            <v>299</v>
          </cell>
          <cell r="B302" t="str">
            <v>FT28502</v>
          </cell>
          <cell r="C302" t="str">
            <v>MAIN TANK - 2 - PMRS</v>
          </cell>
          <cell r="D302">
            <v>2910900354</v>
          </cell>
          <cell r="E302" t="str">
            <v>FT28908</v>
          </cell>
          <cell r="F302" t="str">
            <v>SV00A0A410AD2319</v>
          </cell>
          <cell r="G302" t="str">
            <v>Block</v>
          </cell>
          <cell r="H302" t="str">
            <v>Strap Mounting Block</v>
          </cell>
          <cell r="I302">
            <v>1</v>
          </cell>
          <cell r="J302" t="str">
            <v/>
          </cell>
          <cell r="K302" t="str">
            <v/>
          </cell>
          <cell r="L302">
            <v>299</v>
          </cell>
          <cell r="M302" t="str">
            <v>PMRS</v>
          </cell>
          <cell r="N302" t="str">
            <v>Main Tank</v>
          </cell>
          <cell r="O302" t="str">
            <v>(Strap Assy 3) FT28432/-</v>
          </cell>
          <cell r="P302" t="str">
            <v>Strap Mounting Block</v>
          </cell>
          <cell r="Q302" t="str">
            <v>FT28908</v>
          </cell>
          <cell r="R302" t="str">
            <v>FT28502, PMRS, Main Tank, (Strap Assy 3) FT28432/-, Strap Mounting Block, FT28908</v>
          </cell>
          <cell r="S302">
            <v>1</v>
          </cell>
        </row>
        <row r="303">
          <cell r="A303">
            <v>300</v>
          </cell>
          <cell r="B303" t="str">
            <v>FT28502</v>
          </cell>
          <cell r="C303" t="str">
            <v>MAIN TANK - 2 - PMRS</v>
          </cell>
          <cell r="D303">
            <v>2910900354</v>
          </cell>
          <cell r="E303" t="str">
            <v>Z-W-M8</v>
          </cell>
          <cell r="F303" t="str">
            <v>SV00A0A410AD2321</v>
          </cell>
          <cell r="G303" t="str">
            <v>Fitting</v>
          </cell>
          <cell r="H303" t="str">
            <v>Washer M8</v>
          </cell>
          <cell r="I303">
            <v>7</v>
          </cell>
          <cell r="J303" t="str">
            <v/>
          </cell>
          <cell r="K303" t="str">
            <v/>
          </cell>
          <cell r="L303">
            <v>300</v>
          </cell>
          <cell r="M303" t="str">
            <v>PMRS</v>
          </cell>
          <cell r="N303" t="str">
            <v>Main Tank</v>
          </cell>
          <cell r="O303" t="str">
            <v>(Strap Assy 3) FT28432/-</v>
          </cell>
          <cell r="P303" t="str">
            <v>Washer M8</v>
          </cell>
          <cell r="Q303" t="str">
            <v>Z-W-M8</v>
          </cell>
          <cell r="R303" t="str">
            <v>FT28502, PMRS, Main Tank, (Strap Assy 3) FT28432/-, Washer M8, Z-W-M8</v>
          </cell>
          <cell r="S303">
            <v>7</v>
          </cell>
        </row>
        <row r="304">
          <cell r="A304">
            <v>301</v>
          </cell>
          <cell r="B304" t="str">
            <v>FT28502</v>
          </cell>
          <cell r="C304" t="str">
            <v>MAIN TANK - 2 - PMRS</v>
          </cell>
          <cell r="D304">
            <v>2910900354</v>
          </cell>
          <cell r="E304" t="str">
            <v>Z-W-NL8</v>
          </cell>
          <cell r="F304" t="str">
            <v>SV00A0A410AD2323</v>
          </cell>
          <cell r="G304" t="str">
            <v>Fitting</v>
          </cell>
          <cell r="H304" t="str">
            <v>Nord-Lock Washer M8</v>
          </cell>
          <cell r="I304">
            <v>7</v>
          </cell>
          <cell r="J304" t="str">
            <v/>
          </cell>
          <cell r="K304" t="str">
            <v/>
          </cell>
          <cell r="L304">
            <v>301</v>
          </cell>
          <cell r="M304" t="str">
            <v>PMRS</v>
          </cell>
          <cell r="N304" t="str">
            <v>Main Tank</v>
          </cell>
          <cell r="O304" t="str">
            <v>(Strap Assy 3) FT28432/-</v>
          </cell>
          <cell r="P304" t="str">
            <v>Nord-Lock Washer M8</v>
          </cell>
          <cell r="Q304" t="str">
            <v>Z-W-NL8</v>
          </cell>
          <cell r="R304" t="str">
            <v>FT28502, PMRS, Main Tank, (Strap Assy 3) FT28432/-, Nord-Lock Washer M8, Z-W-NL8</v>
          </cell>
          <cell r="S304">
            <v>7</v>
          </cell>
        </row>
        <row r="305">
          <cell r="A305">
            <v>302</v>
          </cell>
          <cell r="B305" t="str">
            <v>FT28502</v>
          </cell>
          <cell r="C305" t="str">
            <v>MAIN TANK - 2 - PMRS</v>
          </cell>
          <cell r="D305">
            <v>2910900354</v>
          </cell>
          <cell r="E305" t="str">
            <v>BT-M8X30SKCPHD</v>
          </cell>
          <cell r="F305" t="str">
            <v>SV00A0A410AD2325</v>
          </cell>
          <cell r="G305" t="str">
            <v>Fitting</v>
          </cell>
          <cell r="H305" t="str">
            <v>BOLT M8x30 Socket cap head screw</v>
          </cell>
          <cell r="I305">
            <v>2</v>
          </cell>
          <cell r="J305" t="str">
            <v/>
          </cell>
          <cell r="K305" t="str">
            <v/>
          </cell>
          <cell r="L305">
            <v>302</v>
          </cell>
          <cell r="M305" t="str">
            <v>PMRS</v>
          </cell>
          <cell r="N305" t="str">
            <v>Main Tank</v>
          </cell>
          <cell r="O305" t="str">
            <v>(Strap Assy 3) FT28432/-</v>
          </cell>
          <cell r="P305" t="str">
            <v>BOLT M8x30 Socket cap head screw</v>
          </cell>
          <cell r="Q305" t="str">
            <v>BT-M8X30SKCPHD</v>
          </cell>
          <cell r="R305" t="str">
            <v>FT28502, PMRS, Main Tank, (Strap Assy 3) FT28432/-, BOLT M8x30 Socket cap head screw, BT-M8X30SKCPHD</v>
          </cell>
          <cell r="S305">
            <v>2</v>
          </cell>
        </row>
        <row r="306">
          <cell r="A306">
            <v>303</v>
          </cell>
          <cell r="B306" t="str">
            <v>FT28502</v>
          </cell>
          <cell r="C306" t="str">
            <v>MAIN TANK - 2 - PMRS</v>
          </cell>
          <cell r="D306">
            <v>2910900354</v>
          </cell>
          <cell r="E306" t="str">
            <v>BT-M8X40SKCPHD</v>
          </cell>
          <cell r="F306" t="str">
            <v>SV00A0A410AD2327</v>
          </cell>
          <cell r="G306" t="str">
            <v>Fitting</v>
          </cell>
          <cell r="H306" t="str">
            <v>BOLT M8x40 Socket cap head screw</v>
          </cell>
          <cell r="I306">
            <v>1</v>
          </cell>
          <cell r="J306" t="str">
            <v/>
          </cell>
          <cell r="K306" t="str">
            <v/>
          </cell>
          <cell r="L306">
            <v>303</v>
          </cell>
          <cell r="M306" t="str">
            <v>PMRS</v>
          </cell>
          <cell r="N306" t="str">
            <v>Main Tank</v>
          </cell>
          <cell r="O306" t="str">
            <v>(Strap Assy 3) FT28432/-</v>
          </cell>
          <cell r="P306" t="str">
            <v>BOLT M8x40 Socket cap head screw</v>
          </cell>
          <cell r="Q306" t="str">
            <v>BT-M8X40SKCPHD</v>
          </cell>
          <cell r="R306" t="str">
            <v>FT28502, PMRS, Main Tank, (Strap Assy 3) FT28432/-, BOLT M8x40 Socket cap head screw, BT-M8X40SKCPHD</v>
          </cell>
          <cell r="S306">
            <v>1</v>
          </cell>
        </row>
        <row r="307">
          <cell r="A307">
            <v>304</v>
          </cell>
          <cell r="B307" t="str">
            <v>FT28502</v>
          </cell>
          <cell r="C307" t="str">
            <v>MAIN TANK - 2 - PMRS</v>
          </cell>
          <cell r="D307">
            <v>2910900354</v>
          </cell>
          <cell r="E307" t="str">
            <v>BT-M8X60SKCPHD</v>
          </cell>
          <cell r="F307" t="str">
            <v>SV00A0A410AD2329</v>
          </cell>
          <cell r="G307" t="str">
            <v>Fitting</v>
          </cell>
          <cell r="H307" t="str">
            <v>BOLT M8x60 Socket cap head screw</v>
          </cell>
          <cell r="I307">
            <v>4</v>
          </cell>
          <cell r="J307" t="str">
            <v/>
          </cell>
          <cell r="K307" t="str">
            <v/>
          </cell>
          <cell r="L307">
            <v>304</v>
          </cell>
          <cell r="M307" t="str">
            <v>PMRS</v>
          </cell>
          <cell r="N307" t="str">
            <v>Main Tank</v>
          </cell>
          <cell r="O307" t="str">
            <v>(Strap Assy 3) FT28432/-</v>
          </cell>
          <cell r="P307" t="str">
            <v>BOLT M8x60 Socket cap head screw</v>
          </cell>
          <cell r="Q307" t="str">
            <v>BT-M8X60SKCPHD</v>
          </cell>
          <cell r="R307" t="str">
            <v>FT28502, PMRS, Main Tank, (Strap Assy 3) FT28432/-, BOLT M8x60 Socket cap head screw, BT-M8X60SKCPHD</v>
          </cell>
          <cell r="S307">
            <v>4</v>
          </cell>
        </row>
        <row r="308">
          <cell r="A308">
            <v>305</v>
          </cell>
          <cell r="B308" t="str">
            <v>FT28502</v>
          </cell>
          <cell r="C308" t="str">
            <v>MAIN TANK - 2 - PMRS</v>
          </cell>
          <cell r="D308">
            <v>2910900354</v>
          </cell>
          <cell r="E308" t="str">
            <v>BT-M8X90SKCPHD</v>
          </cell>
          <cell r="F308" t="str">
            <v>SV00A0A410AD2331</v>
          </cell>
          <cell r="G308" t="str">
            <v>Fitting</v>
          </cell>
          <cell r="H308" t="str">
            <v>BOLT M8x90 Socket cap head screw</v>
          </cell>
          <cell r="I308">
            <v>2</v>
          </cell>
          <cell r="J308" t="str">
            <v/>
          </cell>
          <cell r="K308" t="str">
            <v/>
          </cell>
          <cell r="L308">
            <v>305</v>
          </cell>
          <cell r="M308" t="str">
            <v>PMRS</v>
          </cell>
          <cell r="N308" t="str">
            <v>Main Tank</v>
          </cell>
          <cell r="O308" t="str">
            <v>(Strap Assy 3) FT28432/-</v>
          </cell>
          <cell r="P308" t="str">
            <v>BOLT M8x90 Socket cap head screw</v>
          </cell>
          <cell r="Q308" t="str">
            <v>BT-M8X90SKCPHD</v>
          </cell>
          <cell r="R308" t="str">
            <v>FT28502, PMRS, Main Tank, (Strap Assy 3) FT28432/-, BOLT M8x90 Socket cap head screw, BT-M8X90SKCPHD</v>
          </cell>
          <cell r="S308">
            <v>2</v>
          </cell>
        </row>
        <row r="309">
          <cell r="A309">
            <v>306</v>
          </cell>
          <cell r="B309" t="str">
            <v>FT28502</v>
          </cell>
          <cell r="C309" t="str">
            <v>MAIN TANK - 2 - PMRS</v>
          </cell>
          <cell r="D309">
            <v>2910900354</v>
          </cell>
          <cell r="E309" t="str">
            <v/>
          </cell>
          <cell r="F309" t="str">
            <v>SV00A0A460AA09</v>
          </cell>
          <cell r="G309" t="str">
            <v/>
          </cell>
          <cell r="H309" t="str">
            <v/>
          </cell>
          <cell r="I309" t="str">
            <v/>
          </cell>
          <cell r="J309" t="str">
            <v/>
          </cell>
          <cell r="K309" t="str">
            <v/>
          </cell>
          <cell r="L309">
            <v>306</v>
          </cell>
          <cell r="M309" t="str">
            <v>PMRS</v>
          </cell>
          <cell r="N309" t="str">
            <v>Main Tank</v>
          </cell>
          <cell r="O309" t="str">
            <v>DRAIN PLUG - MAIN TANK</v>
          </cell>
          <cell r="P309" t="str">
            <v/>
          </cell>
          <cell r="Q309" t="str">
            <v/>
          </cell>
          <cell r="R309" t="str">
            <v xml:space="preserve">FT28502, PMRS, Main Tank, DRAIN PLUG - MAIN TANK, , </v>
          </cell>
          <cell r="S309" t="str">
            <v/>
          </cell>
        </row>
        <row r="310">
          <cell r="A310">
            <v>307</v>
          </cell>
          <cell r="B310" t="str">
            <v>FT28502</v>
          </cell>
          <cell r="C310" t="str">
            <v>MAIN TANK - 2 - PMRS</v>
          </cell>
          <cell r="D310">
            <v>2910900354</v>
          </cell>
          <cell r="E310" t="str">
            <v>FT28274</v>
          </cell>
          <cell r="F310" t="str">
            <v>SV00A0A460AA0901</v>
          </cell>
          <cell r="G310" t="str">
            <v>Insert</v>
          </cell>
          <cell r="H310" t="str">
            <v xml:space="preserve">M24 X 1.5 Nut Insert (RM) </v>
          </cell>
          <cell r="I310">
            <v>1</v>
          </cell>
          <cell r="J310">
            <v>7.0000000000000007E-2</v>
          </cell>
          <cell r="K310">
            <v>7.0000000000000007E-2</v>
          </cell>
          <cell r="L310">
            <v>307</v>
          </cell>
          <cell r="M310" t="str">
            <v>PMRS</v>
          </cell>
          <cell r="N310" t="str">
            <v>Main Tank</v>
          </cell>
          <cell r="O310" t="str">
            <v xml:space="preserve">Drain Plug Assembly </v>
          </cell>
          <cell r="P310" t="str">
            <v xml:space="preserve">M24 X 1.5 Nut Insert (RM) </v>
          </cell>
          <cell r="Q310" t="str">
            <v>FT28274</v>
          </cell>
          <cell r="R310" t="str">
            <v>FT28502, PMRS, Main Tank, Drain Plug Assembly , M24 X 1.5 Nut Insert (RM) , FT28274</v>
          </cell>
          <cell r="S310">
            <v>1</v>
          </cell>
        </row>
        <row r="311">
          <cell r="A311">
            <v>308</v>
          </cell>
          <cell r="B311" t="str">
            <v>FT28502</v>
          </cell>
          <cell r="C311" t="str">
            <v>MAIN TANK - 2 - PMRS</v>
          </cell>
          <cell r="D311">
            <v>2910900354</v>
          </cell>
          <cell r="E311" t="str">
            <v>ROV16SCFX</v>
          </cell>
          <cell r="F311" t="str">
            <v>SV00A0A460AA0903</v>
          </cell>
          <cell r="G311" t="str">
            <v>Fitting</v>
          </cell>
          <cell r="H311" t="str">
            <v>M24 X 1.5 Solid Plug</v>
          </cell>
          <cell r="I311">
            <v>1</v>
          </cell>
          <cell r="J311">
            <v>7.4999999999999997E-2</v>
          </cell>
          <cell r="K311">
            <v>7.4999999999999997E-2</v>
          </cell>
          <cell r="L311">
            <v>308</v>
          </cell>
          <cell r="M311" t="str">
            <v>PMRS</v>
          </cell>
          <cell r="N311" t="str">
            <v>Main Tank</v>
          </cell>
          <cell r="O311" t="str">
            <v xml:space="preserve">Drain Plug Assembly </v>
          </cell>
          <cell r="P311" t="str">
            <v>M24 X 1.5 Solid Plug</v>
          </cell>
          <cell r="Q311" t="str">
            <v>ROV16SCFX</v>
          </cell>
          <cell r="R311" t="str">
            <v>FT28502, PMRS, Main Tank, Drain Plug Assembly , M24 X 1.5 Solid Plug, ROV16SCFX</v>
          </cell>
          <cell r="S311">
            <v>1</v>
          </cell>
        </row>
        <row r="312">
          <cell r="A312">
            <v>309</v>
          </cell>
          <cell r="B312" t="str">
            <v>FT28502</v>
          </cell>
          <cell r="C312" t="str">
            <v>MAIN TANK - 2 - PMRS</v>
          </cell>
          <cell r="D312">
            <v>2910900354</v>
          </cell>
          <cell r="E312" t="str">
            <v>Y-BS-M24</v>
          </cell>
          <cell r="F312" t="str">
            <v>SV00A0A460AA0905</v>
          </cell>
          <cell r="G312" t="str">
            <v>Seal</v>
          </cell>
          <cell r="H312" t="str">
            <v>M24 X 1.5 Bonded Seal</v>
          </cell>
          <cell r="I312">
            <v>1</v>
          </cell>
          <cell r="J312">
            <v>4.0000000000000001E-3</v>
          </cell>
          <cell r="K312">
            <v>4.0000000000000001E-3</v>
          </cell>
          <cell r="L312">
            <v>309</v>
          </cell>
          <cell r="M312" t="str">
            <v>PMRS</v>
          </cell>
          <cell r="N312" t="str">
            <v>Main Tank</v>
          </cell>
          <cell r="O312" t="str">
            <v xml:space="preserve">Drain Plug Assembly </v>
          </cell>
          <cell r="P312" t="str">
            <v>M24 X 1.5 Bonded Seal</v>
          </cell>
          <cell r="Q312" t="str">
            <v>Y-BS-M24</v>
          </cell>
          <cell r="R312" t="str">
            <v>FT28502, PMRS, Main Tank, Drain Plug Assembly , M24 X 1.5 Bonded Seal, Y-BS-M24</v>
          </cell>
          <cell r="S312">
            <v>1</v>
          </cell>
        </row>
        <row r="314">
          <cell r="A314">
            <v>310</v>
          </cell>
          <cell r="B314" t="str">
            <v>FT28503</v>
          </cell>
          <cell r="C314" t="str">
            <v>MAIN TANK - 3 - REPAIR &amp; RECOVERY</v>
          </cell>
          <cell r="D314">
            <v>2910900366</v>
          </cell>
          <cell r="E314" t="str">
            <v>FT28503</v>
          </cell>
          <cell r="F314" t="str">
            <v>SV00A0A410AD</v>
          </cell>
          <cell r="G314" t="str">
            <v/>
          </cell>
          <cell r="H314" t="str">
            <v/>
          </cell>
          <cell r="I314" t="str">
            <v/>
          </cell>
          <cell r="J314" t="str">
            <v/>
          </cell>
          <cell r="K314" t="str">
            <v/>
          </cell>
          <cell r="L314">
            <v>310</v>
          </cell>
          <cell r="M314" t="str">
            <v>REP/REC</v>
          </cell>
          <cell r="N314" t="str">
            <v>Main Tank</v>
          </cell>
          <cell r="O314" t="str">
            <v>MAIN FUEL TANK</v>
          </cell>
          <cell r="P314" t="str">
            <v/>
          </cell>
          <cell r="Q314" t="str">
            <v>FT28503</v>
          </cell>
          <cell r="R314" t="str">
            <v>FT28503, REP/REC, Main Tank, MAIN FUEL TANK, , FT28503</v>
          </cell>
          <cell r="S314" t="str">
            <v/>
          </cell>
        </row>
        <row r="315">
          <cell r="A315">
            <v>311</v>
          </cell>
          <cell r="B315" t="str">
            <v>FT28503</v>
          </cell>
          <cell r="C315" t="str">
            <v>MAIN TANK - 3 - REPAIR &amp; RECOVERY</v>
          </cell>
          <cell r="D315">
            <v>2910900366</v>
          </cell>
          <cell r="E315" t="str">
            <v>FT28513</v>
          </cell>
          <cell r="F315" t="str">
            <v>SV00A0A410AD01</v>
          </cell>
          <cell r="G315" t="str">
            <v>Moulding</v>
          </cell>
          <cell r="H315" t="str">
            <v>Rotational Moulding</v>
          </cell>
          <cell r="I315">
            <v>1</v>
          </cell>
          <cell r="J315">
            <v>13</v>
          </cell>
          <cell r="K315">
            <v>13</v>
          </cell>
          <cell r="L315">
            <v>311</v>
          </cell>
          <cell r="M315" t="str">
            <v>REP/REC</v>
          </cell>
          <cell r="N315" t="str">
            <v>Main Tank</v>
          </cell>
          <cell r="O315" t="str">
            <v>RM Tank CH53 Natural Crosslink Polyethylene</v>
          </cell>
          <cell r="P315" t="str">
            <v>Rotational Moulding</v>
          </cell>
          <cell r="Q315" t="str">
            <v>FT28513</v>
          </cell>
          <cell r="R315" t="str">
            <v>FT28503, REP/REC, Main Tank, RM Tank CH53 Natural Crosslink Polyethylene, Rotational Moulding, FT28513</v>
          </cell>
          <cell r="S315">
            <v>1</v>
          </cell>
        </row>
        <row r="316">
          <cell r="A316">
            <v>312</v>
          </cell>
          <cell r="B316" t="str">
            <v>FT28503</v>
          </cell>
          <cell r="C316" t="str">
            <v>MAIN TANK - 3 - REPAIR &amp; RECOVERY</v>
          </cell>
          <cell r="D316">
            <v>2910900366</v>
          </cell>
          <cell r="E316" t="str">
            <v>FT28683</v>
          </cell>
          <cell r="F316" t="str">
            <v>SV00A0A410AD0103</v>
          </cell>
          <cell r="G316" t="str">
            <v>Parts</v>
          </cell>
          <cell r="H316" t="str">
            <v>Top level loose items kit</v>
          </cell>
          <cell r="I316">
            <v>1</v>
          </cell>
          <cell r="J316" t="str">
            <v/>
          </cell>
          <cell r="K316" t="str">
            <v/>
          </cell>
          <cell r="L316">
            <v>312</v>
          </cell>
          <cell r="M316" t="str">
            <v>REP/REC</v>
          </cell>
          <cell r="N316" t="str">
            <v>Main Tank</v>
          </cell>
          <cell r="O316" t="str">
            <v>Loose items</v>
          </cell>
          <cell r="P316" t="str">
            <v>Top level loose items kit</v>
          </cell>
          <cell r="Q316" t="str">
            <v>FT28683</v>
          </cell>
          <cell r="R316" t="str">
            <v>FT28503, REP/REC, Main Tank, Loose items, Top level loose items kit, FT28683</v>
          </cell>
          <cell r="S316">
            <v>1</v>
          </cell>
        </row>
        <row r="317">
          <cell r="A317">
            <v>313</v>
          </cell>
          <cell r="B317" t="str">
            <v>FT28503</v>
          </cell>
          <cell r="C317" t="str">
            <v>MAIN TANK - 3 - REPAIR &amp; RECOVERY</v>
          </cell>
          <cell r="D317">
            <v>2910900366</v>
          </cell>
          <cell r="E317" t="str">
            <v>FT28283</v>
          </cell>
          <cell r="F317" t="str">
            <v>SV00A0A410AD0105</v>
          </cell>
          <cell r="G317" t="str">
            <v>Label</v>
          </cell>
          <cell r="H317" t="str">
            <v>Ident Label</v>
          </cell>
          <cell r="I317">
            <v>1</v>
          </cell>
          <cell r="J317">
            <v>0.02</v>
          </cell>
          <cell r="K317">
            <v>0.02</v>
          </cell>
          <cell r="L317">
            <v>313</v>
          </cell>
          <cell r="M317" t="str">
            <v>REP/REC</v>
          </cell>
          <cell r="N317" t="str">
            <v>Main Tank</v>
          </cell>
          <cell r="O317" t="str">
            <v>Label</v>
          </cell>
          <cell r="P317" t="str">
            <v>Ident Label</v>
          </cell>
          <cell r="Q317" t="str">
            <v>FT28283</v>
          </cell>
          <cell r="R317" t="str">
            <v>FT28503, REP/REC, Main Tank, Label, Ident Label, FT28283</v>
          </cell>
          <cell r="S317">
            <v>1</v>
          </cell>
        </row>
        <row r="318">
          <cell r="A318">
            <v>314</v>
          </cell>
          <cell r="B318" t="str">
            <v>FT28503</v>
          </cell>
          <cell r="C318" t="str">
            <v>MAIN TANK - 3 - REPAIR &amp; RECOVERY</v>
          </cell>
          <cell r="D318">
            <v>2910900366</v>
          </cell>
          <cell r="E318" t="str">
            <v>FT28483</v>
          </cell>
          <cell r="F318" t="str">
            <v>SV00A0A410AD17</v>
          </cell>
          <cell r="G318" t="str">
            <v>Filler</v>
          </cell>
          <cell r="H318" t="str">
            <v>SAFOAM Cut Block LRU</v>
          </cell>
          <cell r="I318">
            <v>1</v>
          </cell>
          <cell r="J318">
            <v>4.3</v>
          </cell>
          <cell r="K318">
            <v>4.3</v>
          </cell>
          <cell r="L318">
            <v>314</v>
          </cell>
          <cell r="M318" t="str">
            <v>REP/REC</v>
          </cell>
          <cell r="N318" t="str">
            <v>Main Tank</v>
          </cell>
          <cell r="O318" t="str">
            <v>Reticulated Safety Foam</v>
          </cell>
          <cell r="P318" t="str">
            <v>SAFOAM Cut Block LRU</v>
          </cell>
          <cell r="Q318" t="str">
            <v>FT28483</v>
          </cell>
          <cell r="R318" t="str">
            <v>FT28503, REP/REC, Main Tank, Reticulated Safety Foam, SAFOAM Cut Block LRU, FT28483</v>
          </cell>
          <cell r="S318">
            <v>1</v>
          </cell>
        </row>
        <row r="319">
          <cell r="A319">
            <v>315</v>
          </cell>
          <cell r="B319" t="str">
            <v>FT28503</v>
          </cell>
          <cell r="C319" t="str">
            <v>MAIN TANK - 3 - REPAIR &amp; RECOVERY</v>
          </cell>
          <cell r="D319">
            <v>2910900366</v>
          </cell>
          <cell r="E319" t="str">
            <v/>
          </cell>
          <cell r="F319" t="str">
            <v>SV00A0A410AD25</v>
          </cell>
          <cell r="G319" t="str">
            <v/>
          </cell>
          <cell r="H319" t="str">
            <v/>
          </cell>
          <cell r="I319" t="str">
            <v/>
          </cell>
          <cell r="J319" t="str">
            <v/>
          </cell>
          <cell r="K319" t="str">
            <v/>
          </cell>
          <cell r="L319">
            <v>315</v>
          </cell>
          <cell r="M319" t="str">
            <v>REP/REC</v>
          </cell>
          <cell r="N319" t="str">
            <v>Main Tank</v>
          </cell>
          <cell r="O319" t="str">
            <v>Earthing Boss</v>
          </cell>
          <cell r="P319" t="str">
            <v/>
          </cell>
          <cell r="Q319" t="str">
            <v/>
          </cell>
          <cell r="R319" t="str">
            <v xml:space="preserve">FT28503, REP/REC, Main Tank, Earthing Boss, , </v>
          </cell>
          <cell r="S319" t="str">
            <v/>
          </cell>
        </row>
        <row r="320">
          <cell r="A320">
            <v>316</v>
          </cell>
          <cell r="B320" t="str">
            <v>FT28503</v>
          </cell>
          <cell r="C320" t="str">
            <v>MAIN TANK - 3 - REPAIR &amp; RECOVERY</v>
          </cell>
          <cell r="D320">
            <v>2910900366</v>
          </cell>
          <cell r="E320" t="str">
            <v>FT28198</v>
          </cell>
          <cell r="F320" t="str">
            <v>SV00A0A410AD2501</v>
          </cell>
          <cell r="G320" t="str">
            <v>Fitting</v>
          </cell>
          <cell r="H320" t="str">
            <v>M8 Earthing Boss (White)</v>
          </cell>
          <cell r="I320">
            <v>1</v>
          </cell>
          <cell r="J320">
            <v>0.03</v>
          </cell>
          <cell r="K320">
            <v>0.03</v>
          </cell>
          <cell r="L320">
            <v>316</v>
          </cell>
          <cell r="M320" t="str">
            <v>REP/REC</v>
          </cell>
          <cell r="N320" t="str">
            <v>Main Tank</v>
          </cell>
          <cell r="O320" t="str">
            <v>Earthing Boss</v>
          </cell>
          <cell r="P320" t="str">
            <v>M8 Earthing Boss (White)</v>
          </cell>
          <cell r="Q320" t="str">
            <v>FT28198</v>
          </cell>
          <cell r="R320" t="str">
            <v>FT28503, REP/REC, Main Tank, Earthing Boss, M8 Earthing Boss (White), FT28198</v>
          </cell>
          <cell r="S320">
            <v>1</v>
          </cell>
        </row>
        <row r="321">
          <cell r="A321">
            <v>317</v>
          </cell>
          <cell r="B321" t="str">
            <v>FT28503</v>
          </cell>
          <cell r="C321" t="str">
            <v>MAIN TANK - 3 - REPAIR &amp; RECOVERY</v>
          </cell>
          <cell r="D321">
            <v>2910900366</v>
          </cell>
          <cell r="E321" t="str">
            <v>BT-M3X20CSK</v>
          </cell>
          <cell r="F321" t="str">
            <v>SV00A0A410AD2503</v>
          </cell>
          <cell r="G321" t="str">
            <v>Fastener</v>
          </cell>
          <cell r="H321" t="str">
            <v>M3 Csk Screw</v>
          </cell>
          <cell r="I321">
            <v>1</v>
          </cell>
          <cell r="J321">
            <v>5.0000000000000001E-3</v>
          </cell>
          <cell r="K321">
            <v>5.0000000000000001E-3</v>
          </cell>
          <cell r="L321">
            <v>317</v>
          </cell>
          <cell r="M321" t="str">
            <v>REP/REC</v>
          </cell>
          <cell r="N321" t="str">
            <v>Main Tank</v>
          </cell>
          <cell r="O321" t="str">
            <v>Earthing Boss</v>
          </cell>
          <cell r="P321" t="str">
            <v>M3 Csk Screw</v>
          </cell>
          <cell r="Q321" t="str">
            <v>BT-M3X20CSK</v>
          </cell>
          <cell r="R321" t="str">
            <v>FT28503, REP/REC, Main Tank, Earthing Boss, M3 Csk Screw, BT-M3X20CSK</v>
          </cell>
          <cell r="S321">
            <v>1</v>
          </cell>
        </row>
        <row r="322">
          <cell r="A322">
            <v>318</v>
          </cell>
          <cell r="B322" t="str">
            <v>FT28503</v>
          </cell>
          <cell r="C322" t="str">
            <v>MAIN TANK - 3 - REPAIR &amp; RECOVERY</v>
          </cell>
          <cell r="D322">
            <v>2910900366</v>
          </cell>
          <cell r="E322" t="str">
            <v>BT-M8X10HX</v>
          </cell>
          <cell r="F322" t="str">
            <v>SV00A0A410AD2505</v>
          </cell>
          <cell r="G322" t="str">
            <v>Fastener</v>
          </cell>
          <cell r="H322" t="str">
            <v>M8 Bolt Hex Head</v>
          </cell>
          <cell r="I322">
            <v>1</v>
          </cell>
          <cell r="J322">
            <v>0.03</v>
          </cell>
          <cell r="K322">
            <v>0.03</v>
          </cell>
          <cell r="L322">
            <v>318</v>
          </cell>
          <cell r="M322" t="str">
            <v>REP/REC</v>
          </cell>
          <cell r="N322" t="str">
            <v>Main Tank</v>
          </cell>
          <cell r="O322" t="str">
            <v>Earthing Boss</v>
          </cell>
          <cell r="P322" t="str">
            <v>M8 Bolt Hex Head</v>
          </cell>
          <cell r="Q322" t="str">
            <v>BT-M8X10HX</v>
          </cell>
          <cell r="R322" t="str">
            <v>FT28503, REP/REC, Main Tank, Earthing Boss, M8 Bolt Hex Head, BT-M8X10HX</v>
          </cell>
          <cell r="S322">
            <v>1</v>
          </cell>
        </row>
        <row r="323">
          <cell r="A323">
            <v>319</v>
          </cell>
          <cell r="B323" t="str">
            <v>FT28503</v>
          </cell>
          <cell r="C323" t="str">
            <v>MAIN TANK - 3 - REPAIR &amp; RECOVERY</v>
          </cell>
          <cell r="D323">
            <v>2910900366</v>
          </cell>
          <cell r="E323" t="str">
            <v>FT24750</v>
          </cell>
          <cell r="F323" t="str">
            <v>SV00A0A410AD0107</v>
          </cell>
          <cell r="G323" t="str">
            <v>Mat</v>
          </cell>
          <cell r="H323" t="str">
            <v>Dimple Mat</v>
          </cell>
          <cell r="I323">
            <v>4</v>
          </cell>
          <cell r="J323" t="str">
            <v/>
          </cell>
          <cell r="K323" t="str">
            <v/>
          </cell>
          <cell r="L323">
            <v>319</v>
          </cell>
          <cell r="M323" t="str">
            <v>REP/REC</v>
          </cell>
          <cell r="N323" t="str">
            <v>Main Tank</v>
          </cell>
          <cell r="O323" t="str">
            <v>Handling Aid</v>
          </cell>
          <cell r="P323" t="str">
            <v>Dimple Mat</v>
          </cell>
          <cell r="Q323" t="str">
            <v>FT24750</v>
          </cell>
          <cell r="R323" t="str">
            <v>FT28503, REP/REC, Main Tank, Handling Aid, Dimple Mat, FT24750</v>
          </cell>
          <cell r="S323">
            <v>4</v>
          </cell>
        </row>
        <row r="324">
          <cell r="A324">
            <v>320</v>
          </cell>
          <cell r="B324" t="str">
            <v>FT28503</v>
          </cell>
          <cell r="C324" t="str">
            <v>MAIN TANK - 3 - REPAIR &amp; RECOVERY</v>
          </cell>
          <cell r="D324">
            <v>2910900366</v>
          </cell>
          <cell r="E324" t="str">
            <v>FT28393</v>
          </cell>
          <cell r="F324" t="str">
            <v>SV00A0A410AD03</v>
          </cell>
          <cell r="G324" t="str">
            <v/>
          </cell>
          <cell r="H324" t="str">
            <v/>
          </cell>
          <cell r="I324" t="str">
            <v/>
          </cell>
          <cell r="J324" t="str">
            <v/>
          </cell>
          <cell r="K324" t="str">
            <v/>
          </cell>
          <cell r="L324">
            <v>320</v>
          </cell>
          <cell r="M324" t="str">
            <v>REP/REC</v>
          </cell>
          <cell r="N324" t="str">
            <v>Main Tank</v>
          </cell>
          <cell r="O324" t="str">
            <v>Top Access Plate Assembly</v>
          </cell>
          <cell r="P324" t="str">
            <v/>
          </cell>
          <cell r="Q324" t="str">
            <v>FT28393</v>
          </cell>
          <cell r="R324" t="str">
            <v>FT28503, REP/REC, Main Tank, Top Access Plate Assembly, , FT28393</v>
          </cell>
          <cell r="S324" t="str">
            <v/>
          </cell>
        </row>
        <row r="325">
          <cell r="A325">
            <v>321</v>
          </cell>
          <cell r="B325" t="str">
            <v>FT28503</v>
          </cell>
          <cell r="C325" t="str">
            <v>MAIN TANK - 3 - REPAIR &amp; RECOVERY</v>
          </cell>
          <cell r="D325">
            <v>2910900366</v>
          </cell>
          <cell r="E325" t="str">
            <v>FT28493</v>
          </cell>
          <cell r="F325" t="str">
            <v>SV00A0A410AD0301</v>
          </cell>
          <cell r="G325" t="str">
            <v>Fitting</v>
          </cell>
          <cell r="H325" t="str">
            <v>Plate</v>
          </cell>
          <cell r="I325">
            <v>1</v>
          </cell>
          <cell r="J325">
            <v>1.5</v>
          </cell>
          <cell r="K325">
            <v>1.5</v>
          </cell>
          <cell r="L325">
            <v>321</v>
          </cell>
          <cell r="M325" t="str">
            <v>REP/REC</v>
          </cell>
          <cell r="N325" t="str">
            <v>Main Tank</v>
          </cell>
          <cell r="O325" t="str">
            <v>Top Access Plate Assy FT28393</v>
          </cell>
          <cell r="P325" t="str">
            <v>Plate</v>
          </cell>
          <cell r="Q325" t="str">
            <v>FT28493</v>
          </cell>
          <cell r="R325" t="str">
            <v>FT28503, REP/REC, Main Tank, Top Access Plate Assy FT28393, Plate, FT28493</v>
          </cell>
          <cell r="S325">
            <v>1</v>
          </cell>
        </row>
        <row r="326">
          <cell r="A326">
            <v>322</v>
          </cell>
          <cell r="B326" t="str">
            <v>FT28503</v>
          </cell>
          <cell r="C326" t="str">
            <v>MAIN TANK - 3 - REPAIR &amp; RECOVERY</v>
          </cell>
          <cell r="D326">
            <v>2910900366</v>
          </cell>
          <cell r="E326" t="str">
            <v>FT28243</v>
          </cell>
          <cell r="F326" t="str">
            <v>SV00A0A410AD0303</v>
          </cell>
          <cell r="G326" t="str">
            <v>Fitting</v>
          </cell>
          <cell r="H326" t="str">
            <v>Backing Ring</v>
          </cell>
          <cell r="I326">
            <v>1</v>
          </cell>
          <cell r="J326">
            <v>1.1000000000000001</v>
          </cell>
          <cell r="K326">
            <v>1.1000000000000001</v>
          </cell>
          <cell r="L326">
            <v>322</v>
          </cell>
          <cell r="M326" t="str">
            <v>REP/REC</v>
          </cell>
          <cell r="N326" t="str">
            <v>Main Tank</v>
          </cell>
          <cell r="O326" t="str">
            <v>Top Access Plate Assy FT28393</v>
          </cell>
          <cell r="P326" t="str">
            <v>Backing Ring</v>
          </cell>
          <cell r="Q326" t="str">
            <v>FT28243</v>
          </cell>
          <cell r="R326" t="str">
            <v>FT28503, REP/REC, Main Tank, Top Access Plate Assy FT28393, Backing Ring, FT28243</v>
          </cell>
          <cell r="S326">
            <v>1</v>
          </cell>
        </row>
        <row r="327">
          <cell r="A327">
            <v>323</v>
          </cell>
          <cell r="B327" t="str">
            <v>FT28503</v>
          </cell>
          <cell r="C327" t="str">
            <v>MAIN TANK - 3 - REPAIR &amp; RECOVERY</v>
          </cell>
          <cell r="D327">
            <v>2910900366</v>
          </cell>
          <cell r="E327" t="str">
            <v>BT-M6X25HX/SS</v>
          </cell>
          <cell r="F327" t="str">
            <v>SV00A0A410AD0305</v>
          </cell>
          <cell r="G327" t="str">
            <v>Seal</v>
          </cell>
          <cell r="H327" t="str">
            <v>M6 Bolt Hex Head</v>
          </cell>
          <cell r="I327">
            <v>53</v>
          </cell>
          <cell r="J327">
            <v>0.02</v>
          </cell>
          <cell r="K327">
            <v>1.06</v>
          </cell>
          <cell r="L327">
            <v>323</v>
          </cell>
          <cell r="M327" t="str">
            <v>REP/REC</v>
          </cell>
          <cell r="N327" t="str">
            <v>Main Tank</v>
          </cell>
          <cell r="O327" t="str">
            <v>Top Access Plate Assy FT28393</v>
          </cell>
          <cell r="P327" t="str">
            <v>M6 Bolt Hex Head</v>
          </cell>
          <cell r="Q327" t="str">
            <v>BT-M6X25HX/SS</v>
          </cell>
          <cell r="R327" t="str">
            <v>FT28503, REP/REC, Main Tank, Top Access Plate Assy FT28393, M6 Bolt Hex Head, BT-M6X25HX/SS</v>
          </cell>
          <cell r="S327">
            <v>53</v>
          </cell>
        </row>
        <row r="328">
          <cell r="A328">
            <v>324</v>
          </cell>
          <cell r="B328" t="str">
            <v>FT28503</v>
          </cell>
          <cell r="C328" t="str">
            <v>MAIN TANK - 3 - REPAIR &amp; RECOVERY</v>
          </cell>
          <cell r="D328">
            <v>2910900366</v>
          </cell>
          <cell r="E328" t="str">
            <v>Z-W-M6/SS</v>
          </cell>
          <cell r="F328" t="str">
            <v>SV00A0A410AD0307</v>
          </cell>
          <cell r="G328" t="str">
            <v>Fastener</v>
          </cell>
          <cell r="H328" t="str">
            <v>M6 Washer</v>
          </cell>
          <cell r="I328">
            <v>53</v>
          </cell>
          <cell r="J328">
            <v>5.0000000000000001E-3</v>
          </cell>
          <cell r="K328">
            <v>0.26500000000000001</v>
          </cell>
          <cell r="L328">
            <v>324</v>
          </cell>
          <cell r="M328" t="str">
            <v>REP/REC</v>
          </cell>
          <cell r="N328" t="str">
            <v>Main Tank</v>
          </cell>
          <cell r="O328" t="str">
            <v>Top Access Plate Assy FT28393</v>
          </cell>
          <cell r="P328" t="str">
            <v>M6 Washer</v>
          </cell>
          <cell r="Q328" t="str">
            <v>Z-W-M6/SS</v>
          </cell>
          <cell r="R328" t="str">
            <v>FT28503, REP/REC, Main Tank, Top Access Plate Assy FT28393, M6 Washer, Z-W-M6/SS</v>
          </cell>
          <cell r="S328">
            <v>53</v>
          </cell>
        </row>
        <row r="329">
          <cell r="A329">
            <v>325</v>
          </cell>
          <cell r="B329" t="str">
            <v>FT28503</v>
          </cell>
          <cell r="C329" t="str">
            <v>MAIN TANK - 3 - REPAIR &amp; RECOVERY</v>
          </cell>
          <cell r="D329">
            <v>2910900366</v>
          </cell>
          <cell r="E329" t="str">
            <v>FT28253</v>
          </cell>
          <cell r="F329" t="str">
            <v>SV00A0A410AD0309</v>
          </cell>
          <cell r="G329" t="str">
            <v>Fastener</v>
          </cell>
          <cell r="H329" t="str">
            <v>Gasket</v>
          </cell>
          <cell r="I329">
            <v>2</v>
          </cell>
          <cell r="J329">
            <v>5.0000000000000001E-3</v>
          </cell>
          <cell r="K329">
            <v>0.01</v>
          </cell>
          <cell r="L329">
            <v>325</v>
          </cell>
          <cell r="M329" t="str">
            <v>REP/REC</v>
          </cell>
          <cell r="N329" t="str">
            <v>Main Tank</v>
          </cell>
          <cell r="O329" t="str">
            <v>Top Access Plate Assy FT28393</v>
          </cell>
          <cell r="P329" t="str">
            <v>Gasket</v>
          </cell>
          <cell r="Q329" t="str">
            <v>FT28253</v>
          </cell>
          <cell r="R329" t="str">
            <v>FT28503, REP/REC, Main Tank, Top Access Plate Assy FT28393, Gasket, FT28253</v>
          </cell>
          <cell r="S329">
            <v>2</v>
          </cell>
        </row>
        <row r="330">
          <cell r="A330">
            <v>326</v>
          </cell>
          <cell r="B330" t="str">
            <v>FT28503</v>
          </cell>
          <cell r="C330" t="str">
            <v>MAIN TANK - 3 - REPAIR &amp; RECOVERY</v>
          </cell>
          <cell r="D330">
            <v>2910900366</v>
          </cell>
          <cell r="E330" t="str">
            <v>BT-M6X16CSK/SS</v>
          </cell>
          <cell r="F330" t="str">
            <v>SV00A0A410AD0311</v>
          </cell>
          <cell r="G330" t="str">
            <v>Fastener</v>
          </cell>
          <cell r="H330" t="str">
            <v>M6 Bolt Csk Head</v>
          </cell>
          <cell r="I330">
            <v>3</v>
          </cell>
          <cell r="J330">
            <v>5.0000000000000001E-3</v>
          </cell>
          <cell r="K330">
            <v>1.4999999999999999E-2</v>
          </cell>
          <cell r="L330">
            <v>326</v>
          </cell>
          <cell r="M330" t="str">
            <v>REP/REC</v>
          </cell>
          <cell r="N330" t="str">
            <v>Main Tank</v>
          </cell>
          <cell r="O330" t="str">
            <v>Top Access Plate Assy FT28393</v>
          </cell>
          <cell r="P330" t="str">
            <v>M6 Bolt Csk Head</v>
          </cell>
          <cell r="Q330" t="str">
            <v>BT-M6X16CSK/SS</v>
          </cell>
          <cell r="R330" t="str">
            <v>FT28503, REP/REC, Main Tank, Top Access Plate Assy FT28393, M6 Bolt Csk Head, BT-M6X16CSK/SS</v>
          </cell>
          <cell r="S330">
            <v>3</v>
          </cell>
        </row>
        <row r="331">
          <cell r="A331">
            <v>327</v>
          </cell>
          <cell r="B331" t="str">
            <v>FT28503</v>
          </cell>
          <cell r="C331" t="str">
            <v>MAIN TANK - 3 - REPAIR &amp; RECOVERY</v>
          </cell>
          <cell r="D331">
            <v>2910900366</v>
          </cell>
          <cell r="E331" t="str">
            <v/>
          </cell>
          <cell r="F331" t="str">
            <v>SV00A0A410AD05</v>
          </cell>
          <cell r="G331" t="str">
            <v/>
          </cell>
          <cell r="H331" t="str">
            <v/>
          </cell>
          <cell r="I331" t="str">
            <v/>
          </cell>
          <cell r="J331" t="str">
            <v/>
          </cell>
          <cell r="K331" t="str">
            <v/>
          </cell>
          <cell r="L331">
            <v>327</v>
          </cell>
          <cell r="M331" t="str">
            <v>REP/REC</v>
          </cell>
          <cell r="N331" t="str">
            <v>Main Tank</v>
          </cell>
          <cell r="O331" t="str">
            <v>Fuel Filler</v>
          </cell>
          <cell r="P331" t="str">
            <v/>
          </cell>
          <cell r="Q331" t="str">
            <v/>
          </cell>
          <cell r="R331" t="str">
            <v xml:space="preserve">FT28503, REP/REC, Main Tank, Fuel Filler, , </v>
          </cell>
          <cell r="S331" t="str">
            <v/>
          </cell>
        </row>
        <row r="332">
          <cell r="A332">
            <v>328</v>
          </cell>
          <cell r="B332" t="str">
            <v>FT28503</v>
          </cell>
          <cell r="C332" t="str">
            <v>MAIN TANK - 3 - REPAIR &amp; RECOVERY</v>
          </cell>
          <cell r="D332">
            <v>2910900366</v>
          </cell>
          <cell r="E332" t="str">
            <v>Y-J2-1MA-X-V</v>
          </cell>
          <cell r="F332" t="str">
            <v>SV00A0A410AD0501</v>
          </cell>
          <cell r="G332" t="str">
            <v>Fitting</v>
          </cell>
          <cell r="H332" t="str">
            <v>Pressure/Gravity Refuel Coupling</v>
          </cell>
          <cell r="I332">
            <v>1</v>
          </cell>
          <cell r="J332">
            <v>1.03</v>
          </cell>
          <cell r="K332">
            <v>1.03</v>
          </cell>
          <cell r="L332">
            <v>328</v>
          </cell>
          <cell r="M332" t="str">
            <v>REP/REC</v>
          </cell>
          <cell r="N332" t="str">
            <v>Main Tank</v>
          </cell>
          <cell r="O332" t="str">
            <v>Fuel Filler LRU</v>
          </cell>
          <cell r="P332" t="str">
            <v>Pressure/Gravity Refuel Coupling</v>
          </cell>
          <cell r="Q332" t="str">
            <v>Y-J2-1MA-X-V</v>
          </cell>
          <cell r="R332" t="str">
            <v>FT28503, REP/REC, Main Tank, Fuel Filler LRU, Pressure/Gravity Refuel Coupling, Y-J2-1MA-X-V</v>
          </cell>
          <cell r="S332">
            <v>1</v>
          </cell>
        </row>
        <row r="333">
          <cell r="A333">
            <v>329</v>
          </cell>
          <cell r="B333" t="str">
            <v>FT28503</v>
          </cell>
          <cell r="C333" t="str">
            <v>MAIN TANK - 3 - REPAIR &amp; RECOVERY</v>
          </cell>
          <cell r="D333">
            <v>2910900366</v>
          </cell>
          <cell r="E333" t="str">
            <v>Y-FCMX109A</v>
          </cell>
          <cell r="F333" t="str">
            <v>SV00A0A410AD0503</v>
          </cell>
          <cell r="G333" t="str">
            <v>Fitting</v>
          </cell>
          <cell r="H333" t="str">
            <v>STANAG 3105  Filler Cap &amp; Lanyard</v>
          </cell>
          <cell r="I333">
            <v>1</v>
          </cell>
          <cell r="J333">
            <v>0.35</v>
          </cell>
          <cell r="K333">
            <v>0.35</v>
          </cell>
          <cell r="L333">
            <v>329</v>
          </cell>
          <cell r="M333" t="str">
            <v>REP/REC</v>
          </cell>
          <cell r="N333" t="str">
            <v>Main Tank</v>
          </cell>
          <cell r="O333" t="str">
            <v>Fuel Filler LRU</v>
          </cell>
          <cell r="P333" t="str">
            <v>STANAG 3105  Filler Cap &amp; Lanyard</v>
          </cell>
          <cell r="Q333" t="str">
            <v>Y-FCMX109A</v>
          </cell>
          <cell r="R333" t="str">
            <v>FT28503, REP/REC, Main Tank, Fuel Filler LRU, STANAG 3105  Filler Cap &amp; Lanyard, Y-FCMX109A</v>
          </cell>
          <cell r="S333">
            <v>1</v>
          </cell>
        </row>
        <row r="334">
          <cell r="A334">
            <v>330</v>
          </cell>
          <cell r="B334" t="str">
            <v>FT28503</v>
          </cell>
          <cell r="C334" t="str">
            <v>MAIN TANK - 3 - REPAIR &amp; RECOVERY</v>
          </cell>
          <cell r="D334">
            <v>2910900366</v>
          </cell>
          <cell r="E334" t="str">
            <v>Y-SS1310</v>
          </cell>
          <cell r="F334" t="str">
            <v>SV00A0A410AD0505</v>
          </cell>
          <cell r="G334" t="str">
            <v>Clamp</v>
          </cell>
          <cell r="H334" t="str">
            <v xml:space="preserve">Clamp  </v>
          </cell>
          <cell r="I334">
            <v>2</v>
          </cell>
          <cell r="J334">
            <v>0.1</v>
          </cell>
          <cell r="K334">
            <v>0.2</v>
          </cell>
          <cell r="L334">
            <v>330</v>
          </cell>
          <cell r="M334" t="str">
            <v>REP/REC</v>
          </cell>
          <cell r="N334" t="str">
            <v>Main Tank</v>
          </cell>
          <cell r="O334" t="str">
            <v>Fuel Filler LRU</v>
          </cell>
          <cell r="P334" t="str">
            <v xml:space="preserve">Clamp  </v>
          </cell>
          <cell r="Q334" t="str">
            <v>Y-SS1310</v>
          </cell>
          <cell r="R334" t="str">
            <v>FT28503, REP/REC, Main Tank, Fuel Filler LRU, Clamp  , Y-SS1310</v>
          </cell>
          <cell r="S334">
            <v>2</v>
          </cell>
        </row>
        <row r="335">
          <cell r="A335">
            <v>331</v>
          </cell>
          <cell r="B335" t="str">
            <v>FT28503</v>
          </cell>
          <cell r="C335" t="str">
            <v>MAIN TANK - 3 - REPAIR &amp; RECOVERY</v>
          </cell>
          <cell r="D335">
            <v>2910900366</v>
          </cell>
          <cell r="E335" t="str">
            <v>BT-M4X20CSK/SS</v>
          </cell>
          <cell r="F335" t="str">
            <v>SV00A0A410AD0507</v>
          </cell>
          <cell r="G335" t="str">
            <v>Screw</v>
          </cell>
          <cell r="H335" t="str">
            <v>M4 CSK SCREW 20mm</v>
          </cell>
          <cell r="I335">
            <v>14</v>
          </cell>
          <cell r="J335">
            <v>5.0000000000000001E-3</v>
          </cell>
          <cell r="K335">
            <v>7.0000000000000007E-2</v>
          </cell>
          <cell r="L335">
            <v>331</v>
          </cell>
          <cell r="M335" t="str">
            <v>REP/REC</v>
          </cell>
          <cell r="N335" t="str">
            <v>Main Tank</v>
          </cell>
          <cell r="O335" t="str">
            <v>Fuel Filler LRU</v>
          </cell>
          <cell r="P335" t="str">
            <v>M4 CSK SCREW 20mm</v>
          </cell>
          <cell r="Q335" t="str">
            <v>BT-M4X20CSK/SS</v>
          </cell>
          <cell r="R335" t="str">
            <v>FT28503, REP/REC, Main Tank, Fuel Filler LRU, M4 CSK SCREW 20mm, BT-M4X20CSK/SS</v>
          </cell>
          <cell r="S335">
            <v>14</v>
          </cell>
        </row>
        <row r="336">
          <cell r="A336">
            <v>332</v>
          </cell>
          <cell r="B336" t="str">
            <v>FT28503</v>
          </cell>
          <cell r="C336" t="str">
            <v>MAIN TANK - 3 - REPAIR &amp; RECOVERY</v>
          </cell>
          <cell r="D336">
            <v>2910900366</v>
          </cell>
          <cell r="E336" t="str">
            <v>FT28385/1</v>
          </cell>
          <cell r="F336" t="str">
            <v>SV00A0A410AD0509</v>
          </cell>
          <cell r="G336" t="str">
            <v>Seal</v>
          </cell>
          <cell r="H336" t="str">
            <v>Flex P seal Rubber Moulding</v>
          </cell>
          <cell r="I336">
            <v>1</v>
          </cell>
          <cell r="J336">
            <v>0.1</v>
          </cell>
          <cell r="K336">
            <v>0.1</v>
          </cell>
          <cell r="L336">
            <v>332</v>
          </cell>
          <cell r="M336" t="str">
            <v>REP/REC</v>
          </cell>
          <cell r="N336" t="str">
            <v>Main Tank</v>
          </cell>
          <cell r="O336" t="str">
            <v>Fuel Filler LRU</v>
          </cell>
          <cell r="P336" t="str">
            <v>Flex P seal Rubber Moulding</v>
          </cell>
          <cell r="Q336" t="str">
            <v>FT28385/1</v>
          </cell>
          <cell r="R336" t="str">
            <v>FT28503, REP/REC, Main Tank, Fuel Filler LRU, Flex P seal Rubber Moulding, FT28385/1</v>
          </cell>
          <cell r="S336">
            <v>1</v>
          </cell>
        </row>
        <row r="337">
          <cell r="A337">
            <v>333</v>
          </cell>
          <cell r="B337" t="str">
            <v>FT28503</v>
          </cell>
          <cell r="C337" t="str">
            <v>MAIN TANK - 3 - REPAIR &amp; RECOVERY</v>
          </cell>
          <cell r="D337">
            <v>2910900366</v>
          </cell>
          <cell r="E337" t="str">
            <v/>
          </cell>
          <cell r="F337" t="str">
            <v>SV00A0A460AA03</v>
          </cell>
          <cell r="G337" t="str">
            <v/>
          </cell>
          <cell r="H337" t="str">
            <v/>
          </cell>
          <cell r="I337" t="str">
            <v/>
          </cell>
          <cell r="J337" t="str">
            <v/>
          </cell>
          <cell r="K337" t="str">
            <v/>
          </cell>
          <cell r="L337">
            <v>333</v>
          </cell>
          <cell r="M337" t="str">
            <v>REP/REC</v>
          </cell>
          <cell r="N337" t="str">
            <v>Main Tank</v>
          </cell>
          <cell r="O337" t="str">
            <v>PRESSURE RELIEF VALVE - MAIN TANK</v>
          </cell>
          <cell r="P337" t="str">
            <v/>
          </cell>
          <cell r="Q337" t="str">
            <v/>
          </cell>
          <cell r="R337" t="str">
            <v xml:space="preserve">FT28503, REP/REC, Main Tank, PRESSURE RELIEF VALVE - MAIN TANK, , </v>
          </cell>
          <cell r="S337" t="str">
            <v/>
          </cell>
        </row>
        <row r="338">
          <cell r="A338">
            <v>334</v>
          </cell>
          <cell r="B338" t="str">
            <v>FT28503</v>
          </cell>
          <cell r="C338" t="str">
            <v>MAIN TANK - 3 - REPAIR &amp; RECOVERY</v>
          </cell>
          <cell r="D338">
            <v>2910900366</v>
          </cell>
          <cell r="E338" t="str">
            <v xml:space="preserve">Y-J9-5MA-X-V   </v>
          </cell>
          <cell r="F338" t="str">
            <v>SV00A0A460AA0301</v>
          </cell>
          <cell r="G338" t="str">
            <v>Fitting</v>
          </cell>
          <cell r="H338" t="str">
            <v>PRV Unit</v>
          </cell>
          <cell r="I338">
            <v>1</v>
          </cell>
          <cell r="J338">
            <v>0.3</v>
          </cell>
          <cell r="K338">
            <v>0.3</v>
          </cell>
          <cell r="L338">
            <v>334</v>
          </cell>
          <cell r="M338" t="str">
            <v>REP/REC</v>
          </cell>
          <cell r="N338" t="str">
            <v>Main Tank</v>
          </cell>
          <cell r="O338" t="str">
            <v>Pressure Relief Valve (PRV) LRU (Air)</v>
          </cell>
          <cell r="P338" t="str">
            <v>PRV Unit</v>
          </cell>
          <cell r="Q338" t="str">
            <v xml:space="preserve">Y-J9-5MA-X-V   </v>
          </cell>
          <cell r="R338" t="str">
            <v xml:space="preserve">FT28503, REP/REC, Main Tank, Pressure Relief Valve (PRV) LRU (Air), PRV Unit, Y-J9-5MA-X-V   </v>
          </cell>
          <cell r="S338">
            <v>1</v>
          </cell>
        </row>
        <row r="339">
          <cell r="A339">
            <v>335</v>
          </cell>
          <cell r="B339" t="str">
            <v>FT28503</v>
          </cell>
          <cell r="C339" t="str">
            <v>MAIN TANK - 3 - REPAIR &amp; RECOVERY</v>
          </cell>
          <cell r="D339">
            <v>2910900366</v>
          </cell>
          <cell r="E339" t="str">
            <v>FT28211</v>
          </cell>
          <cell r="F339" t="str">
            <v>SV00A0A460AA0303</v>
          </cell>
          <cell r="G339" t="str">
            <v>Fitting</v>
          </cell>
          <cell r="H339" t="str">
            <v xml:space="preserve">Flex Coupling </v>
          </cell>
          <cell r="I339">
            <v>1</v>
          </cell>
          <cell r="J339">
            <v>0.03</v>
          </cell>
          <cell r="K339">
            <v>0.03</v>
          </cell>
          <cell r="L339">
            <v>335</v>
          </cell>
          <cell r="M339" t="str">
            <v>REP/REC</v>
          </cell>
          <cell r="N339" t="str">
            <v>Main Tank</v>
          </cell>
          <cell r="O339" t="str">
            <v>Pressure Relief Valve (PRV) LRU (Air)</v>
          </cell>
          <cell r="P339" t="str">
            <v xml:space="preserve">Flex Coupling </v>
          </cell>
          <cell r="Q339" t="str">
            <v>FT28211</v>
          </cell>
          <cell r="R339" t="str">
            <v>FT28503, REP/REC, Main Tank, Pressure Relief Valve (PRV) LRU (Air), Flex Coupling , FT28211</v>
          </cell>
          <cell r="S339">
            <v>1</v>
          </cell>
        </row>
        <row r="340">
          <cell r="A340">
            <v>336</v>
          </cell>
          <cell r="B340" t="str">
            <v>FT28503</v>
          </cell>
          <cell r="C340" t="str">
            <v>MAIN TANK - 3 - REPAIR &amp; RECOVERY</v>
          </cell>
          <cell r="D340">
            <v>2910900366</v>
          </cell>
          <cell r="E340" t="str">
            <v>Y-SS1312</v>
          </cell>
          <cell r="F340" t="str">
            <v>SV00A0A460AA0305</v>
          </cell>
          <cell r="G340" t="str">
            <v>Clamp</v>
          </cell>
          <cell r="H340" t="str">
            <v>Clamp - Vent Pipe</v>
          </cell>
          <cell r="I340">
            <v>1</v>
          </cell>
          <cell r="J340">
            <v>5.0000000000000001E-3</v>
          </cell>
          <cell r="K340">
            <v>5.0000000000000001E-3</v>
          </cell>
          <cell r="L340">
            <v>336</v>
          </cell>
          <cell r="M340" t="str">
            <v>REP/REC</v>
          </cell>
          <cell r="N340" t="str">
            <v>Main Tank</v>
          </cell>
          <cell r="O340" t="str">
            <v>Pressure Relief Valve (PRV) LRU (Air)</v>
          </cell>
          <cell r="P340" t="str">
            <v>Clamp - Vent Pipe</v>
          </cell>
          <cell r="Q340" t="str">
            <v>Y-SS1312</v>
          </cell>
          <cell r="R340" t="str">
            <v>FT28503, REP/REC, Main Tank, Pressure Relief Valve (PRV) LRU (Air), Clamp - Vent Pipe, Y-SS1312</v>
          </cell>
          <cell r="S340">
            <v>1</v>
          </cell>
        </row>
        <row r="341">
          <cell r="A341">
            <v>337</v>
          </cell>
          <cell r="B341" t="str">
            <v>FT28503</v>
          </cell>
          <cell r="C341" t="str">
            <v>MAIN TANK - 3 - REPAIR &amp; RECOVERY</v>
          </cell>
          <cell r="D341">
            <v>2910900366</v>
          </cell>
          <cell r="E341" t="str">
            <v>FT28270/3</v>
          </cell>
          <cell r="F341" t="str">
            <v>SV00A0A450AD</v>
          </cell>
          <cell r="G341" t="str">
            <v/>
          </cell>
          <cell r="H341" t="str">
            <v/>
          </cell>
          <cell r="I341" t="str">
            <v/>
          </cell>
          <cell r="J341" t="str">
            <v/>
          </cell>
          <cell r="K341" t="str">
            <v/>
          </cell>
          <cell r="L341">
            <v>337</v>
          </cell>
          <cell r="M341" t="str">
            <v>REP/REC</v>
          </cell>
          <cell r="N341" t="str">
            <v>Main Tank</v>
          </cell>
          <cell r="O341" t="str">
            <v>FUEL LEVEL SENSOR - MAIN TANK</v>
          </cell>
          <cell r="P341" t="str">
            <v/>
          </cell>
          <cell r="Q341" t="str">
            <v>FT28270/3</v>
          </cell>
          <cell r="R341" t="str">
            <v>FT28503, REP/REC, Main Tank, FUEL LEVEL SENSOR - MAIN TANK, , FT28270/3</v>
          </cell>
          <cell r="S341" t="str">
            <v/>
          </cell>
        </row>
        <row r="342">
          <cell r="A342">
            <v>338</v>
          </cell>
          <cell r="B342" t="str">
            <v>FT28503</v>
          </cell>
          <cell r="C342" t="str">
            <v>MAIN TANK - 3 - REPAIR &amp; RECOVERY</v>
          </cell>
          <cell r="D342">
            <v>2910900366</v>
          </cell>
          <cell r="E342" t="str">
            <v>4128-00-010</v>
          </cell>
          <cell r="F342" t="str">
            <v>SV00A0A450AD01</v>
          </cell>
          <cell r="G342" t="str">
            <v>Fitting</v>
          </cell>
          <cell r="H342" t="str">
            <v>Fuel Level Sensor Unit</v>
          </cell>
          <cell r="I342">
            <v>1</v>
          </cell>
          <cell r="J342">
            <v>0.2</v>
          </cell>
          <cell r="K342">
            <v>0.2</v>
          </cell>
          <cell r="L342">
            <v>338</v>
          </cell>
          <cell r="M342" t="str">
            <v>REP/REC</v>
          </cell>
          <cell r="N342" t="str">
            <v>Main Tank</v>
          </cell>
          <cell r="O342" t="str">
            <v>Fuel Level Sensor LRU</v>
          </cell>
          <cell r="P342" t="str">
            <v>Fuel Level Sensor Unit</v>
          </cell>
          <cell r="Q342" t="str">
            <v>4128-00-010</v>
          </cell>
          <cell r="R342" t="str">
            <v>FT28503, REP/REC, Main Tank, Fuel Level Sensor LRU, Fuel Level Sensor Unit, 4128-00-010</v>
          </cell>
          <cell r="S342">
            <v>1</v>
          </cell>
        </row>
        <row r="343">
          <cell r="A343">
            <v>339</v>
          </cell>
          <cell r="B343" t="str">
            <v>FT28503</v>
          </cell>
          <cell r="C343" t="str">
            <v>MAIN TANK - 3 - REPAIR &amp; RECOVERY</v>
          </cell>
          <cell r="D343">
            <v>2910900366</v>
          </cell>
          <cell r="E343" t="str">
            <v>4129-30-051</v>
          </cell>
          <cell r="F343" t="str">
            <v>SV00A0A450AD03</v>
          </cell>
          <cell r="G343" t="str">
            <v>Fitting</v>
          </cell>
          <cell r="H343" t="str">
            <v>Support Boss for FLS</v>
          </cell>
          <cell r="I343">
            <v>1</v>
          </cell>
          <cell r="J343">
            <v>0.2</v>
          </cell>
          <cell r="K343">
            <v>0.2</v>
          </cell>
          <cell r="L343">
            <v>339</v>
          </cell>
          <cell r="M343" t="str">
            <v>REP/REC</v>
          </cell>
          <cell r="N343" t="str">
            <v>Main Tank</v>
          </cell>
          <cell r="O343" t="str">
            <v>Fuel Level Sensor LRU</v>
          </cell>
          <cell r="P343" t="str">
            <v>Support Boss for FLS</v>
          </cell>
          <cell r="Q343" t="str">
            <v>4129-30-051</v>
          </cell>
          <cell r="R343" t="str">
            <v>FT28503, REP/REC, Main Tank, Fuel Level Sensor LRU, Support Boss for FLS, 4129-30-051</v>
          </cell>
          <cell r="S343">
            <v>1</v>
          </cell>
        </row>
        <row r="344">
          <cell r="A344">
            <v>340</v>
          </cell>
          <cell r="B344" t="str">
            <v>FT28503</v>
          </cell>
          <cell r="C344" t="str">
            <v>MAIN TANK - 3 - REPAIR &amp; RECOVERY</v>
          </cell>
          <cell r="D344">
            <v>2910900366</v>
          </cell>
          <cell r="E344" t="str">
            <v>BT-M5X25HX/SS</v>
          </cell>
          <cell r="F344" t="str">
            <v>SV00A0A450AD05</v>
          </cell>
          <cell r="G344" t="str">
            <v>Fastener</v>
          </cell>
          <cell r="H344" t="str">
            <v>M5 Bolt Hex Head</v>
          </cell>
          <cell r="I344">
            <v>5</v>
          </cell>
          <cell r="J344">
            <v>5.0000000000000001E-3</v>
          </cell>
          <cell r="K344">
            <v>2.5000000000000001E-2</v>
          </cell>
          <cell r="L344">
            <v>340</v>
          </cell>
          <cell r="M344" t="str">
            <v>Scout</v>
          </cell>
          <cell r="N344" t="str">
            <v>Main Tank</v>
          </cell>
          <cell r="O344" t="str">
            <v>Fuel Level Sensor LRU</v>
          </cell>
          <cell r="P344" t="str">
            <v>M5 Bolt Hex Head</v>
          </cell>
          <cell r="Q344" t="str">
            <v>BT-M5X25HX/SS</v>
          </cell>
          <cell r="R344" t="str">
            <v>FT28503, Scout, Main Tank, Fuel Level Sensor LRU, M5 Bolt Hex Head, BT-M5X25HX/SS</v>
          </cell>
          <cell r="S344">
            <v>5</v>
          </cell>
        </row>
        <row r="345">
          <cell r="A345">
            <v>341</v>
          </cell>
          <cell r="B345" t="str">
            <v>FT28503</v>
          </cell>
          <cell r="C345" t="str">
            <v>MAIN TANK - 3 - REPAIR &amp; RECOVERY</v>
          </cell>
          <cell r="D345">
            <v>2910900366</v>
          </cell>
          <cell r="E345" t="str">
            <v>Z-W-M5</v>
          </cell>
          <cell r="F345" t="str">
            <v>SV00A0A450AD07</v>
          </cell>
          <cell r="G345" t="str">
            <v>Fastener</v>
          </cell>
          <cell r="H345" t="str">
            <v>M5 Washer</v>
          </cell>
          <cell r="I345">
            <v>5</v>
          </cell>
          <cell r="J345">
            <v>3.0000000000000001E-3</v>
          </cell>
          <cell r="K345">
            <v>1.4999999999999999E-2</v>
          </cell>
          <cell r="L345">
            <v>341</v>
          </cell>
          <cell r="M345" t="str">
            <v>Scout</v>
          </cell>
          <cell r="N345" t="str">
            <v>Main Tank</v>
          </cell>
          <cell r="O345" t="str">
            <v>Fuel Level Sensor LRU</v>
          </cell>
          <cell r="P345" t="str">
            <v>M5 Washer</v>
          </cell>
          <cell r="Q345" t="str">
            <v>Z-W-M5</v>
          </cell>
          <cell r="R345" t="str">
            <v>FT28503, Scout, Main Tank, Fuel Level Sensor LRU, M5 Washer, Z-W-M5</v>
          </cell>
          <cell r="S345">
            <v>5</v>
          </cell>
        </row>
        <row r="346">
          <cell r="A346">
            <v>342</v>
          </cell>
          <cell r="B346" t="str">
            <v>FT28503</v>
          </cell>
          <cell r="C346" t="str">
            <v>MAIN TANK - 3 - REPAIR &amp; RECOVERY</v>
          </cell>
          <cell r="D346">
            <v>2910900366</v>
          </cell>
          <cell r="E346" t="str">
            <v>BT-M4X12CSK/SS</v>
          </cell>
          <cell r="F346" t="str">
            <v>SV00A0A450AD09</v>
          </cell>
          <cell r="G346" t="str">
            <v>Fastener</v>
          </cell>
          <cell r="H346" t="str">
            <v>M4 SCREW COUNTERSINK</v>
          </cell>
          <cell r="I346">
            <v>3</v>
          </cell>
          <cell r="J346">
            <v>3.0000000000000001E-3</v>
          </cell>
          <cell r="K346">
            <v>9.0000000000000011E-3</v>
          </cell>
          <cell r="L346">
            <v>342</v>
          </cell>
          <cell r="M346" t="str">
            <v>Scout</v>
          </cell>
          <cell r="N346" t="str">
            <v>Main Tank</v>
          </cell>
          <cell r="O346" t="str">
            <v>Fuel Level Sensor LRU</v>
          </cell>
          <cell r="P346" t="str">
            <v>M4 SCREW COUNTERSINK</v>
          </cell>
          <cell r="Q346" t="str">
            <v>BT-M4X12CSK/SS</v>
          </cell>
          <cell r="R346" t="str">
            <v>FT28503, Scout, Main Tank, Fuel Level Sensor LRU, M4 SCREW COUNTERSINK, BT-M4X12CSK/SS</v>
          </cell>
          <cell r="S346">
            <v>3</v>
          </cell>
        </row>
        <row r="347">
          <cell r="A347">
            <v>343</v>
          </cell>
          <cell r="B347" t="str">
            <v>FT28503</v>
          </cell>
          <cell r="C347" t="str">
            <v>MAIN TANK - 3 - REPAIR &amp; RECOVERY</v>
          </cell>
          <cell r="D347">
            <v>2910900366</v>
          </cell>
          <cell r="E347" t="str">
            <v>FT22524</v>
          </cell>
          <cell r="F347" t="str">
            <v>SV00A0A450AD11</v>
          </cell>
          <cell r="G347" t="str">
            <v>Fastener</v>
          </cell>
          <cell r="H347" t="str">
            <v>GUAGE Cup</v>
          </cell>
          <cell r="I347">
            <v>1</v>
          </cell>
          <cell r="J347">
            <v>0.2</v>
          </cell>
          <cell r="K347">
            <v>0.2</v>
          </cell>
          <cell r="L347">
            <v>343</v>
          </cell>
          <cell r="M347" t="str">
            <v>Scout</v>
          </cell>
          <cell r="N347" t="str">
            <v>Main Tank</v>
          </cell>
          <cell r="O347" t="str">
            <v>Fuel Level Sensor LRU</v>
          </cell>
          <cell r="P347" t="str">
            <v>GUAGE Cup</v>
          </cell>
          <cell r="Q347" t="str">
            <v>FT22524</v>
          </cell>
          <cell r="R347" t="str">
            <v>FT28503, Scout, Main Tank, Fuel Level Sensor LRU, GUAGE Cup, FT22524</v>
          </cell>
          <cell r="S347">
            <v>1</v>
          </cell>
        </row>
        <row r="348">
          <cell r="A348">
            <v>344</v>
          </cell>
          <cell r="B348" t="str">
            <v>FT28503</v>
          </cell>
          <cell r="C348" t="str">
            <v>MAIN TANK - 3 - REPAIR &amp; RECOVERY</v>
          </cell>
          <cell r="D348">
            <v>2910900366</v>
          </cell>
          <cell r="E348" t="str">
            <v/>
          </cell>
          <cell r="F348" t="str">
            <v>SV00A0A460AG09</v>
          </cell>
          <cell r="G348" t="str">
            <v/>
          </cell>
          <cell r="H348" t="str">
            <v/>
          </cell>
          <cell r="I348" t="str">
            <v/>
          </cell>
          <cell r="J348" t="str">
            <v/>
          </cell>
          <cell r="K348" t="str">
            <v/>
          </cell>
          <cell r="L348">
            <v>344</v>
          </cell>
          <cell r="M348" t="str">
            <v>REP/REC</v>
          </cell>
          <cell r="N348" t="str">
            <v>Main Tank</v>
          </cell>
          <cell r="O348" t="str">
            <v>AIR CONNECTION MAIN TANK</v>
          </cell>
          <cell r="P348" t="str">
            <v/>
          </cell>
          <cell r="Q348" t="str">
            <v/>
          </cell>
          <cell r="R348" t="str">
            <v xml:space="preserve">FT28503, REP/REC, Main Tank, AIR CONNECTION MAIN TANK, , </v>
          </cell>
          <cell r="S348" t="str">
            <v/>
          </cell>
        </row>
        <row r="349">
          <cell r="A349">
            <v>345</v>
          </cell>
          <cell r="B349" t="str">
            <v>FT28503</v>
          </cell>
          <cell r="C349" t="str">
            <v>MAIN TANK - 3 - REPAIR &amp; RECOVERY</v>
          </cell>
          <cell r="D349">
            <v>2910900366</v>
          </cell>
          <cell r="E349" t="str">
            <v>SV15LOMDCF</v>
          </cell>
          <cell r="F349" t="str">
            <v>SV00A0A460AG0901</v>
          </cell>
          <cell r="G349" t="str">
            <v>Fitting</v>
          </cell>
          <cell r="H349" t="str">
            <v>M22 X 1.5 Bulkhead Connector</v>
          </cell>
          <cell r="I349">
            <v>2</v>
          </cell>
          <cell r="J349">
            <v>0.13</v>
          </cell>
          <cell r="K349">
            <v>0.26</v>
          </cell>
          <cell r="L349">
            <v>345</v>
          </cell>
          <cell r="M349" t="str">
            <v>REP/REC</v>
          </cell>
          <cell r="N349" t="str">
            <v>Main Tank</v>
          </cell>
          <cell r="O349" t="str">
            <v>Inward Relief Port LRU (Air) (4)</v>
          </cell>
          <cell r="P349" t="str">
            <v>M22 X 1.5 Bulkhead Connector</v>
          </cell>
          <cell r="Q349" t="str">
            <v>SV15LOMDCF</v>
          </cell>
          <cell r="R349" t="str">
            <v>FT28503, REP/REC, Main Tank, Inward Relief Port LRU (Air) (4), M22 X 1.5 Bulkhead Connector, SV15LOMDCF</v>
          </cell>
          <cell r="S349">
            <v>2</v>
          </cell>
        </row>
        <row r="350">
          <cell r="A350">
            <v>346</v>
          </cell>
          <cell r="B350" t="str">
            <v>FT28503</v>
          </cell>
          <cell r="C350" t="str">
            <v>MAIN TANK - 3 - REPAIR &amp; RECOVERY</v>
          </cell>
          <cell r="D350">
            <v>2910900366</v>
          </cell>
          <cell r="E350" t="str">
            <v>MLN22</v>
          </cell>
          <cell r="F350" t="str">
            <v>SV00A0A460AG0903</v>
          </cell>
          <cell r="G350" t="str">
            <v>Fitting</v>
          </cell>
          <cell r="H350" t="str">
            <v>M22 X 1.5 Locknut</v>
          </cell>
          <cell r="I350">
            <v>2</v>
          </cell>
          <cell r="J350">
            <v>2.3E-2</v>
          </cell>
          <cell r="K350">
            <v>4.5999999999999999E-2</v>
          </cell>
          <cell r="L350">
            <v>346</v>
          </cell>
          <cell r="M350" t="str">
            <v>REP/REC</v>
          </cell>
          <cell r="N350" t="str">
            <v>Main Tank</v>
          </cell>
          <cell r="O350" t="str">
            <v>Inward Relief Port LRU (Air) (4)</v>
          </cell>
          <cell r="P350" t="str">
            <v>M22 X 1.5 Locknut</v>
          </cell>
          <cell r="Q350" t="str">
            <v>MLN22</v>
          </cell>
          <cell r="R350" t="str">
            <v>FT28503, REP/REC, Main Tank, Inward Relief Port LRU (Air) (4), M22 X 1.5 Locknut, MLN22</v>
          </cell>
          <cell r="S350">
            <v>2</v>
          </cell>
        </row>
        <row r="351">
          <cell r="A351">
            <v>347</v>
          </cell>
          <cell r="B351" t="str">
            <v>FT28503</v>
          </cell>
          <cell r="C351" t="str">
            <v>MAIN TANK - 3 - REPAIR &amp; RECOVERY</v>
          </cell>
          <cell r="D351">
            <v>2910900366</v>
          </cell>
          <cell r="E351" t="str">
            <v>22MM BONDED</v>
          </cell>
          <cell r="F351" t="str">
            <v>SV00A0A460AG0905</v>
          </cell>
          <cell r="G351" t="str">
            <v>Seal</v>
          </cell>
          <cell r="H351" t="str">
            <v>M22 X 1.5 Bonded Seal</v>
          </cell>
          <cell r="I351">
            <v>2</v>
          </cell>
          <cell r="J351">
            <v>4.0000000000000001E-3</v>
          </cell>
          <cell r="K351">
            <v>8.0000000000000002E-3</v>
          </cell>
          <cell r="L351">
            <v>347</v>
          </cell>
          <cell r="M351" t="str">
            <v>REP/REC</v>
          </cell>
          <cell r="N351" t="str">
            <v>Main Tank</v>
          </cell>
          <cell r="O351" t="str">
            <v>Inward Relief Port LRU (Air) (4)</v>
          </cell>
          <cell r="P351" t="str">
            <v>M22 X 1.5 Bonded Seal</v>
          </cell>
          <cell r="Q351" t="str">
            <v>22MM BONDED</v>
          </cell>
          <cell r="R351" t="str">
            <v>FT28503, REP/REC, Main Tank, Inward Relief Port LRU (Air) (4), M22 X 1.5 Bonded Seal, 22MM BONDED</v>
          </cell>
          <cell r="S351">
            <v>2</v>
          </cell>
        </row>
        <row r="352">
          <cell r="A352">
            <v>348</v>
          </cell>
          <cell r="B352" t="str">
            <v>FT28503</v>
          </cell>
          <cell r="C352" t="str">
            <v>MAIN TANK - 3 - REPAIR &amp; RECOVERY</v>
          </cell>
          <cell r="D352">
            <v>2910900366</v>
          </cell>
          <cell r="E352" t="str">
            <v>EW15LOMDCF</v>
          </cell>
          <cell r="F352" t="str">
            <v>SV00A0A460AG0907</v>
          </cell>
          <cell r="G352" t="str">
            <v>Fitting</v>
          </cell>
          <cell r="H352" t="str">
            <v>M22 X 1.5 90° Swivel Fem/Fixed Male Union</v>
          </cell>
          <cell r="I352">
            <v>2</v>
          </cell>
          <cell r="J352">
            <v>0.122</v>
          </cell>
          <cell r="K352">
            <v>0.24399999999999999</v>
          </cell>
          <cell r="L352">
            <v>348</v>
          </cell>
          <cell r="M352" t="str">
            <v>REP/REC</v>
          </cell>
          <cell r="N352" t="str">
            <v>Main Tank</v>
          </cell>
          <cell r="O352" t="str">
            <v>Inward Relief Port LRU (Air) (4)</v>
          </cell>
          <cell r="P352" t="str">
            <v>M22 X 1.5 90° Swivel Fem/Fixed Male Union</v>
          </cell>
          <cell r="Q352" t="str">
            <v>EW15LOMDCF</v>
          </cell>
          <cell r="R352" t="str">
            <v>FT28503, REP/REC, Main Tank, Inward Relief Port LRU (Air) (4), M22 X 1.5 90° Swivel Fem/Fixed Male Union, EW15LOMDCF</v>
          </cell>
          <cell r="S352">
            <v>2</v>
          </cell>
        </row>
        <row r="353">
          <cell r="A353">
            <v>349</v>
          </cell>
          <cell r="B353" t="str">
            <v>FT28503</v>
          </cell>
          <cell r="C353" t="str">
            <v>MAIN TANK - 3 - REPAIR &amp; RECOVERY</v>
          </cell>
          <cell r="D353">
            <v>2910900366</v>
          </cell>
          <cell r="E353" t="str">
            <v/>
          </cell>
          <cell r="F353" t="str">
            <v>SV00A0A410AD15</v>
          </cell>
          <cell r="G353" t="str">
            <v/>
          </cell>
          <cell r="H353" t="str">
            <v/>
          </cell>
          <cell r="I353" t="str">
            <v/>
          </cell>
          <cell r="J353" t="str">
            <v/>
          </cell>
          <cell r="K353" t="str">
            <v/>
          </cell>
          <cell r="L353">
            <v>349</v>
          </cell>
          <cell r="M353" t="str">
            <v>REP/REC</v>
          </cell>
          <cell r="N353" t="str">
            <v>Main Tank</v>
          </cell>
          <cell r="O353" t="str">
            <v>FWD FUEL FEED</v>
          </cell>
          <cell r="P353" t="str">
            <v/>
          </cell>
          <cell r="Q353" t="str">
            <v/>
          </cell>
          <cell r="R353" t="str">
            <v xml:space="preserve">FT28503, REP/REC, Main Tank, FWD FUEL FEED, , </v>
          </cell>
          <cell r="S353" t="str">
            <v/>
          </cell>
        </row>
        <row r="354">
          <cell r="A354">
            <v>350</v>
          </cell>
          <cell r="B354" t="str">
            <v>FT28503</v>
          </cell>
          <cell r="C354" t="str">
            <v>MAIN TANK - 3 - REPAIR &amp; RECOVERY</v>
          </cell>
          <cell r="D354">
            <v>2910900366</v>
          </cell>
          <cell r="E354" t="str">
            <v>FT28450</v>
          </cell>
          <cell r="F354" t="str">
            <v>SV00A0A410AD13</v>
          </cell>
          <cell r="G354" t="str">
            <v>Fitting</v>
          </cell>
          <cell r="H354" t="str">
            <v>FNAV Fwd</v>
          </cell>
          <cell r="I354">
            <v>1</v>
          </cell>
          <cell r="J354">
            <v>0.35</v>
          </cell>
          <cell r="K354">
            <v>0.35</v>
          </cell>
          <cell r="L354">
            <v>350</v>
          </cell>
          <cell r="M354" t="str">
            <v>REP/REC</v>
          </cell>
          <cell r="N354" t="str">
            <v>Main Tank</v>
          </cell>
          <cell r="O354" t="str">
            <v>FNAV Fwd</v>
          </cell>
          <cell r="P354" t="str">
            <v>FNAV Fwd</v>
          </cell>
          <cell r="Q354" t="str">
            <v>FT28450</v>
          </cell>
          <cell r="R354" t="str">
            <v>FT28503, REP/REC, Main Tank, FNAV Fwd, FNAV Fwd, FT28450</v>
          </cell>
          <cell r="S354">
            <v>1</v>
          </cell>
        </row>
        <row r="355">
          <cell r="A355">
            <v>351</v>
          </cell>
          <cell r="B355" t="str">
            <v>FT28503</v>
          </cell>
          <cell r="C355" t="str">
            <v>MAIN TANK - 3 - REPAIR &amp; RECOVERY</v>
          </cell>
          <cell r="D355">
            <v>2910900366</v>
          </cell>
          <cell r="E355" t="str">
            <v>Y-BS-M36</v>
          </cell>
          <cell r="F355" t="str">
            <v>SV00A0A410AD1501</v>
          </cell>
          <cell r="G355" t="str">
            <v>Seal</v>
          </cell>
          <cell r="H355" t="str">
            <v>M36 Bonded Seal</v>
          </cell>
          <cell r="I355">
            <v>2</v>
          </cell>
          <cell r="J355">
            <v>4.0000000000000001E-3</v>
          </cell>
          <cell r="K355">
            <v>8.0000000000000002E-3</v>
          </cell>
          <cell r="L355">
            <v>351</v>
          </cell>
          <cell r="M355" t="str">
            <v>REP/REC</v>
          </cell>
          <cell r="N355" t="str">
            <v>Main Tank</v>
          </cell>
          <cell r="O355" t="str">
            <v>Fuel Feed - Fwd Pick Up</v>
          </cell>
          <cell r="P355" t="str">
            <v>M36 Bonded Seal</v>
          </cell>
          <cell r="Q355" t="str">
            <v>Y-BS-M36</v>
          </cell>
          <cell r="R355" t="str">
            <v>FT28503, REP/REC, Main Tank, Fuel Feed - Fwd Pick Up, M36 Bonded Seal, Y-BS-M36</v>
          </cell>
          <cell r="S355">
            <v>2</v>
          </cell>
        </row>
        <row r="356">
          <cell r="A356">
            <v>352</v>
          </cell>
          <cell r="B356" t="str">
            <v>FT28503</v>
          </cell>
          <cell r="C356" t="str">
            <v>MAIN TANK - 3 - REPAIR &amp; RECOVERY</v>
          </cell>
          <cell r="D356">
            <v>2910900366</v>
          </cell>
          <cell r="E356" t="str">
            <v>FT28300</v>
          </cell>
          <cell r="F356" t="str">
            <v>SV00A0A410AD1503</v>
          </cell>
          <cell r="G356" t="str">
            <v>Fitting</v>
          </cell>
          <cell r="H356" t="str">
            <v>Bottom Backing Ring</v>
          </cell>
          <cell r="I356">
            <v>1</v>
          </cell>
          <cell r="J356">
            <v>0.4</v>
          </cell>
          <cell r="K356">
            <v>0.4</v>
          </cell>
          <cell r="L356">
            <v>352</v>
          </cell>
          <cell r="M356" t="str">
            <v>REP/REC</v>
          </cell>
          <cell r="N356" t="str">
            <v>Main Tank</v>
          </cell>
          <cell r="O356" t="str">
            <v>Fuel Feed - Fwd Pick Up</v>
          </cell>
          <cell r="P356" t="str">
            <v>Bottom Backing Ring</v>
          </cell>
          <cell r="Q356" t="str">
            <v>FT28300</v>
          </cell>
          <cell r="R356" t="str">
            <v>FT28503, REP/REC, Main Tank, Fuel Feed - Fwd Pick Up, Bottom Backing Ring, FT28300</v>
          </cell>
          <cell r="S356">
            <v>1</v>
          </cell>
        </row>
        <row r="357">
          <cell r="A357">
            <v>353</v>
          </cell>
          <cell r="B357" t="str">
            <v>FT28503</v>
          </cell>
          <cell r="C357" t="str">
            <v>MAIN TANK - 3 - REPAIR &amp; RECOVERY</v>
          </cell>
          <cell r="D357">
            <v>2910900366</v>
          </cell>
          <cell r="E357" t="str">
            <v>FT28299</v>
          </cell>
          <cell r="F357" t="str">
            <v>SV00A0A410AD1505</v>
          </cell>
          <cell r="G357" t="str">
            <v>Seal</v>
          </cell>
          <cell r="H357" t="str">
            <v>Bottom Backing Plate Gasket</v>
          </cell>
          <cell r="I357">
            <v>2</v>
          </cell>
          <cell r="J357">
            <v>0.05</v>
          </cell>
          <cell r="K357">
            <v>0.1</v>
          </cell>
          <cell r="L357">
            <v>353</v>
          </cell>
          <cell r="M357" t="str">
            <v>REP/REC</v>
          </cell>
          <cell r="N357" t="str">
            <v>Main Tank</v>
          </cell>
          <cell r="O357" t="str">
            <v>Fuel Feed - Fwd Pick Up</v>
          </cell>
          <cell r="P357" t="str">
            <v>Bottom Backing Plate Gasket</v>
          </cell>
          <cell r="Q357" t="str">
            <v>FT28299</v>
          </cell>
          <cell r="R357" t="str">
            <v>FT28503, REP/REC, Main Tank, Fuel Feed - Fwd Pick Up, Bottom Backing Plate Gasket, FT28299</v>
          </cell>
          <cell r="S357">
            <v>2</v>
          </cell>
        </row>
        <row r="358">
          <cell r="A358">
            <v>354</v>
          </cell>
          <cell r="B358" t="str">
            <v>FT28503</v>
          </cell>
          <cell r="C358" t="str">
            <v>MAIN TANK - 3 - REPAIR &amp; RECOVERY</v>
          </cell>
          <cell r="D358">
            <v>2910900366</v>
          </cell>
          <cell r="E358" t="str">
            <v>FT28298</v>
          </cell>
          <cell r="F358" t="str">
            <v>SV00A0A410AD1507</v>
          </cell>
          <cell r="G358" t="str">
            <v>Fitting</v>
          </cell>
          <cell r="H358" t="str">
            <v>Bottom Backing Plate</v>
          </cell>
          <cell r="I358">
            <v>1</v>
          </cell>
          <cell r="J358">
            <v>0.3</v>
          </cell>
          <cell r="K358">
            <v>0.3</v>
          </cell>
          <cell r="L358">
            <v>354</v>
          </cell>
          <cell r="M358" t="str">
            <v>REP/REC</v>
          </cell>
          <cell r="N358" t="str">
            <v>Main Tank</v>
          </cell>
          <cell r="O358" t="str">
            <v>Fuel Feed - Fwd Pick Up</v>
          </cell>
          <cell r="P358" t="str">
            <v>Bottom Backing Plate</v>
          </cell>
          <cell r="Q358" t="str">
            <v>FT28298</v>
          </cell>
          <cell r="R358" t="str">
            <v>FT28503, REP/REC, Main Tank, Fuel Feed - Fwd Pick Up, Bottom Backing Plate, FT28298</v>
          </cell>
          <cell r="S358">
            <v>1</v>
          </cell>
        </row>
        <row r="359">
          <cell r="A359">
            <v>355</v>
          </cell>
          <cell r="B359" t="str">
            <v>FT28503</v>
          </cell>
          <cell r="C359" t="str">
            <v>MAIN TANK - 3 - REPAIR &amp; RECOVERY</v>
          </cell>
          <cell r="D359">
            <v>2910900366</v>
          </cell>
          <cell r="E359" t="str">
            <v>FT28198</v>
          </cell>
          <cell r="F359" t="str">
            <v>SV00A0A410AD1509</v>
          </cell>
          <cell r="G359" t="str">
            <v>Fitting</v>
          </cell>
          <cell r="H359" t="str">
            <v>M8 Earthing Boss (White)</v>
          </cell>
          <cell r="I359">
            <v>1</v>
          </cell>
          <cell r="J359">
            <v>0.03</v>
          </cell>
          <cell r="K359">
            <v>0.03</v>
          </cell>
          <cell r="L359">
            <v>355</v>
          </cell>
          <cell r="M359" t="str">
            <v>REP/REC</v>
          </cell>
          <cell r="N359" t="str">
            <v>Main Tank</v>
          </cell>
          <cell r="O359" t="str">
            <v>Fuel Feed - Fwd Pick Up</v>
          </cell>
          <cell r="P359" t="str">
            <v>M8 Earthing Boss (White)</v>
          </cell>
          <cell r="Q359" t="str">
            <v>FT28198</v>
          </cell>
          <cell r="R359" t="str">
            <v>FT28503, REP/REC, Main Tank, Fuel Feed - Fwd Pick Up, M8 Earthing Boss (White), FT28198</v>
          </cell>
          <cell r="S359">
            <v>1</v>
          </cell>
        </row>
        <row r="360">
          <cell r="A360">
            <v>356</v>
          </cell>
          <cell r="B360" t="str">
            <v>FT28503</v>
          </cell>
          <cell r="C360" t="str">
            <v>MAIN TANK - 3 - REPAIR &amp; RECOVERY</v>
          </cell>
          <cell r="D360">
            <v>2910900366</v>
          </cell>
          <cell r="E360" t="str">
            <v>BT-M3X20CSK</v>
          </cell>
          <cell r="F360" t="str">
            <v>SV00A0A410AD1511</v>
          </cell>
          <cell r="G360" t="str">
            <v>Fastener</v>
          </cell>
          <cell r="H360" t="str">
            <v>M3 Csk Screw</v>
          </cell>
          <cell r="I360">
            <v>1</v>
          </cell>
          <cell r="J360">
            <v>5.0000000000000001E-3</v>
          </cell>
          <cell r="K360">
            <v>5.0000000000000001E-3</v>
          </cell>
          <cell r="L360">
            <v>356</v>
          </cell>
          <cell r="M360" t="str">
            <v>REP/REC</v>
          </cell>
          <cell r="N360" t="str">
            <v>Main Tank</v>
          </cell>
          <cell r="O360" t="str">
            <v>Fuel Feed - Fwd Pick Up</v>
          </cell>
          <cell r="P360" t="str">
            <v>M3 Csk Screw</v>
          </cell>
          <cell r="Q360" t="str">
            <v>BT-M3X20CSK</v>
          </cell>
          <cell r="R360" t="str">
            <v>FT28503, REP/REC, Main Tank, Fuel Feed - Fwd Pick Up, M3 Csk Screw, BT-M3X20CSK</v>
          </cell>
          <cell r="S360">
            <v>1</v>
          </cell>
        </row>
        <row r="361">
          <cell r="A361">
            <v>357</v>
          </cell>
          <cell r="B361" t="str">
            <v>FT28503</v>
          </cell>
          <cell r="C361" t="str">
            <v>MAIN TANK - 3 - REPAIR &amp; RECOVERY</v>
          </cell>
          <cell r="D361">
            <v>2910900366</v>
          </cell>
          <cell r="E361" t="str">
            <v>BT-M8X10HX</v>
          </cell>
          <cell r="F361" t="str">
            <v>SV00A0A410AD1513</v>
          </cell>
          <cell r="G361" t="str">
            <v>Fastener</v>
          </cell>
          <cell r="H361" t="str">
            <v>M8 Bolt Hex Head</v>
          </cell>
          <cell r="I361">
            <v>1</v>
          </cell>
          <cell r="J361">
            <v>0.03</v>
          </cell>
          <cell r="K361">
            <v>0.03</v>
          </cell>
          <cell r="L361">
            <v>357</v>
          </cell>
          <cell r="M361" t="str">
            <v>REP/REC</v>
          </cell>
          <cell r="N361" t="str">
            <v>Main Tank</v>
          </cell>
          <cell r="O361" t="str">
            <v>Fuel Feed - Fwd Pick Up</v>
          </cell>
          <cell r="P361" t="str">
            <v>M8 Bolt Hex Head</v>
          </cell>
          <cell r="Q361" t="str">
            <v>BT-M8X10HX</v>
          </cell>
          <cell r="R361" t="str">
            <v>FT28503, REP/REC, Main Tank, Fuel Feed - Fwd Pick Up, M8 Bolt Hex Head, BT-M8X10HX</v>
          </cell>
          <cell r="S361">
            <v>1</v>
          </cell>
        </row>
        <row r="362">
          <cell r="A362">
            <v>358</v>
          </cell>
          <cell r="B362" t="str">
            <v>FT28503</v>
          </cell>
          <cell r="C362" t="str">
            <v>MAIN TANK - 3 - REPAIR &amp; RECOVERY</v>
          </cell>
          <cell r="D362">
            <v>2910900366</v>
          </cell>
          <cell r="E362" t="str">
            <v>BT-M6X16CSK/SS</v>
          </cell>
          <cell r="F362" t="str">
            <v>SV00A0A410AD1515</v>
          </cell>
          <cell r="G362" t="str">
            <v>Fastener</v>
          </cell>
          <cell r="H362" t="str">
            <v>M6 Bolt Csk Head</v>
          </cell>
          <cell r="I362">
            <v>2</v>
          </cell>
          <cell r="J362">
            <v>5.0000000000000001E-3</v>
          </cell>
          <cell r="K362">
            <v>0.01</v>
          </cell>
          <cell r="L362">
            <v>358</v>
          </cell>
          <cell r="M362" t="str">
            <v>REP/REC</v>
          </cell>
          <cell r="N362" t="str">
            <v>Main Tank</v>
          </cell>
          <cell r="O362" t="str">
            <v>Fuel Feed - Fwd Pick Up</v>
          </cell>
          <cell r="P362" t="str">
            <v>M6 Bolt Csk Head</v>
          </cell>
          <cell r="Q362" t="str">
            <v>BT-M6X16CSK/SS</v>
          </cell>
          <cell r="R362" t="str">
            <v>FT28503, REP/REC, Main Tank, Fuel Feed - Fwd Pick Up, M6 Bolt Csk Head, BT-M6X16CSK/SS</v>
          </cell>
          <cell r="S362">
            <v>2</v>
          </cell>
        </row>
        <row r="363">
          <cell r="A363">
            <v>359</v>
          </cell>
          <cell r="B363" t="str">
            <v>FT28503</v>
          </cell>
          <cell r="C363" t="str">
            <v>MAIN TANK - 3 - REPAIR &amp; RECOVERY</v>
          </cell>
          <cell r="D363">
            <v>2910900366</v>
          </cell>
          <cell r="E363" t="str">
            <v>Y-XRT005E177M26</v>
          </cell>
          <cell r="F363" t="str">
            <v>SV00A0A410AD1517</v>
          </cell>
          <cell r="G363" t="str">
            <v>Fitting</v>
          </cell>
          <cell r="H363" t="str">
            <v>M26 Aluminium Crush Washer</v>
          </cell>
          <cell r="I363">
            <v>1</v>
          </cell>
          <cell r="J363">
            <v>4.0000000000000001E-3</v>
          </cell>
          <cell r="K363">
            <v>4.0000000000000001E-3</v>
          </cell>
          <cell r="L363">
            <v>359</v>
          </cell>
          <cell r="M363" t="str">
            <v>REP/REC</v>
          </cell>
          <cell r="N363" t="str">
            <v>Main Tank</v>
          </cell>
          <cell r="O363" t="str">
            <v>Fuel Feed - Fwd Pick Up</v>
          </cell>
          <cell r="P363" t="str">
            <v>M26 Aluminium Crush Washer</v>
          </cell>
          <cell r="Q363" t="str">
            <v>Y-XRT005E177M26</v>
          </cell>
          <cell r="R363" t="str">
            <v>FT28503, REP/REC, Main Tank, Fuel Feed - Fwd Pick Up, M26 Aluminium Crush Washer, Y-XRT005E177M26</v>
          </cell>
          <cell r="S363">
            <v>1</v>
          </cell>
        </row>
        <row r="364">
          <cell r="A364">
            <v>360</v>
          </cell>
          <cell r="B364" t="str">
            <v>FT28503</v>
          </cell>
          <cell r="C364" t="str">
            <v>MAIN TANK - 3 - REPAIR &amp; RECOVERY</v>
          </cell>
          <cell r="D364">
            <v>2910900366</v>
          </cell>
          <cell r="E364" t="str">
            <v>Y-764305-20</v>
          </cell>
          <cell r="F364" t="str">
            <v>SV00A0A410AD1519</v>
          </cell>
          <cell r="G364" t="str">
            <v>Fitting</v>
          </cell>
          <cell r="H364" t="str">
            <v>M26 Banjo bolt DIN 7643-3</v>
          </cell>
          <cell r="I364">
            <v>1</v>
          </cell>
          <cell r="J364">
            <v>0.125</v>
          </cell>
          <cell r="K364">
            <v>0.125</v>
          </cell>
          <cell r="L364">
            <v>360</v>
          </cell>
          <cell r="M364" t="str">
            <v>REP/REC</v>
          </cell>
          <cell r="N364" t="str">
            <v>Main Tank</v>
          </cell>
          <cell r="O364" t="str">
            <v>Fuel Feed - Fwd Pick Up</v>
          </cell>
          <cell r="P364" t="str">
            <v>M26 Banjo bolt DIN 7643-3</v>
          </cell>
          <cell r="Q364" t="str">
            <v>Y-764305-20</v>
          </cell>
          <cell r="R364" t="str">
            <v>FT28503, REP/REC, Main Tank, Fuel Feed - Fwd Pick Up, M26 Banjo bolt DIN 7643-3, Y-764305-20</v>
          </cell>
          <cell r="S364">
            <v>1</v>
          </cell>
        </row>
        <row r="365">
          <cell r="A365">
            <v>361</v>
          </cell>
          <cell r="B365" t="str">
            <v>FT28503</v>
          </cell>
          <cell r="C365" t="str">
            <v>MAIN TANK - 3 - REPAIR &amp; RECOVERY</v>
          </cell>
          <cell r="D365">
            <v>2910900366</v>
          </cell>
          <cell r="E365" t="str">
            <v/>
          </cell>
          <cell r="F365" t="str">
            <v>SV00A0A450AP</v>
          </cell>
          <cell r="G365" t="str">
            <v/>
          </cell>
          <cell r="H365" t="str">
            <v/>
          </cell>
          <cell r="I365" t="str">
            <v/>
          </cell>
          <cell r="J365" t="str">
            <v/>
          </cell>
          <cell r="K365" t="str">
            <v/>
          </cell>
          <cell r="L365">
            <v>361</v>
          </cell>
          <cell r="M365" t="str">
            <v>REP/REC</v>
          </cell>
          <cell r="N365" t="str">
            <v>Main Tank</v>
          </cell>
          <cell r="O365" t="str">
            <v>OPTICAL SENSOR FWD - MAIN TANK</v>
          </cell>
          <cell r="P365" t="str">
            <v/>
          </cell>
          <cell r="Q365" t="str">
            <v/>
          </cell>
          <cell r="R365" t="str">
            <v xml:space="preserve">FT28503, REP/REC, Main Tank, OPTICAL SENSOR FWD - MAIN TANK, , </v>
          </cell>
          <cell r="S365" t="str">
            <v/>
          </cell>
        </row>
        <row r="366">
          <cell r="A366">
            <v>362</v>
          </cell>
          <cell r="B366" t="str">
            <v>FT28503</v>
          </cell>
          <cell r="C366" t="str">
            <v>MAIN TANK - 3 - REPAIR &amp; RECOVERY</v>
          </cell>
          <cell r="D366">
            <v>2910900366</v>
          </cell>
          <cell r="E366" t="str">
            <v>FT28275</v>
          </cell>
          <cell r="F366" t="str">
            <v>SV00A0A450AP01</v>
          </cell>
          <cell r="G366" t="str">
            <v>Insert</v>
          </cell>
          <cell r="H366" t="str">
            <v>Insert 1/2" BSP</v>
          </cell>
          <cell r="I366">
            <v>1</v>
          </cell>
          <cell r="J366">
            <v>7.0000000000000007E-2</v>
          </cell>
          <cell r="K366">
            <v>7.0000000000000007E-2</v>
          </cell>
          <cell r="L366">
            <v>362</v>
          </cell>
          <cell r="M366" t="str">
            <v>REP/REC</v>
          </cell>
          <cell r="N366" t="str">
            <v>Main Tank</v>
          </cell>
          <cell r="O366" t="str">
            <v>Optical Sensor Fwd</v>
          </cell>
          <cell r="P366" t="str">
            <v>Insert 1/2" BSP</v>
          </cell>
          <cell r="Q366" t="str">
            <v>FT28275</v>
          </cell>
          <cell r="R366" t="str">
            <v>FT28503, REP/REC, Main Tank, Optical Sensor Fwd, Insert 1/2" BSP, FT28275</v>
          </cell>
          <cell r="S366">
            <v>1</v>
          </cell>
        </row>
        <row r="367">
          <cell r="A367">
            <v>363</v>
          </cell>
          <cell r="B367" t="str">
            <v>FT28503</v>
          </cell>
          <cell r="C367" t="str">
            <v>MAIN TANK - 3 - REPAIR &amp; RECOVERY</v>
          </cell>
          <cell r="D367">
            <v>2910900366</v>
          </cell>
          <cell r="E367" t="str">
            <v>Y-POS187-312-120</v>
          </cell>
          <cell r="F367" t="str">
            <v>SV00A0A450AP03</v>
          </cell>
          <cell r="G367" t="str">
            <v>Fitting</v>
          </cell>
          <cell r="H367" t="str">
            <v>Optical sensor unit</v>
          </cell>
          <cell r="I367">
            <v>1</v>
          </cell>
          <cell r="J367">
            <v>0.5</v>
          </cell>
          <cell r="K367">
            <v>0.5</v>
          </cell>
          <cell r="L367">
            <v>363</v>
          </cell>
          <cell r="M367" t="str">
            <v>REP/REC</v>
          </cell>
          <cell r="N367" t="str">
            <v>Main Tank</v>
          </cell>
          <cell r="O367" t="str">
            <v>Optical Sensor Fwd</v>
          </cell>
          <cell r="P367" t="str">
            <v>Optical sensor unit</v>
          </cell>
          <cell r="Q367" t="str">
            <v>Y-POS187-312-120</v>
          </cell>
          <cell r="R367" t="str">
            <v>FT28503, REP/REC, Main Tank, Optical Sensor Fwd, Optical sensor unit, Y-POS187-312-120</v>
          </cell>
          <cell r="S367">
            <v>1</v>
          </cell>
        </row>
        <row r="368">
          <cell r="A368">
            <v>364</v>
          </cell>
          <cell r="B368" t="str">
            <v>FT28503</v>
          </cell>
          <cell r="C368" t="str">
            <v>MAIN TANK - 3 - REPAIR &amp; RECOVERY</v>
          </cell>
          <cell r="D368">
            <v>2910900366</v>
          </cell>
          <cell r="E368" t="str">
            <v>Y-BS1/2BSP</v>
          </cell>
          <cell r="F368" t="str">
            <v>SV00A0A450AP05</v>
          </cell>
          <cell r="G368" t="str">
            <v>Seal</v>
          </cell>
          <cell r="H368" t="str">
            <v>Washer 1/2 BSP</v>
          </cell>
          <cell r="I368">
            <v>1</v>
          </cell>
          <cell r="J368">
            <v>4.0000000000000001E-3</v>
          </cell>
          <cell r="K368">
            <v>4.0000000000000001E-3</v>
          </cell>
          <cell r="L368">
            <v>364</v>
          </cell>
          <cell r="M368" t="str">
            <v>REP/REC</v>
          </cell>
          <cell r="N368" t="str">
            <v>Main Tank</v>
          </cell>
          <cell r="O368" t="str">
            <v>Optical Sensor Fwd</v>
          </cell>
          <cell r="P368" t="str">
            <v>Washer 1/2 BSP</v>
          </cell>
          <cell r="Q368" t="str">
            <v>Y-BS1/2BSP</v>
          </cell>
          <cell r="R368" t="str">
            <v>FT28503, REP/REC, Main Tank, Optical Sensor Fwd, Washer 1/2 BSP, Y-BS1/2BSP</v>
          </cell>
          <cell r="S368">
            <v>1</v>
          </cell>
        </row>
        <row r="369">
          <cell r="A369">
            <v>365</v>
          </cell>
          <cell r="B369" t="str">
            <v>FT28503</v>
          </cell>
          <cell r="C369" t="str">
            <v>MAIN TANK - 3 - REPAIR &amp; RECOVERY</v>
          </cell>
          <cell r="D369">
            <v>2910900366</v>
          </cell>
          <cell r="E369" t="str">
            <v/>
          </cell>
          <cell r="F369" t="str">
            <v>SV00A0A410AD09</v>
          </cell>
          <cell r="G369" t="str">
            <v/>
          </cell>
          <cell r="H369" t="str">
            <v/>
          </cell>
          <cell r="I369" t="str">
            <v/>
          </cell>
          <cell r="J369" t="str">
            <v/>
          </cell>
          <cell r="K369" t="str">
            <v/>
          </cell>
          <cell r="L369">
            <v>365</v>
          </cell>
          <cell r="M369" t="str">
            <v>REP/REC</v>
          </cell>
          <cell r="N369" t="str">
            <v>Main Tank</v>
          </cell>
          <cell r="O369" t="str">
            <v>AFT FUEL FEED</v>
          </cell>
          <cell r="P369" t="str">
            <v/>
          </cell>
          <cell r="Q369" t="str">
            <v/>
          </cell>
          <cell r="R369" t="str">
            <v xml:space="preserve">FT28503, REP/REC, Main Tank, AFT FUEL FEED, , </v>
          </cell>
          <cell r="S369" t="str">
            <v/>
          </cell>
        </row>
        <row r="370">
          <cell r="A370">
            <v>366</v>
          </cell>
          <cell r="B370" t="str">
            <v>FT28503</v>
          </cell>
          <cell r="C370" t="str">
            <v>MAIN TANK - 3 - REPAIR &amp; RECOVERY</v>
          </cell>
          <cell r="D370">
            <v>2910900366</v>
          </cell>
          <cell r="E370" t="str">
            <v>FT28450</v>
          </cell>
          <cell r="F370" t="str">
            <v>SV00A0A410AD07</v>
          </cell>
          <cell r="G370" t="str">
            <v>Fitting</v>
          </cell>
          <cell r="H370" t="str">
            <v>FNAV Aft</v>
          </cell>
          <cell r="I370">
            <v>1</v>
          </cell>
          <cell r="J370">
            <v>0.35</v>
          </cell>
          <cell r="K370">
            <v>0.35</v>
          </cell>
          <cell r="L370">
            <v>366</v>
          </cell>
          <cell r="M370" t="str">
            <v>REP/REC</v>
          </cell>
          <cell r="N370" t="str">
            <v>Main Tank</v>
          </cell>
          <cell r="O370" t="str">
            <v>FNAV Aft</v>
          </cell>
          <cell r="P370" t="str">
            <v>FNAV Aft</v>
          </cell>
          <cell r="Q370" t="str">
            <v>FT28450</v>
          </cell>
          <cell r="R370" t="str">
            <v>FT28503, REP/REC, Main Tank, FNAV Aft, FNAV Aft, FT28450</v>
          </cell>
          <cell r="S370">
            <v>1</v>
          </cell>
        </row>
        <row r="371">
          <cell r="A371">
            <v>367</v>
          </cell>
          <cell r="B371" t="str">
            <v>FT28503</v>
          </cell>
          <cell r="C371" t="str">
            <v>MAIN TANK - 3 - REPAIR &amp; RECOVERY</v>
          </cell>
          <cell r="D371">
            <v>2910900366</v>
          </cell>
          <cell r="E371" t="str">
            <v>Y-XRT005E177M26</v>
          </cell>
          <cell r="F371" t="str">
            <v>SV00A0A410AD0901</v>
          </cell>
          <cell r="G371" t="str">
            <v>Seal</v>
          </cell>
          <cell r="H371" t="str">
            <v>M26 Aluminium Crush Washer</v>
          </cell>
          <cell r="I371">
            <v>2</v>
          </cell>
          <cell r="J371">
            <v>4.0000000000000001E-3</v>
          </cell>
          <cell r="K371">
            <v>8.0000000000000002E-3</v>
          </cell>
          <cell r="L371">
            <v>367</v>
          </cell>
          <cell r="M371" t="str">
            <v>REP/REC</v>
          </cell>
          <cell r="N371" t="str">
            <v>Main Tank</v>
          </cell>
          <cell r="O371" t="str">
            <v>Fuel Feed - Aft Pick Up</v>
          </cell>
          <cell r="P371" t="str">
            <v>M26 Aluminium Crush Washer</v>
          </cell>
          <cell r="Q371" t="str">
            <v>Y-XRT005E177M26</v>
          </cell>
          <cell r="R371" t="str">
            <v>FT28503, REP/REC, Main Tank, Fuel Feed - Aft Pick Up, M26 Aluminium Crush Washer, Y-XRT005E177M26</v>
          </cell>
          <cell r="S371">
            <v>2</v>
          </cell>
        </row>
        <row r="372">
          <cell r="A372">
            <v>368</v>
          </cell>
          <cell r="B372" t="str">
            <v>FT28503</v>
          </cell>
          <cell r="C372" t="str">
            <v>MAIN TANK - 3 - REPAIR &amp; RECOVERY</v>
          </cell>
          <cell r="D372">
            <v>2910900366</v>
          </cell>
          <cell r="E372" t="str">
            <v>Y-764305-20</v>
          </cell>
          <cell r="F372" t="str">
            <v>SV00A0A410AD0903</v>
          </cell>
          <cell r="G372" t="str">
            <v>Fitting</v>
          </cell>
          <cell r="H372" t="str">
            <v>M26 Banjo bolt DIN 7643-3</v>
          </cell>
          <cell r="I372">
            <v>1</v>
          </cell>
          <cell r="J372">
            <v>0.125</v>
          </cell>
          <cell r="K372">
            <v>0.125</v>
          </cell>
          <cell r="L372">
            <v>368</v>
          </cell>
          <cell r="M372" t="str">
            <v>REP/REC</v>
          </cell>
          <cell r="N372" t="str">
            <v>Main Tank</v>
          </cell>
          <cell r="O372" t="str">
            <v>Fuel Feed - Aft Pick Up</v>
          </cell>
          <cell r="P372" t="str">
            <v>M26 Banjo bolt DIN 7643-3</v>
          </cell>
          <cell r="Q372" t="str">
            <v>Y-764305-20</v>
          </cell>
          <cell r="R372" t="str">
            <v>FT28503, REP/REC, Main Tank, Fuel Feed - Aft Pick Up, M26 Banjo bolt DIN 7643-3, Y-764305-20</v>
          </cell>
          <cell r="S372">
            <v>1</v>
          </cell>
        </row>
        <row r="373">
          <cell r="A373">
            <v>369</v>
          </cell>
          <cell r="B373" t="str">
            <v>FT28503</v>
          </cell>
          <cell r="C373" t="str">
            <v>MAIN TANK - 3 - REPAIR &amp; RECOVERY</v>
          </cell>
          <cell r="D373">
            <v>2910900366</v>
          </cell>
          <cell r="E373" t="str">
            <v/>
          </cell>
          <cell r="F373" t="str">
            <v>SV00A0A450AM</v>
          </cell>
          <cell r="G373" t="str">
            <v/>
          </cell>
          <cell r="H373" t="str">
            <v/>
          </cell>
          <cell r="I373" t="str">
            <v/>
          </cell>
          <cell r="J373" t="str">
            <v/>
          </cell>
          <cell r="K373" t="str">
            <v/>
          </cell>
          <cell r="L373">
            <v>369</v>
          </cell>
          <cell r="M373" t="str">
            <v>REP/REC</v>
          </cell>
          <cell r="N373" t="str">
            <v>Main Tank</v>
          </cell>
          <cell r="O373" t="str">
            <v>OPTICAL SENSOR AFT - MAIN TANK</v>
          </cell>
          <cell r="P373" t="str">
            <v/>
          </cell>
          <cell r="Q373" t="str">
            <v/>
          </cell>
          <cell r="R373" t="str">
            <v xml:space="preserve">FT28503, REP/REC, Main Tank, OPTICAL SENSOR AFT - MAIN TANK, , </v>
          </cell>
          <cell r="S373" t="str">
            <v/>
          </cell>
        </row>
        <row r="374">
          <cell r="A374">
            <v>370</v>
          </cell>
          <cell r="B374" t="str">
            <v>FT28503</v>
          </cell>
          <cell r="C374" t="str">
            <v>MAIN TANK - 3 - REPAIR &amp; RECOVERY</v>
          </cell>
          <cell r="D374">
            <v>2910900366</v>
          </cell>
          <cell r="E374" t="str">
            <v>FT28275</v>
          </cell>
          <cell r="F374" t="str">
            <v>SV00A0A450AM01</v>
          </cell>
          <cell r="G374" t="str">
            <v>Insert</v>
          </cell>
          <cell r="H374" t="str">
            <v>Insert 1/2" BSP</v>
          </cell>
          <cell r="I374">
            <v>1</v>
          </cell>
          <cell r="J374">
            <v>7.0000000000000007E-2</v>
          </cell>
          <cell r="K374">
            <v>7.0000000000000007E-2</v>
          </cell>
          <cell r="L374">
            <v>370</v>
          </cell>
          <cell r="M374" t="str">
            <v>REP/REC</v>
          </cell>
          <cell r="N374" t="str">
            <v>Main Tank</v>
          </cell>
          <cell r="O374" t="str">
            <v>Optical Sensor Aft</v>
          </cell>
          <cell r="P374" t="str">
            <v>Insert 1/2" BSP</v>
          </cell>
          <cell r="Q374" t="str">
            <v>FT28275</v>
          </cell>
          <cell r="R374" t="str">
            <v>FT28503, REP/REC, Main Tank, Optical Sensor Aft, Insert 1/2" BSP, FT28275</v>
          </cell>
          <cell r="S374">
            <v>1</v>
          </cell>
        </row>
        <row r="375">
          <cell r="A375">
            <v>371</v>
          </cell>
          <cell r="B375" t="str">
            <v>FT28503</v>
          </cell>
          <cell r="C375" t="str">
            <v>MAIN TANK - 3 - REPAIR &amp; RECOVERY</v>
          </cell>
          <cell r="D375">
            <v>2910900366</v>
          </cell>
          <cell r="E375" t="str">
            <v>Y-POS187-312-120</v>
          </cell>
          <cell r="F375" t="str">
            <v>SV00A0A450AM03</v>
          </cell>
          <cell r="G375" t="str">
            <v>Fitting</v>
          </cell>
          <cell r="H375" t="str">
            <v>Optical sensor unit</v>
          </cell>
          <cell r="I375">
            <v>1</v>
          </cell>
          <cell r="J375">
            <v>0.5</v>
          </cell>
          <cell r="K375">
            <v>0.5</v>
          </cell>
          <cell r="L375">
            <v>371</v>
          </cell>
          <cell r="M375" t="str">
            <v>REP/REC</v>
          </cell>
          <cell r="N375" t="str">
            <v>Main Tank</v>
          </cell>
          <cell r="O375" t="str">
            <v>Optical Sensor Aft</v>
          </cell>
          <cell r="P375" t="str">
            <v>Optical sensor unit</v>
          </cell>
          <cell r="Q375" t="str">
            <v>Y-POS187-312-120</v>
          </cell>
          <cell r="R375" t="str">
            <v>FT28503, REP/REC, Main Tank, Optical Sensor Aft, Optical sensor unit, Y-POS187-312-120</v>
          </cell>
          <cell r="S375">
            <v>1</v>
          </cell>
        </row>
        <row r="376">
          <cell r="A376">
            <v>372</v>
          </cell>
          <cell r="B376" t="str">
            <v>FT28503</v>
          </cell>
          <cell r="C376" t="str">
            <v>MAIN TANK - 3 - REPAIR &amp; RECOVERY</v>
          </cell>
          <cell r="D376">
            <v>2910900366</v>
          </cell>
          <cell r="E376" t="str">
            <v>Y-BS1/2BSP</v>
          </cell>
          <cell r="F376" t="str">
            <v>SV00A0A450AM05</v>
          </cell>
          <cell r="G376" t="str">
            <v>Seal</v>
          </cell>
          <cell r="H376" t="str">
            <v>Washer 1/2 BSP</v>
          </cell>
          <cell r="I376">
            <v>1</v>
          </cell>
          <cell r="J376">
            <v>4.0000000000000001E-3</v>
          </cell>
          <cell r="K376">
            <v>4.0000000000000001E-3</v>
          </cell>
          <cell r="L376">
            <v>372</v>
          </cell>
          <cell r="M376" t="str">
            <v>REP/REC</v>
          </cell>
          <cell r="N376" t="str">
            <v>Main Tank</v>
          </cell>
          <cell r="O376" t="str">
            <v>Optical Sensor Aft</v>
          </cell>
          <cell r="P376" t="str">
            <v>Washer 1/2 BSP</v>
          </cell>
          <cell r="Q376" t="str">
            <v>Y-BS1/2BSP</v>
          </cell>
          <cell r="R376" t="str">
            <v>FT28503, REP/REC, Main Tank, Optical Sensor Aft, Washer 1/2 BSP, Y-BS1/2BSP</v>
          </cell>
          <cell r="S376">
            <v>1</v>
          </cell>
        </row>
        <row r="377">
          <cell r="A377">
            <v>373</v>
          </cell>
          <cell r="B377" t="str">
            <v>FT28503</v>
          </cell>
          <cell r="C377" t="str">
            <v>MAIN TANK - 3 - REPAIR &amp; RECOVERY</v>
          </cell>
          <cell r="D377">
            <v>2910900366</v>
          </cell>
          <cell r="E377" t="str">
            <v/>
          </cell>
          <cell r="F377" t="str">
            <v>SV00A0A410AD0101</v>
          </cell>
          <cell r="G377" t="str">
            <v>Fitting</v>
          </cell>
          <cell r="H377" t="str">
            <v>HG334A 1.6mm Kit</v>
          </cell>
          <cell r="I377">
            <v>1</v>
          </cell>
          <cell r="J377">
            <v>0.3</v>
          </cell>
          <cell r="K377">
            <v>0.3</v>
          </cell>
          <cell r="L377">
            <v>373</v>
          </cell>
          <cell r="M377" t="str">
            <v>REP/REC</v>
          </cell>
          <cell r="N377" t="str">
            <v>Main Tank</v>
          </cell>
          <cell r="O377" t="str">
            <v>Interface sponge</v>
          </cell>
          <cell r="P377" t="str">
            <v>HG334A 1.6mm Kit</v>
          </cell>
          <cell r="Q377" t="str">
            <v/>
          </cell>
          <cell r="R377" t="str">
            <v xml:space="preserve">FT28503, REP/REC, Main Tank, Interface sponge, HG334A 1.6mm Kit, </v>
          </cell>
          <cell r="S377">
            <v>1</v>
          </cell>
        </row>
        <row r="378">
          <cell r="A378">
            <v>374</v>
          </cell>
          <cell r="B378" t="str">
            <v>FT28503</v>
          </cell>
          <cell r="C378" t="str">
            <v>MAIN TANK - 3 - REPAIR &amp; RECOVERY</v>
          </cell>
          <cell r="D378">
            <v>2910900366</v>
          </cell>
          <cell r="E378" t="str">
            <v/>
          </cell>
          <cell r="F378" t="str">
            <v>SV00A0A410AD19</v>
          </cell>
          <cell r="G378" t="str">
            <v/>
          </cell>
          <cell r="H378" t="str">
            <v/>
          </cell>
          <cell r="I378" t="str">
            <v/>
          </cell>
          <cell r="J378" t="str">
            <v/>
          </cell>
          <cell r="K378" t="str">
            <v/>
          </cell>
          <cell r="L378">
            <v>374</v>
          </cell>
          <cell r="M378" t="str">
            <v>REP/REC</v>
          </cell>
          <cell r="N378" t="str">
            <v>Main Tank</v>
          </cell>
          <cell r="O378" t="str">
            <v>Strap Assy 1</v>
          </cell>
          <cell r="P378" t="str">
            <v/>
          </cell>
          <cell r="Q378" t="str">
            <v/>
          </cell>
          <cell r="R378" t="str">
            <v xml:space="preserve">FT28503, REP/REC, Main Tank, Strap Assy 1, , </v>
          </cell>
          <cell r="S378" t="str">
            <v/>
          </cell>
        </row>
        <row r="379">
          <cell r="A379">
            <v>375</v>
          </cell>
          <cell r="B379" t="str">
            <v>FT28503</v>
          </cell>
          <cell r="C379" t="str">
            <v>MAIN TANK - 3 - REPAIR &amp; RECOVERY</v>
          </cell>
          <cell r="D379">
            <v>2910900366</v>
          </cell>
          <cell r="E379" t="str">
            <v>FT28413/01</v>
          </cell>
          <cell r="F379" t="str">
            <v>SV00A0A410AD1901</v>
          </cell>
          <cell r="G379" t="str">
            <v>Fitting</v>
          </cell>
          <cell r="H379" t="str">
            <v>Strap</v>
          </cell>
          <cell r="I379">
            <v>1</v>
          </cell>
          <cell r="J379">
            <v>4.774</v>
          </cell>
          <cell r="K379">
            <v>4.774</v>
          </cell>
          <cell r="L379">
            <v>375</v>
          </cell>
          <cell r="M379" t="str">
            <v>REP/REC</v>
          </cell>
          <cell r="N379" t="str">
            <v>Main Tank</v>
          </cell>
          <cell r="O379" t="str">
            <v>(Strap Assy 1) FT28413/-</v>
          </cell>
          <cell r="P379" t="str">
            <v>Strap</v>
          </cell>
          <cell r="Q379" t="str">
            <v>FT28413/01</v>
          </cell>
          <cell r="R379" t="str">
            <v>FT28503, REP/REC, Main Tank, (Strap Assy 1) FT28413/-, Strap, FT28413/01</v>
          </cell>
          <cell r="S379">
            <v>1</v>
          </cell>
        </row>
        <row r="380">
          <cell r="A380">
            <v>376</v>
          </cell>
          <cell r="B380" t="str">
            <v>FT28503</v>
          </cell>
          <cell r="C380" t="str">
            <v>MAIN TANK - 3 - REPAIR &amp; RECOVERY</v>
          </cell>
          <cell r="D380">
            <v>2910900366</v>
          </cell>
          <cell r="E380" t="str">
            <v>FT28412/02</v>
          </cell>
          <cell r="F380" t="str">
            <v>SV00A0A410AD1903</v>
          </cell>
          <cell r="G380" t="str">
            <v>Fitting</v>
          </cell>
          <cell r="H380" t="str">
            <v>Strap</v>
          </cell>
          <cell r="I380">
            <v>1</v>
          </cell>
          <cell r="J380" t="str">
            <v/>
          </cell>
          <cell r="K380" t="str">
            <v/>
          </cell>
          <cell r="L380">
            <v>376</v>
          </cell>
          <cell r="M380" t="str">
            <v>REP/REC</v>
          </cell>
          <cell r="N380" t="str">
            <v>Main Tank</v>
          </cell>
          <cell r="O380" t="str">
            <v>(Strap Assy 1) FT28413/-</v>
          </cell>
          <cell r="P380" t="str">
            <v>Strap</v>
          </cell>
          <cell r="Q380" t="str">
            <v>FT28412/02</v>
          </cell>
          <cell r="R380" t="str">
            <v>FT28503, REP/REC, Main Tank, (Strap Assy 1) FT28413/-, Strap, FT28412/02</v>
          </cell>
          <cell r="S380">
            <v>1</v>
          </cell>
        </row>
        <row r="381">
          <cell r="A381">
            <v>377</v>
          </cell>
          <cell r="B381" t="str">
            <v>FT28503</v>
          </cell>
          <cell r="C381" t="str">
            <v>MAIN TANK - 3 - REPAIR &amp; RECOVERY</v>
          </cell>
          <cell r="D381">
            <v>2910900366</v>
          </cell>
          <cell r="E381" t="str">
            <v>FT28412/03</v>
          </cell>
          <cell r="F381" t="str">
            <v>SV00A0A410AD1905</v>
          </cell>
          <cell r="G381" t="str">
            <v>Fitting</v>
          </cell>
          <cell r="H381" t="str">
            <v>Strap</v>
          </cell>
          <cell r="I381">
            <v>1</v>
          </cell>
          <cell r="J381" t="str">
            <v/>
          </cell>
          <cell r="K381" t="str">
            <v/>
          </cell>
          <cell r="L381">
            <v>377</v>
          </cell>
          <cell r="M381" t="str">
            <v>REP/REC</v>
          </cell>
          <cell r="N381" t="str">
            <v>Main Tank</v>
          </cell>
          <cell r="O381" t="str">
            <v>(Strap Assy 1) FT28413/-</v>
          </cell>
          <cell r="P381" t="str">
            <v>Strap</v>
          </cell>
          <cell r="Q381" t="str">
            <v>FT28412/03</v>
          </cell>
          <cell r="R381" t="str">
            <v>FT28503, REP/REC, Main Tank, (Strap Assy 1) FT28413/-, Strap, FT28412/03</v>
          </cell>
          <cell r="S381">
            <v>1</v>
          </cell>
        </row>
        <row r="382">
          <cell r="A382">
            <v>378</v>
          </cell>
          <cell r="B382" t="str">
            <v>FT28503</v>
          </cell>
          <cell r="C382" t="str">
            <v>MAIN TANK - 3 - REPAIR &amp; RECOVERY</v>
          </cell>
          <cell r="D382">
            <v>2910900366</v>
          </cell>
          <cell r="E382" t="str">
            <v>FT28911</v>
          </cell>
          <cell r="F382" t="str">
            <v>SV00A0A410AD1907</v>
          </cell>
          <cell r="G382" t="str">
            <v>Block</v>
          </cell>
          <cell r="H382" t="str">
            <v>Tension Block Threaded M8</v>
          </cell>
          <cell r="I382">
            <v>2</v>
          </cell>
          <cell r="J382" t="str">
            <v/>
          </cell>
          <cell r="K382" t="str">
            <v/>
          </cell>
          <cell r="L382">
            <v>378</v>
          </cell>
          <cell r="M382" t="str">
            <v>REP/REC</v>
          </cell>
          <cell r="N382" t="str">
            <v>Main Tank</v>
          </cell>
          <cell r="O382" t="str">
            <v>(Strap Assy 1) FT28413/-</v>
          </cell>
          <cell r="P382" t="str">
            <v>Tension Block Threaded M8</v>
          </cell>
          <cell r="Q382" t="str">
            <v>FT28911</v>
          </cell>
          <cell r="R382" t="str">
            <v>FT28503, REP/REC, Main Tank, (Strap Assy 1) FT28413/-, Tension Block Threaded M8, FT28911</v>
          </cell>
          <cell r="S382">
            <v>2</v>
          </cell>
        </row>
        <row r="383">
          <cell r="A383">
            <v>379</v>
          </cell>
          <cell r="B383" t="str">
            <v>FT28503</v>
          </cell>
          <cell r="C383" t="str">
            <v>MAIN TANK - 3 - REPAIR &amp; RECOVERY</v>
          </cell>
          <cell r="D383">
            <v>2910900366</v>
          </cell>
          <cell r="E383" t="str">
            <v>FT28910</v>
          </cell>
          <cell r="F383" t="str">
            <v>SV00A0A410AD1909</v>
          </cell>
          <cell r="G383" t="str">
            <v>Block</v>
          </cell>
          <cell r="H383" t="str">
            <v>Tension Block Clearance</v>
          </cell>
          <cell r="I383">
            <v>2</v>
          </cell>
          <cell r="J383" t="str">
            <v/>
          </cell>
          <cell r="K383" t="str">
            <v/>
          </cell>
          <cell r="L383">
            <v>379</v>
          </cell>
          <cell r="M383" t="str">
            <v>REP/REC</v>
          </cell>
          <cell r="N383" t="str">
            <v>Main Tank</v>
          </cell>
          <cell r="O383" t="str">
            <v>(Strap Assy 1) FT28413/-</v>
          </cell>
          <cell r="P383" t="str">
            <v>Tension Block Clearance</v>
          </cell>
          <cell r="Q383" t="str">
            <v>FT28910</v>
          </cell>
          <cell r="R383" t="str">
            <v>FT28503, REP/REC, Main Tank, (Strap Assy 1) FT28413/-, Tension Block Clearance, FT28910</v>
          </cell>
          <cell r="S383">
            <v>2</v>
          </cell>
        </row>
        <row r="384">
          <cell r="A384">
            <v>380</v>
          </cell>
          <cell r="B384" t="str">
            <v>FT28503</v>
          </cell>
          <cell r="C384" t="str">
            <v>MAIN TANK - 3 - REPAIR &amp; RECOVERY</v>
          </cell>
          <cell r="D384">
            <v>2910900366</v>
          </cell>
          <cell r="E384" t="str">
            <v>NT-M8-SCX24</v>
          </cell>
          <cell r="F384" t="str">
            <v>SV00A0A410AD1911</v>
          </cell>
          <cell r="G384" t="str">
            <v>Fitting</v>
          </cell>
          <cell r="H384" t="str">
            <v>Studding Connector M8</v>
          </cell>
          <cell r="I384">
            <v>2</v>
          </cell>
          <cell r="J384" t="str">
            <v/>
          </cell>
          <cell r="K384" t="str">
            <v/>
          </cell>
          <cell r="L384">
            <v>380</v>
          </cell>
          <cell r="M384" t="str">
            <v>REP/REC</v>
          </cell>
          <cell r="N384" t="str">
            <v>Main Tank</v>
          </cell>
          <cell r="O384" t="str">
            <v>(Strap Assy 1) FT28413/-</v>
          </cell>
          <cell r="P384" t="str">
            <v>Studding Connector M8</v>
          </cell>
          <cell r="Q384" t="str">
            <v>NT-M8-SCX24</v>
          </cell>
          <cell r="R384" t="str">
            <v>FT28503, REP/REC, Main Tank, (Strap Assy 1) FT28413/-, Studding Connector M8, NT-M8-SCX24</v>
          </cell>
          <cell r="S384">
            <v>2</v>
          </cell>
        </row>
        <row r="385">
          <cell r="A385">
            <v>381</v>
          </cell>
          <cell r="B385" t="str">
            <v>FT28503</v>
          </cell>
          <cell r="C385" t="str">
            <v>MAIN TANK - 3 - REPAIR &amp; RECOVERY</v>
          </cell>
          <cell r="D385">
            <v>2910900366</v>
          </cell>
          <cell r="E385" t="str">
            <v>FT28905</v>
          </cell>
          <cell r="F385" t="str">
            <v>SV00A0A410AD1913</v>
          </cell>
          <cell r="G385" t="str">
            <v>Block</v>
          </cell>
          <cell r="H385" t="str">
            <v>Mounting Block</v>
          </cell>
          <cell r="I385">
            <v>1</v>
          </cell>
          <cell r="J385" t="str">
            <v/>
          </cell>
          <cell r="K385" t="str">
            <v/>
          </cell>
          <cell r="L385">
            <v>381</v>
          </cell>
          <cell r="M385" t="str">
            <v>REP/REC</v>
          </cell>
          <cell r="N385" t="str">
            <v>Main Tank</v>
          </cell>
          <cell r="O385" t="str">
            <v>(Strap Assy 1) FT28413/-</v>
          </cell>
          <cell r="P385" t="str">
            <v>Mounting Block</v>
          </cell>
          <cell r="Q385" t="str">
            <v>FT28905</v>
          </cell>
          <cell r="R385" t="str">
            <v>FT28503, REP/REC, Main Tank, (Strap Assy 1) FT28413/-, Mounting Block, FT28905</v>
          </cell>
          <cell r="S385">
            <v>1</v>
          </cell>
        </row>
        <row r="386">
          <cell r="A386">
            <v>382</v>
          </cell>
          <cell r="B386" t="str">
            <v>FT28503</v>
          </cell>
          <cell r="C386" t="str">
            <v>MAIN TANK - 3 - REPAIR &amp; RECOVERY</v>
          </cell>
          <cell r="D386">
            <v>2910900366</v>
          </cell>
          <cell r="E386" t="str">
            <v>FT28909</v>
          </cell>
          <cell r="F386" t="str">
            <v>SV00A0A410AD1915</v>
          </cell>
          <cell r="G386" t="str">
            <v>Block</v>
          </cell>
          <cell r="H386" t="str">
            <v>Strap Retaining Block</v>
          </cell>
          <cell r="I386">
            <v>1</v>
          </cell>
          <cell r="J386" t="str">
            <v/>
          </cell>
          <cell r="K386" t="str">
            <v/>
          </cell>
          <cell r="L386">
            <v>382</v>
          </cell>
          <cell r="M386" t="str">
            <v>REP/REC</v>
          </cell>
          <cell r="N386" t="str">
            <v>Main Tank</v>
          </cell>
          <cell r="O386" t="str">
            <v>(Strap Assy 1) FT28413/-</v>
          </cell>
          <cell r="P386" t="str">
            <v>Strap Retaining Block</v>
          </cell>
          <cell r="Q386" t="str">
            <v>FT28909</v>
          </cell>
          <cell r="R386" t="str">
            <v>FT28503, REP/REC, Main Tank, (Strap Assy 1) FT28413/-, Strap Retaining Block, FT28909</v>
          </cell>
          <cell r="S386">
            <v>1</v>
          </cell>
        </row>
        <row r="387">
          <cell r="A387">
            <v>383</v>
          </cell>
          <cell r="B387" t="str">
            <v>FT28503</v>
          </cell>
          <cell r="C387" t="str">
            <v>MAIN TANK - 3 - REPAIR &amp; RECOVERY</v>
          </cell>
          <cell r="D387">
            <v>2910900366</v>
          </cell>
          <cell r="E387" t="str">
            <v>FT28907</v>
          </cell>
          <cell r="F387" t="str">
            <v>SV00A0A410AD1917</v>
          </cell>
          <cell r="G387" t="str">
            <v>Block</v>
          </cell>
          <cell r="H387" t="str">
            <v>Welded Mounting Block</v>
          </cell>
          <cell r="I387">
            <v>1</v>
          </cell>
          <cell r="J387" t="str">
            <v/>
          </cell>
          <cell r="K387" t="str">
            <v/>
          </cell>
          <cell r="L387">
            <v>383</v>
          </cell>
          <cell r="M387" t="str">
            <v>REP/REC</v>
          </cell>
          <cell r="N387" t="str">
            <v>Main Tank</v>
          </cell>
          <cell r="O387" t="str">
            <v>(Strap Assy 1) FT28413/-</v>
          </cell>
          <cell r="P387" t="str">
            <v>Welded Mounting Block</v>
          </cell>
          <cell r="Q387" t="str">
            <v>FT28907</v>
          </cell>
          <cell r="R387" t="str">
            <v>FT28503, REP/REC, Main Tank, (Strap Assy 1) FT28413/-, Welded Mounting Block, FT28907</v>
          </cell>
          <cell r="S387">
            <v>1</v>
          </cell>
        </row>
        <row r="388">
          <cell r="A388">
            <v>384</v>
          </cell>
          <cell r="B388" t="str">
            <v>FT28503</v>
          </cell>
          <cell r="C388" t="str">
            <v>MAIN TANK - 3 - REPAIR &amp; RECOVERY</v>
          </cell>
          <cell r="D388">
            <v>2910900366</v>
          </cell>
          <cell r="E388" t="str">
            <v>FT28908</v>
          </cell>
          <cell r="F388" t="str">
            <v>SV00A0A410AD1919</v>
          </cell>
          <cell r="G388" t="str">
            <v>Block</v>
          </cell>
          <cell r="H388" t="str">
            <v>Strap Mounting Block</v>
          </cell>
          <cell r="I388">
            <v>1</v>
          </cell>
          <cell r="J388" t="str">
            <v/>
          </cell>
          <cell r="K388" t="str">
            <v/>
          </cell>
          <cell r="L388">
            <v>384</v>
          </cell>
          <cell r="M388" t="str">
            <v>REP/REC</v>
          </cell>
          <cell r="N388" t="str">
            <v>Main Tank</v>
          </cell>
          <cell r="O388" t="str">
            <v>(Strap Assy 1) FT28413/-</v>
          </cell>
          <cell r="P388" t="str">
            <v>Strap Mounting Block</v>
          </cell>
          <cell r="Q388" t="str">
            <v>FT28908</v>
          </cell>
          <cell r="R388" t="str">
            <v>FT28503, REP/REC, Main Tank, (Strap Assy 1) FT28413/-, Strap Mounting Block, FT28908</v>
          </cell>
          <cell r="S388">
            <v>1</v>
          </cell>
        </row>
        <row r="389">
          <cell r="A389">
            <v>385</v>
          </cell>
          <cell r="B389" t="str">
            <v>FT28503</v>
          </cell>
          <cell r="C389" t="str">
            <v>MAIN TANK - 3 - REPAIR &amp; RECOVERY</v>
          </cell>
          <cell r="D389">
            <v>2910900366</v>
          </cell>
          <cell r="E389" t="str">
            <v>Z-W-M8</v>
          </cell>
          <cell r="F389" t="str">
            <v>SV00A0A410AD1921</v>
          </cell>
          <cell r="G389" t="str">
            <v>Fitting</v>
          </cell>
          <cell r="H389" t="str">
            <v>Washer M8</v>
          </cell>
          <cell r="I389">
            <v>7</v>
          </cell>
          <cell r="J389" t="str">
            <v/>
          </cell>
          <cell r="K389" t="str">
            <v/>
          </cell>
          <cell r="L389">
            <v>385</v>
          </cell>
          <cell r="M389" t="str">
            <v>REP/REC</v>
          </cell>
          <cell r="N389" t="str">
            <v>Main Tank</v>
          </cell>
          <cell r="O389" t="str">
            <v>(Strap Assy 1) FT28413/-</v>
          </cell>
          <cell r="P389" t="str">
            <v>Washer M8</v>
          </cell>
          <cell r="Q389" t="str">
            <v>Z-W-M8</v>
          </cell>
          <cell r="R389" t="str">
            <v>FT28503, REP/REC, Main Tank, (Strap Assy 1) FT28413/-, Washer M8, Z-W-M8</v>
          </cell>
          <cell r="S389">
            <v>7</v>
          </cell>
        </row>
        <row r="390">
          <cell r="A390">
            <v>386</v>
          </cell>
          <cell r="B390" t="str">
            <v>FT28503</v>
          </cell>
          <cell r="C390" t="str">
            <v>MAIN TANK - 3 - REPAIR &amp; RECOVERY</v>
          </cell>
          <cell r="D390">
            <v>2910900366</v>
          </cell>
          <cell r="E390" t="str">
            <v>Z-W-NL8</v>
          </cell>
          <cell r="F390" t="str">
            <v>SV00A0A410AD1923</v>
          </cell>
          <cell r="G390" t="str">
            <v>Fitting</v>
          </cell>
          <cell r="H390" t="str">
            <v>Nord-Lock Washer M8</v>
          </cell>
          <cell r="I390">
            <v>7</v>
          </cell>
          <cell r="J390" t="str">
            <v/>
          </cell>
          <cell r="K390" t="str">
            <v/>
          </cell>
          <cell r="L390">
            <v>386</v>
          </cell>
          <cell r="M390" t="str">
            <v>REP/REC</v>
          </cell>
          <cell r="N390" t="str">
            <v>Main Tank</v>
          </cell>
          <cell r="O390" t="str">
            <v>(Strap Assy 1) FT28413/-</v>
          </cell>
          <cell r="P390" t="str">
            <v>Nord-Lock Washer M8</v>
          </cell>
          <cell r="Q390" t="str">
            <v>Z-W-NL8</v>
          </cell>
          <cell r="R390" t="str">
            <v>FT28503, REP/REC, Main Tank, (Strap Assy 1) FT28413/-, Nord-Lock Washer M8, Z-W-NL8</v>
          </cell>
          <cell r="S390">
            <v>7</v>
          </cell>
        </row>
        <row r="391">
          <cell r="A391">
            <v>387</v>
          </cell>
          <cell r="B391" t="str">
            <v>FT28503</v>
          </cell>
          <cell r="C391" t="str">
            <v>MAIN TANK - 3 - REPAIR &amp; RECOVERY</v>
          </cell>
          <cell r="D391">
            <v>2910900366</v>
          </cell>
          <cell r="E391" t="str">
            <v>BT-M8X30SKCPHD</v>
          </cell>
          <cell r="F391" t="str">
            <v>SV00A0A410AD1925</v>
          </cell>
          <cell r="G391" t="str">
            <v>Fitting</v>
          </cell>
          <cell r="H391" t="str">
            <v>BOLT M8x30 Socket cap head screw</v>
          </cell>
          <cell r="I391">
            <v>2</v>
          </cell>
          <cell r="J391" t="str">
            <v/>
          </cell>
          <cell r="K391" t="str">
            <v/>
          </cell>
          <cell r="L391">
            <v>387</v>
          </cell>
          <cell r="M391" t="str">
            <v>REP/REC</v>
          </cell>
          <cell r="N391" t="str">
            <v>Main Tank</v>
          </cell>
          <cell r="O391" t="str">
            <v>(Strap Assy 1) FT28413/-</v>
          </cell>
          <cell r="P391" t="str">
            <v>BOLT M8x30 Socket cap head screw</v>
          </cell>
          <cell r="Q391" t="str">
            <v>BT-M8X30SKCPHD</v>
          </cell>
          <cell r="R391" t="str">
            <v>FT28503, REP/REC, Main Tank, (Strap Assy 1) FT28413/-, BOLT M8x30 Socket cap head screw, BT-M8X30SKCPHD</v>
          </cell>
          <cell r="S391">
            <v>2</v>
          </cell>
        </row>
        <row r="392">
          <cell r="A392">
            <v>388</v>
          </cell>
          <cell r="B392" t="str">
            <v>FT28503</v>
          </cell>
          <cell r="C392" t="str">
            <v>MAIN TANK - 3 - REPAIR &amp; RECOVERY</v>
          </cell>
          <cell r="D392">
            <v>2910900366</v>
          </cell>
          <cell r="E392" t="str">
            <v>BT-M8X40SKCPHD</v>
          </cell>
          <cell r="F392" t="str">
            <v>SV00A0A410AD1927</v>
          </cell>
          <cell r="G392" t="str">
            <v>Fitting</v>
          </cell>
          <cell r="H392" t="str">
            <v>BOLT M8x40 Socket cap head screw</v>
          </cell>
          <cell r="I392">
            <v>1</v>
          </cell>
          <cell r="J392" t="str">
            <v/>
          </cell>
          <cell r="K392" t="str">
            <v/>
          </cell>
          <cell r="L392">
            <v>388</v>
          </cell>
          <cell r="M392" t="str">
            <v>REP/REC</v>
          </cell>
          <cell r="N392" t="str">
            <v>Main Tank</v>
          </cell>
          <cell r="O392" t="str">
            <v>(Strap Assy 1) FT28413/-</v>
          </cell>
          <cell r="P392" t="str">
            <v>BOLT M8x40 Socket cap head screw</v>
          </cell>
          <cell r="Q392" t="str">
            <v>BT-M8X40SKCPHD</v>
          </cell>
          <cell r="R392" t="str">
            <v>FT28503, REP/REC, Main Tank, (Strap Assy 1) FT28413/-, BOLT M8x40 Socket cap head screw, BT-M8X40SKCPHD</v>
          </cell>
          <cell r="S392">
            <v>1</v>
          </cell>
        </row>
        <row r="393">
          <cell r="A393">
            <v>389</v>
          </cell>
          <cell r="B393" t="str">
            <v>FT28503</v>
          </cell>
          <cell r="C393" t="str">
            <v>MAIN TANK - 3 - REPAIR &amp; RECOVERY</v>
          </cell>
          <cell r="D393">
            <v>2910900366</v>
          </cell>
          <cell r="E393" t="str">
            <v>BT-M8X60SKCPHD</v>
          </cell>
          <cell r="F393" t="str">
            <v>SV00A0A410AD1929</v>
          </cell>
          <cell r="G393" t="str">
            <v>Fitting</v>
          </cell>
          <cell r="H393" t="str">
            <v>BOLT M8x60 Socket cap head screw</v>
          </cell>
          <cell r="I393">
            <v>4</v>
          </cell>
          <cell r="J393" t="str">
            <v/>
          </cell>
          <cell r="K393" t="str">
            <v/>
          </cell>
          <cell r="L393">
            <v>389</v>
          </cell>
          <cell r="M393" t="str">
            <v>REP/REC</v>
          </cell>
          <cell r="N393" t="str">
            <v>Main Tank</v>
          </cell>
          <cell r="O393" t="str">
            <v>(Strap Assy 1) FT28413/-</v>
          </cell>
          <cell r="P393" t="str">
            <v>BOLT M8x60 Socket cap head screw</v>
          </cell>
          <cell r="Q393" t="str">
            <v>BT-M8X60SKCPHD</v>
          </cell>
          <cell r="R393" t="str">
            <v>FT28503, REP/REC, Main Tank, (Strap Assy 1) FT28413/-, BOLT M8x60 Socket cap head screw, BT-M8X60SKCPHD</v>
          </cell>
          <cell r="S393">
            <v>4</v>
          </cell>
        </row>
        <row r="394">
          <cell r="A394">
            <v>390</v>
          </cell>
          <cell r="B394" t="str">
            <v>FT28503</v>
          </cell>
          <cell r="C394" t="str">
            <v>MAIN TANK - 3 - REPAIR &amp; RECOVERY</v>
          </cell>
          <cell r="D394">
            <v>2910900366</v>
          </cell>
          <cell r="E394" t="str">
            <v>BT-M8X90SKCPHD</v>
          </cell>
          <cell r="F394" t="str">
            <v>SV00A0A410AD1931</v>
          </cell>
          <cell r="G394" t="str">
            <v>Fitting</v>
          </cell>
          <cell r="H394" t="str">
            <v>BOLT M8x90 Socket cap head screw</v>
          </cell>
          <cell r="I394">
            <v>2</v>
          </cell>
          <cell r="J394" t="str">
            <v/>
          </cell>
          <cell r="K394" t="str">
            <v/>
          </cell>
          <cell r="L394">
            <v>390</v>
          </cell>
          <cell r="M394" t="str">
            <v>REP/REC</v>
          </cell>
          <cell r="N394" t="str">
            <v>Main Tank</v>
          </cell>
          <cell r="O394" t="str">
            <v>(Strap Assy 1) FT28413/-</v>
          </cell>
          <cell r="P394" t="str">
            <v>BOLT M8x90 Socket cap head screw</v>
          </cell>
          <cell r="Q394" t="str">
            <v>BT-M8X90SKCPHD</v>
          </cell>
          <cell r="R394" t="str">
            <v>FT28503, REP/REC, Main Tank, (Strap Assy 1) FT28413/-, BOLT M8x90 Socket cap head screw, BT-M8X90SKCPHD</v>
          </cell>
          <cell r="S394">
            <v>2</v>
          </cell>
        </row>
        <row r="395">
          <cell r="A395">
            <v>391</v>
          </cell>
          <cell r="B395" t="str">
            <v>FT28503</v>
          </cell>
          <cell r="C395" t="str">
            <v>MAIN TANK - 3 - REPAIR &amp; RECOVERY</v>
          </cell>
          <cell r="D395">
            <v>2910900366</v>
          </cell>
          <cell r="E395" t="str">
            <v/>
          </cell>
          <cell r="F395" t="str">
            <v>SV00A0A410AD21</v>
          </cell>
          <cell r="G395" t="str">
            <v/>
          </cell>
          <cell r="H395" t="str">
            <v/>
          </cell>
          <cell r="I395" t="str">
            <v/>
          </cell>
          <cell r="J395" t="str">
            <v/>
          </cell>
          <cell r="K395" t="str">
            <v/>
          </cell>
          <cell r="L395">
            <v>391</v>
          </cell>
          <cell r="M395" t="str">
            <v>REP/REC</v>
          </cell>
          <cell r="N395" t="str">
            <v>Main Tank</v>
          </cell>
          <cell r="O395" t="str">
            <v>Strap Assy 2</v>
          </cell>
          <cell r="P395" t="str">
            <v/>
          </cell>
          <cell r="Q395" t="str">
            <v/>
          </cell>
          <cell r="R395" t="str">
            <v xml:space="preserve">FT28503, REP/REC, Main Tank, Strap Assy 2, , </v>
          </cell>
          <cell r="S395" t="str">
            <v/>
          </cell>
        </row>
        <row r="396">
          <cell r="A396">
            <v>392</v>
          </cell>
          <cell r="B396" t="str">
            <v>FT28503</v>
          </cell>
          <cell r="C396" t="str">
            <v>MAIN TANK - 3 - REPAIR &amp; RECOVERY</v>
          </cell>
          <cell r="D396">
            <v>2910900366</v>
          </cell>
          <cell r="E396" t="str">
            <v>FT28423/01</v>
          </cell>
          <cell r="F396" t="str">
            <v>SV00A0A410AD2101</v>
          </cell>
          <cell r="G396" t="str">
            <v>Fitting</v>
          </cell>
          <cell r="H396" t="str">
            <v>Strap</v>
          </cell>
          <cell r="I396">
            <v>1</v>
          </cell>
          <cell r="J396">
            <v>4.774</v>
          </cell>
          <cell r="K396">
            <v>4.774</v>
          </cell>
          <cell r="L396">
            <v>392</v>
          </cell>
          <cell r="M396" t="str">
            <v>REP/REC</v>
          </cell>
          <cell r="N396" t="str">
            <v>Main Tank</v>
          </cell>
          <cell r="O396" t="str">
            <v>(Strap Assy 2) FT28423/-</v>
          </cell>
          <cell r="P396" t="str">
            <v>Strap</v>
          </cell>
          <cell r="Q396" t="str">
            <v>FT28423/01</v>
          </cell>
          <cell r="R396" t="str">
            <v>FT28503, REP/REC, Main Tank, (Strap Assy 2) FT28423/-, Strap, FT28423/01</v>
          </cell>
          <cell r="S396">
            <v>1</v>
          </cell>
        </row>
        <row r="397">
          <cell r="A397">
            <v>393</v>
          </cell>
          <cell r="B397" t="str">
            <v>FT28503</v>
          </cell>
          <cell r="C397" t="str">
            <v>MAIN TANK - 3 - REPAIR &amp; RECOVERY</v>
          </cell>
          <cell r="D397">
            <v>2910900366</v>
          </cell>
          <cell r="E397" t="str">
            <v>FT28422/02</v>
          </cell>
          <cell r="F397" t="str">
            <v>SV00A0A410AD2103</v>
          </cell>
          <cell r="G397" t="str">
            <v>Fitting</v>
          </cell>
          <cell r="H397" t="str">
            <v>Strap</v>
          </cell>
          <cell r="I397">
            <v>1</v>
          </cell>
          <cell r="J397" t="str">
            <v/>
          </cell>
          <cell r="K397" t="str">
            <v/>
          </cell>
          <cell r="L397">
            <v>393</v>
          </cell>
          <cell r="M397" t="str">
            <v>REP/REC</v>
          </cell>
          <cell r="N397" t="str">
            <v>Main Tank</v>
          </cell>
          <cell r="O397" t="str">
            <v>(Strap Assy 2) FT28423/-</v>
          </cell>
          <cell r="P397" t="str">
            <v>Strap</v>
          </cell>
          <cell r="Q397" t="str">
            <v>FT28422/02</v>
          </cell>
          <cell r="R397" t="str">
            <v>FT28503, REP/REC, Main Tank, (Strap Assy 2) FT28423/-, Strap, FT28422/02</v>
          </cell>
          <cell r="S397">
            <v>1</v>
          </cell>
        </row>
        <row r="398">
          <cell r="A398">
            <v>394</v>
          </cell>
          <cell r="B398" t="str">
            <v>FT28503</v>
          </cell>
          <cell r="C398" t="str">
            <v>MAIN TANK - 3 - REPAIR &amp; RECOVERY</v>
          </cell>
          <cell r="D398">
            <v>2910900366</v>
          </cell>
          <cell r="E398" t="str">
            <v>FT28422/03</v>
          </cell>
          <cell r="F398" t="str">
            <v>SV00A0A410AD2105</v>
          </cell>
          <cell r="G398" t="str">
            <v>Fitting</v>
          </cell>
          <cell r="H398" t="str">
            <v>Strap</v>
          </cell>
          <cell r="I398">
            <v>1</v>
          </cell>
          <cell r="J398" t="str">
            <v/>
          </cell>
          <cell r="K398" t="str">
            <v/>
          </cell>
          <cell r="L398">
            <v>394</v>
          </cell>
          <cell r="M398" t="str">
            <v>REP/REC</v>
          </cell>
          <cell r="N398" t="str">
            <v>Main Tank</v>
          </cell>
          <cell r="O398" t="str">
            <v>(Strap Assy 2) FT28423/-</v>
          </cell>
          <cell r="P398" t="str">
            <v>Strap</v>
          </cell>
          <cell r="Q398" t="str">
            <v>FT28422/03</v>
          </cell>
          <cell r="R398" t="str">
            <v>FT28503, REP/REC, Main Tank, (Strap Assy 2) FT28423/-, Strap, FT28422/03</v>
          </cell>
          <cell r="S398">
            <v>1</v>
          </cell>
        </row>
        <row r="399">
          <cell r="A399">
            <v>395</v>
          </cell>
          <cell r="B399" t="str">
            <v>FT28503</v>
          </cell>
          <cell r="C399" t="str">
            <v>MAIN TANK - 3 - REPAIR &amp; RECOVERY</v>
          </cell>
          <cell r="D399">
            <v>2910900366</v>
          </cell>
          <cell r="E399" t="str">
            <v>FT28911</v>
          </cell>
          <cell r="F399" t="str">
            <v>SV00A0A410AD2107</v>
          </cell>
          <cell r="G399" t="str">
            <v>Block</v>
          </cell>
          <cell r="H399" t="str">
            <v>Tension Block Threaded M8</v>
          </cell>
          <cell r="I399">
            <v>2</v>
          </cell>
          <cell r="J399" t="str">
            <v/>
          </cell>
          <cell r="K399" t="str">
            <v/>
          </cell>
          <cell r="L399">
            <v>395</v>
          </cell>
          <cell r="M399" t="str">
            <v>REP/REC</v>
          </cell>
          <cell r="N399" t="str">
            <v>Main Tank</v>
          </cell>
          <cell r="O399" t="str">
            <v>(Strap Assy 2) FT28423/-</v>
          </cell>
          <cell r="P399" t="str">
            <v>Tension Block Threaded M8</v>
          </cell>
          <cell r="Q399" t="str">
            <v>FT28911</v>
          </cell>
          <cell r="R399" t="str">
            <v>FT28503, REP/REC, Main Tank, (Strap Assy 2) FT28423/-, Tension Block Threaded M8, FT28911</v>
          </cell>
          <cell r="S399">
            <v>2</v>
          </cell>
        </row>
        <row r="400">
          <cell r="A400">
            <v>396</v>
          </cell>
          <cell r="B400" t="str">
            <v>FT28503</v>
          </cell>
          <cell r="C400" t="str">
            <v>MAIN TANK - 3 - REPAIR &amp; RECOVERY</v>
          </cell>
          <cell r="D400">
            <v>2910900366</v>
          </cell>
          <cell r="E400" t="str">
            <v>FT28910</v>
          </cell>
          <cell r="F400" t="str">
            <v>SV00A0A410AD2109</v>
          </cell>
          <cell r="G400" t="str">
            <v>Block</v>
          </cell>
          <cell r="H400" t="str">
            <v>Tension Block Clearance</v>
          </cell>
          <cell r="I400">
            <v>2</v>
          </cell>
          <cell r="J400" t="str">
            <v/>
          </cell>
          <cell r="K400" t="str">
            <v/>
          </cell>
          <cell r="L400">
            <v>396</v>
          </cell>
          <cell r="M400" t="str">
            <v>REP/REC</v>
          </cell>
          <cell r="N400" t="str">
            <v>Main Tank</v>
          </cell>
          <cell r="O400" t="str">
            <v>(Strap Assy 2) FT28423/-</v>
          </cell>
          <cell r="P400" t="str">
            <v>Tension Block Clearance</v>
          </cell>
          <cell r="Q400" t="str">
            <v>FT28910</v>
          </cell>
          <cell r="R400" t="str">
            <v>FT28503, REP/REC, Main Tank, (Strap Assy 2) FT28423/-, Tension Block Clearance, FT28910</v>
          </cell>
          <cell r="S400">
            <v>2</v>
          </cell>
        </row>
        <row r="401">
          <cell r="A401">
            <v>397</v>
          </cell>
          <cell r="B401" t="str">
            <v>FT28503</v>
          </cell>
          <cell r="C401" t="str">
            <v>MAIN TANK - 3 - REPAIR &amp; RECOVERY</v>
          </cell>
          <cell r="D401">
            <v>2910900366</v>
          </cell>
          <cell r="E401" t="str">
            <v>NT-M8-SCX24</v>
          </cell>
          <cell r="F401" t="str">
            <v>SV00A0A410AD2111</v>
          </cell>
          <cell r="G401" t="str">
            <v>Fitting</v>
          </cell>
          <cell r="H401" t="str">
            <v>Studding Connector M8</v>
          </cell>
          <cell r="I401">
            <v>2</v>
          </cell>
          <cell r="J401" t="str">
            <v/>
          </cell>
          <cell r="K401" t="str">
            <v/>
          </cell>
          <cell r="L401">
            <v>397</v>
          </cell>
          <cell r="M401" t="str">
            <v>REP/REC</v>
          </cell>
          <cell r="N401" t="str">
            <v>Main Tank</v>
          </cell>
          <cell r="O401" t="str">
            <v>(Strap Assy 2) FT28423/-</v>
          </cell>
          <cell r="P401" t="str">
            <v>Studding Connector M8</v>
          </cell>
          <cell r="Q401" t="str">
            <v>NT-M8-SCX24</v>
          </cell>
          <cell r="R401" t="str">
            <v>FT28503, REP/REC, Main Tank, (Strap Assy 2) FT28423/-, Studding Connector M8, NT-M8-SCX24</v>
          </cell>
          <cell r="S401">
            <v>2</v>
          </cell>
        </row>
        <row r="402">
          <cell r="A402">
            <v>398</v>
          </cell>
          <cell r="B402" t="str">
            <v>FT28503</v>
          </cell>
          <cell r="C402" t="str">
            <v>MAIN TANK - 3 - REPAIR &amp; RECOVERY</v>
          </cell>
          <cell r="D402">
            <v>2910900366</v>
          </cell>
          <cell r="E402" t="str">
            <v>FT28905</v>
          </cell>
          <cell r="F402" t="str">
            <v>SV00A0A410AD2113</v>
          </cell>
          <cell r="G402" t="str">
            <v>Block</v>
          </cell>
          <cell r="H402" t="str">
            <v>Mounting Block</v>
          </cell>
          <cell r="I402">
            <v>1</v>
          </cell>
          <cell r="J402" t="str">
            <v/>
          </cell>
          <cell r="K402" t="str">
            <v/>
          </cell>
          <cell r="L402">
            <v>398</v>
          </cell>
          <cell r="M402" t="str">
            <v>REP/REC</v>
          </cell>
          <cell r="N402" t="str">
            <v>Main Tank</v>
          </cell>
          <cell r="O402" t="str">
            <v>(Strap Assy 2) FT28423/-</v>
          </cell>
          <cell r="P402" t="str">
            <v>Mounting Block</v>
          </cell>
          <cell r="Q402" t="str">
            <v>FT28905</v>
          </cell>
          <cell r="R402" t="str">
            <v>FT28503, REP/REC, Main Tank, (Strap Assy 2) FT28423/-, Mounting Block, FT28905</v>
          </cell>
          <cell r="S402">
            <v>1</v>
          </cell>
        </row>
        <row r="403">
          <cell r="A403">
            <v>399</v>
          </cell>
          <cell r="B403" t="str">
            <v>FT28503</v>
          </cell>
          <cell r="C403" t="str">
            <v>MAIN TANK - 3 - REPAIR &amp; RECOVERY</v>
          </cell>
          <cell r="D403">
            <v>2910900366</v>
          </cell>
          <cell r="E403" t="str">
            <v>FT28909</v>
          </cell>
          <cell r="F403" t="str">
            <v>SV00A0A410AD2115</v>
          </cell>
          <cell r="G403" t="str">
            <v>Block</v>
          </cell>
          <cell r="H403" t="str">
            <v>Strap Retaining Block</v>
          </cell>
          <cell r="I403">
            <v>1</v>
          </cell>
          <cell r="J403" t="str">
            <v/>
          </cell>
          <cell r="K403" t="str">
            <v/>
          </cell>
          <cell r="L403">
            <v>399</v>
          </cell>
          <cell r="M403" t="str">
            <v>REP/REC</v>
          </cell>
          <cell r="N403" t="str">
            <v>Main Tank</v>
          </cell>
          <cell r="O403" t="str">
            <v>(Strap Assy 2) FT28423/-</v>
          </cell>
          <cell r="P403" t="str">
            <v>Strap Retaining Block</v>
          </cell>
          <cell r="Q403" t="str">
            <v>FT28909</v>
          </cell>
          <cell r="R403" t="str">
            <v>FT28503, REP/REC, Main Tank, (Strap Assy 2) FT28423/-, Strap Retaining Block, FT28909</v>
          </cell>
          <cell r="S403">
            <v>1</v>
          </cell>
        </row>
        <row r="404">
          <cell r="A404">
            <v>400</v>
          </cell>
          <cell r="B404" t="str">
            <v>FT28503</v>
          </cell>
          <cell r="C404" t="str">
            <v>MAIN TANK - 3 - REPAIR &amp; RECOVERY</v>
          </cell>
          <cell r="D404">
            <v>2910900366</v>
          </cell>
          <cell r="E404" t="str">
            <v>FT28907</v>
          </cell>
          <cell r="F404" t="str">
            <v>SV00A0A410AD2117</v>
          </cell>
          <cell r="G404" t="str">
            <v>Block</v>
          </cell>
          <cell r="H404" t="str">
            <v>Welded Mounting Block</v>
          </cell>
          <cell r="I404">
            <v>1</v>
          </cell>
          <cell r="J404" t="str">
            <v/>
          </cell>
          <cell r="K404" t="str">
            <v/>
          </cell>
          <cell r="L404">
            <v>400</v>
          </cell>
          <cell r="M404" t="str">
            <v>REP/REC</v>
          </cell>
          <cell r="N404" t="str">
            <v>Main Tank</v>
          </cell>
          <cell r="O404" t="str">
            <v>(Strap Assy 2) FT28423/-</v>
          </cell>
          <cell r="P404" t="str">
            <v>Welded Mounting Block</v>
          </cell>
          <cell r="Q404" t="str">
            <v>FT28907</v>
          </cell>
          <cell r="R404" t="str">
            <v>FT28503, REP/REC, Main Tank, (Strap Assy 2) FT28423/-, Welded Mounting Block, FT28907</v>
          </cell>
          <cell r="S404">
            <v>1</v>
          </cell>
        </row>
        <row r="405">
          <cell r="A405">
            <v>401</v>
          </cell>
          <cell r="B405" t="str">
            <v>FT28503</v>
          </cell>
          <cell r="C405" t="str">
            <v>MAIN TANK - 3 - REPAIR &amp; RECOVERY</v>
          </cell>
          <cell r="D405">
            <v>2910900366</v>
          </cell>
          <cell r="E405" t="str">
            <v>FT28908</v>
          </cell>
          <cell r="F405" t="str">
            <v>SV00A0A410AD2119</v>
          </cell>
          <cell r="G405" t="str">
            <v>Block</v>
          </cell>
          <cell r="H405" t="str">
            <v>Strap Mounting Block</v>
          </cell>
          <cell r="I405">
            <v>1</v>
          </cell>
          <cell r="J405" t="str">
            <v/>
          </cell>
          <cell r="K405" t="str">
            <v/>
          </cell>
          <cell r="L405">
            <v>401</v>
          </cell>
          <cell r="M405" t="str">
            <v>REP/REC</v>
          </cell>
          <cell r="N405" t="str">
            <v>Main Tank</v>
          </cell>
          <cell r="O405" t="str">
            <v>(Strap Assy 2) FT28423/-</v>
          </cell>
          <cell r="P405" t="str">
            <v>Strap Mounting Block</v>
          </cell>
          <cell r="Q405" t="str">
            <v>FT28908</v>
          </cell>
          <cell r="R405" t="str">
            <v>FT28503, REP/REC, Main Tank, (Strap Assy 2) FT28423/-, Strap Mounting Block, FT28908</v>
          </cell>
          <cell r="S405">
            <v>1</v>
          </cell>
        </row>
        <row r="406">
          <cell r="A406">
            <v>402</v>
          </cell>
          <cell r="B406" t="str">
            <v>FT28503</v>
          </cell>
          <cell r="C406" t="str">
            <v>MAIN TANK - 3 - REPAIR &amp; RECOVERY</v>
          </cell>
          <cell r="D406">
            <v>2910900366</v>
          </cell>
          <cell r="E406" t="str">
            <v>Z-W-M8</v>
          </cell>
          <cell r="F406" t="str">
            <v>SV00A0A410AD2121</v>
          </cell>
          <cell r="G406" t="str">
            <v>Fitting</v>
          </cell>
          <cell r="H406" t="str">
            <v>Washer M8</v>
          </cell>
          <cell r="I406">
            <v>7</v>
          </cell>
          <cell r="J406" t="str">
            <v/>
          </cell>
          <cell r="K406" t="str">
            <v/>
          </cell>
          <cell r="L406">
            <v>402</v>
          </cell>
          <cell r="M406" t="str">
            <v>REP/REC</v>
          </cell>
          <cell r="N406" t="str">
            <v>Main Tank</v>
          </cell>
          <cell r="O406" t="str">
            <v>(Strap Assy 2) FT28423/-</v>
          </cell>
          <cell r="P406" t="str">
            <v>Washer M8</v>
          </cell>
          <cell r="Q406" t="str">
            <v>Z-W-M8</v>
          </cell>
          <cell r="R406" t="str">
            <v>FT28503, REP/REC, Main Tank, (Strap Assy 2) FT28423/-, Washer M8, Z-W-M8</v>
          </cell>
          <cell r="S406">
            <v>7</v>
          </cell>
        </row>
        <row r="407">
          <cell r="A407">
            <v>403</v>
          </cell>
          <cell r="B407" t="str">
            <v>FT28503</v>
          </cell>
          <cell r="C407" t="str">
            <v>MAIN TANK - 3 - REPAIR &amp; RECOVERY</v>
          </cell>
          <cell r="D407">
            <v>2910900366</v>
          </cell>
          <cell r="E407" t="str">
            <v>Z-W-NL8</v>
          </cell>
          <cell r="F407" t="str">
            <v>SV00A0A410AD2123</v>
          </cell>
          <cell r="G407" t="str">
            <v>Fitting</v>
          </cell>
          <cell r="H407" t="str">
            <v>Nord-Lock Washer M8</v>
          </cell>
          <cell r="I407">
            <v>7</v>
          </cell>
          <cell r="J407" t="str">
            <v/>
          </cell>
          <cell r="K407" t="str">
            <v/>
          </cell>
          <cell r="L407">
            <v>403</v>
          </cell>
          <cell r="M407" t="str">
            <v>REP/REC</v>
          </cell>
          <cell r="N407" t="str">
            <v>Main Tank</v>
          </cell>
          <cell r="O407" t="str">
            <v>(Strap Assy 2) FT28423/-</v>
          </cell>
          <cell r="P407" t="str">
            <v>Nord-Lock Washer M8</v>
          </cell>
          <cell r="Q407" t="str">
            <v>Z-W-NL8</v>
          </cell>
          <cell r="R407" t="str">
            <v>FT28503, REP/REC, Main Tank, (Strap Assy 2) FT28423/-, Nord-Lock Washer M8, Z-W-NL8</v>
          </cell>
          <cell r="S407">
            <v>7</v>
          </cell>
        </row>
        <row r="408">
          <cell r="A408">
            <v>404</v>
          </cell>
          <cell r="B408" t="str">
            <v>FT28503</v>
          </cell>
          <cell r="C408" t="str">
            <v>MAIN TANK - 3 - REPAIR &amp; RECOVERY</v>
          </cell>
          <cell r="D408">
            <v>2910900366</v>
          </cell>
          <cell r="E408" t="str">
            <v>BT-M8X30SKCPHD</v>
          </cell>
          <cell r="F408" t="str">
            <v>SV00A0A410AD2125</v>
          </cell>
          <cell r="G408" t="str">
            <v>Fitting</v>
          </cell>
          <cell r="H408" t="str">
            <v>BOLT M8x30 Socket cap head screw</v>
          </cell>
          <cell r="I408">
            <v>2</v>
          </cell>
          <cell r="J408" t="str">
            <v/>
          </cell>
          <cell r="K408" t="str">
            <v/>
          </cell>
          <cell r="L408">
            <v>404</v>
          </cell>
          <cell r="M408" t="str">
            <v>REP/REC</v>
          </cell>
          <cell r="N408" t="str">
            <v>Main Tank</v>
          </cell>
          <cell r="O408" t="str">
            <v>(Strap Assy 2) FT28423/-</v>
          </cell>
          <cell r="P408" t="str">
            <v>BOLT M8x30 Socket cap head screw</v>
          </cell>
          <cell r="Q408" t="str">
            <v>BT-M8X30SKCPHD</v>
          </cell>
          <cell r="R408" t="str">
            <v>FT28503, REP/REC, Main Tank, (Strap Assy 2) FT28423/-, BOLT M8x30 Socket cap head screw, BT-M8X30SKCPHD</v>
          </cell>
          <cell r="S408">
            <v>2</v>
          </cell>
        </row>
        <row r="409">
          <cell r="A409">
            <v>405</v>
          </cell>
          <cell r="B409" t="str">
            <v>FT28503</v>
          </cell>
          <cell r="C409" t="str">
            <v>MAIN TANK - 3 - REPAIR &amp; RECOVERY</v>
          </cell>
          <cell r="D409">
            <v>2910900366</v>
          </cell>
          <cell r="E409" t="str">
            <v>BT-M8X40SKCPHD</v>
          </cell>
          <cell r="F409" t="str">
            <v>SV00A0A410AD2127</v>
          </cell>
          <cell r="G409" t="str">
            <v>Fitting</v>
          </cell>
          <cell r="H409" t="str">
            <v>BOLT M8x40 Socket cap head screw</v>
          </cell>
          <cell r="I409">
            <v>1</v>
          </cell>
          <cell r="J409" t="str">
            <v/>
          </cell>
          <cell r="K409" t="str">
            <v/>
          </cell>
          <cell r="L409">
            <v>405</v>
          </cell>
          <cell r="M409" t="str">
            <v>REP/REC</v>
          </cell>
          <cell r="N409" t="str">
            <v>Main Tank</v>
          </cell>
          <cell r="O409" t="str">
            <v>(Strap Assy 2) FT28423/-</v>
          </cell>
          <cell r="P409" t="str">
            <v>BOLT M8x40 Socket cap head screw</v>
          </cell>
          <cell r="Q409" t="str">
            <v>BT-M8X40SKCPHD</v>
          </cell>
          <cell r="R409" t="str">
            <v>FT28503, REP/REC, Main Tank, (Strap Assy 2) FT28423/-, BOLT M8x40 Socket cap head screw, BT-M8X40SKCPHD</v>
          </cell>
          <cell r="S409">
            <v>1</v>
          </cell>
        </row>
        <row r="410">
          <cell r="A410">
            <v>406</v>
          </cell>
          <cell r="B410" t="str">
            <v>FT28503</v>
          </cell>
          <cell r="C410" t="str">
            <v>MAIN TANK - 3 - REPAIR &amp; RECOVERY</v>
          </cell>
          <cell r="D410">
            <v>2910900366</v>
          </cell>
          <cell r="E410" t="str">
            <v>BT-M8X60SKCPHD</v>
          </cell>
          <cell r="F410" t="str">
            <v>SV00A0A410AD2129</v>
          </cell>
          <cell r="G410" t="str">
            <v>Fitting</v>
          </cell>
          <cell r="H410" t="str">
            <v>BOLT M8x60 Socket cap head screw</v>
          </cell>
          <cell r="I410">
            <v>4</v>
          </cell>
          <cell r="J410" t="str">
            <v/>
          </cell>
          <cell r="K410" t="str">
            <v/>
          </cell>
          <cell r="L410">
            <v>406</v>
          </cell>
          <cell r="M410" t="str">
            <v>REP/REC</v>
          </cell>
          <cell r="N410" t="str">
            <v>Main Tank</v>
          </cell>
          <cell r="O410" t="str">
            <v>(Strap Assy 2) FT28423/-</v>
          </cell>
          <cell r="P410" t="str">
            <v>BOLT M8x60 Socket cap head screw</v>
          </cell>
          <cell r="Q410" t="str">
            <v>BT-M8X60SKCPHD</v>
          </cell>
          <cell r="R410" t="str">
            <v>FT28503, REP/REC, Main Tank, (Strap Assy 2) FT28423/-, BOLT M8x60 Socket cap head screw, BT-M8X60SKCPHD</v>
          </cell>
          <cell r="S410">
            <v>4</v>
          </cell>
        </row>
        <row r="411">
          <cell r="A411">
            <v>407</v>
          </cell>
          <cell r="B411" t="str">
            <v>FT28503</v>
          </cell>
          <cell r="C411" t="str">
            <v>MAIN TANK - 3 - REPAIR &amp; RECOVERY</v>
          </cell>
          <cell r="D411">
            <v>2910900366</v>
          </cell>
          <cell r="E411" t="str">
            <v>BT-M8X90SKCPHD</v>
          </cell>
          <cell r="F411" t="str">
            <v>SV00A0A410AD2131</v>
          </cell>
          <cell r="G411" t="str">
            <v>Fitting</v>
          </cell>
          <cell r="H411" t="str">
            <v>BOLT M8x90 Socket cap head screw</v>
          </cell>
          <cell r="I411">
            <v>2</v>
          </cell>
          <cell r="J411" t="str">
            <v/>
          </cell>
          <cell r="K411" t="str">
            <v/>
          </cell>
          <cell r="L411">
            <v>407</v>
          </cell>
          <cell r="M411" t="str">
            <v>REP/REC</v>
          </cell>
          <cell r="N411" t="str">
            <v>Main Tank</v>
          </cell>
          <cell r="O411" t="str">
            <v>(Strap Assy 2) FT28423/-</v>
          </cell>
          <cell r="P411" t="str">
            <v>BOLT M8x90 Socket cap head screw</v>
          </cell>
          <cell r="Q411" t="str">
            <v>BT-M8X90SKCPHD</v>
          </cell>
          <cell r="R411" t="str">
            <v>FT28503, REP/REC, Main Tank, (Strap Assy 2) FT28423/-, BOLT M8x90 Socket cap head screw, BT-M8X90SKCPHD</v>
          </cell>
          <cell r="S411">
            <v>2</v>
          </cell>
        </row>
        <row r="412">
          <cell r="A412">
            <v>408</v>
          </cell>
          <cell r="B412" t="str">
            <v>FT28503</v>
          </cell>
          <cell r="C412" t="str">
            <v>MAIN TANK - 3 - REPAIR &amp; RECOVERY</v>
          </cell>
          <cell r="D412">
            <v>2910900366</v>
          </cell>
          <cell r="E412" t="str">
            <v/>
          </cell>
          <cell r="F412" t="str">
            <v>SV00A0A410AD23</v>
          </cell>
          <cell r="G412" t="str">
            <v/>
          </cell>
          <cell r="H412" t="str">
            <v/>
          </cell>
          <cell r="I412" t="str">
            <v/>
          </cell>
          <cell r="J412" t="str">
            <v/>
          </cell>
          <cell r="K412" t="str">
            <v/>
          </cell>
          <cell r="L412">
            <v>408</v>
          </cell>
          <cell r="M412" t="str">
            <v>REP/REC</v>
          </cell>
          <cell r="N412" t="str">
            <v>Main Tank</v>
          </cell>
          <cell r="O412" t="str">
            <v>Strap Assy 3</v>
          </cell>
          <cell r="P412" t="str">
            <v/>
          </cell>
          <cell r="Q412" t="str">
            <v/>
          </cell>
          <cell r="R412" t="str">
            <v xml:space="preserve">FT28503, REP/REC, Main Tank, Strap Assy 3, , </v>
          </cell>
          <cell r="S412" t="str">
            <v/>
          </cell>
        </row>
        <row r="413">
          <cell r="A413">
            <v>409</v>
          </cell>
          <cell r="B413" t="str">
            <v>FT28503</v>
          </cell>
          <cell r="C413" t="str">
            <v>MAIN TANK - 3 - REPAIR &amp; RECOVERY</v>
          </cell>
          <cell r="D413">
            <v>2910900366</v>
          </cell>
          <cell r="E413" t="str">
            <v>FT28433/01</v>
          </cell>
          <cell r="F413" t="str">
            <v>SV00A0A410AD2301</v>
          </cell>
          <cell r="G413" t="str">
            <v>Fitting</v>
          </cell>
          <cell r="H413" t="str">
            <v>Strap</v>
          </cell>
          <cell r="I413">
            <v>1</v>
          </cell>
          <cell r="J413">
            <v>4.774</v>
          </cell>
          <cell r="K413">
            <v>4.774</v>
          </cell>
          <cell r="L413">
            <v>409</v>
          </cell>
          <cell r="M413" t="str">
            <v>REP/REC</v>
          </cell>
          <cell r="N413" t="str">
            <v>Main Tank</v>
          </cell>
          <cell r="O413" t="str">
            <v>(Strap Assy 3) FT28433/-</v>
          </cell>
          <cell r="P413" t="str">
            <v>Strap</v>
          </cell>
          <cell r="Q413" t="str">
            <v>FT28433/01</v>
          </cell>
          <cell r="R413" t="str">
            <v>FT28503, REP/REC, Main Tank, (Strap Assy 3) FT28433/-, Strap, FT28433/01</v>
          </cell>
          <cell r="S413">
            <v>1</v>
          </cell>
        </row>
        <row r="414">
          <cell r="A414">
            <v>410</v>
          </cell>
          <cell r="B414" t="str">
            <v>FT28503</v>
          </cell>
          <cell r="C414" t="str">
            <v>MAIN TANK - 3 - REPAIR &amp; RECOVERY</v>
          </cell>
          <cell r="D414">
            <v>2910900366</v>
          </cell>
          <cell r="E414" t="str">
            <v>FT28432/02</v>
          </cell>
          <cell r="F414" t="str">
            <v>SV00A0A410AD2303</v>
          </cell>
          <cell r="G414" t="str">
            <v>Fitting</v>
          </cell>
          <cell r="H414" t="str">
            <v>Strap</v>
          </cell>
          <cell r="I414">
            <v>1</v>
          </cell>
          <cell r="J414" t="str">
            <v/>
          </cell>
          <cell r="K414" t="str">
            <v/>
          </cell>
          <cell r="L414">
            <v>410</v>
          </cell>
          <cell r="M414" t="str">
            <v>REP/REC</v>
          </cell>
          <cell r="N414" t="str">
            <v>Main Tank</v>
          </cell>
          <cell r="O414" t="str">
            <v>(Strap Assy 3) FT28433/-</v>
          </cell>
          <cell r="P414" t="str">
            <v>Strap</v>
          </cell>
          <cell r="Q414" t="str">
            <v>FT28432/02</v>
          </cell>
          <cell r="R414" t="str">
            <v>FT28503, REP/REC, Main Tank, (Strap Assy 3) FT28433/-, Strap, FT28432/02</v>
          </cell>
          <cell r="S414">
            <v>1</v>
          </cell>
        </row>
        <row r="415">
          <cell r="A415">
            <v>411</v>
          </cell>
          <cell r="B415" t="str">
            <v>FT28503</v>
          </cell>
          <cell r="C415" t="str">
            <v>MAIN TANK - 3 - REPAIR &amp; RECOVERY</v>
          </cell>
          <cell r="D415">
            <v>2910900366</v>
          </cell>
          <cell r="E415" t="str">
            <v>FT28432/03</v>
          </cell>
          <cell r="F415" t="str">
            <v>SV00A0A410AD2305</v>
          </cell>
          <cell r="G415" t="str">
            <v>Fitting</v>
          </cell>
          <cell r="H415" t="str">
            <v>Strap</v>
          </cell>
          <cell r="I415">
            <v>1</v>
          </cell>
          <cell r="J415" t="str">
            <v/>
          </cell>
          <cell r="K415" t="str">
            <v/>
          </cell>
          <cell r="L415">
            <v>411</v>
          </cell>
          <cell r="M415" t="str">
            <v>REP/REC</v>
          </cell>
          <cell r="N415" t="str">
            <v>Main Tank</v>
          </cell>
          <cell r="O415" t="str">
            <v>(Strap Assy 3) FT28433/-</v>
          </cell>
          <cell r="P415" t="str">
            <v>Strap</v>
          </cell>
          <cell r="Q415" t="str">
            <v>FT28432/03</v>
          </cell>
          <cell r="R415" t="str">
            <v>FT28503, REP/REC, Main Tank, (Strap Assy 3) FT28433/-, Strap, FT28432/03</v>
          </cell>
          <cell r="S415">
            <v>1</v>
          </cell>
        </row>
        <row r="416">
          <cell r="A416">
            <v>412</v>
          </cell>
          <cell r="B416" t="str">
            <v>FT28503</v>
          </cell>
          <cell r="C416" t="str">
            <v>MAIN TANK - 3 - REPAIR &amp; RECOVERY</v>
          </cell>
          <cell r="D416">
            <v>2910900366</v>
          </cell>
          <cell r="E416" t="str">
            <v>FT28911</v>
          </cell>
          <cell r="F416" t="str">
            <v>SV00A0A410AD2307</v>
          </cell>
          <cell r="G416" t="str">
            <v>Block</v>
          </cell>
          <cell r="H416" t="str">
            <v>Tension Block Threaded M8</v>
          </cell>
          <cell r="I416">
            <v>2</v>
          </cell>
          <cell r="J416" t="str">
            <v/>
          </cell>
          <cell r="K416" t="str">
            <v/>
          </cell>
          <cell r="L416">
            <v>412</v>
          </cell>
          <cell r="M416" t="str">
            <v>REP/REC</v>
          </cell>
          <cell r="N416" t="str">
            <v>Main Tank</v>
          </cell>
          <cell r="O416" t="str">
            <v>(Strap Assy 3) FT28433/-</v>
          </cell>
          <cell r="P416" t="str">
            <v>Tension Block Threaded M8</v>
          </cell>
          <cell r="Q416" t="str">
            <v>FT28911</v>
          </cell>
          <cell r="R416" t="str">
            <v>FT28503, REP/REC, Main Tank, (Strap Assy 3) FT28433/-, Tension Block Threaded M8, FT28911</v>
          </cell>
          <cell r="S416">
            <v>2</v>
          </cell>
        </row>
        <row r="417">
          <cell r="A417">
            <v>413</v>
          </cell>
          <cell r="B417" t="str">
            <v>FT28503</v>
          </cell>
          <cell r="C417" t="str">
            <v>MAIN TANK - 3 - REPAIR &amp; RECOVERY</v>
          </cell>
          <cell r="D417">
            <v>2910900366</v>
          </cell>
          <cell r="E417" t="str">
            <v>FT28910</v>
          </cell>
          <cell r="F417" t="str">
            <v>SV00A0A410AD2309</v>
          </cell>
          <cell r="G417" t="str">
            <v>Block</v>
          </cell>
          <cell r="H417" t="str">
            <v>Tension Block Clearance</v>
          </cell>
          <cell r="I417">
            <v>2</v>
          </cell>
          <cell r="J417" t="str">
            <v/>
          </cell>
          <cell r="K417" t="str">
            <v/>
          </cell>
          <cell r="L417">
            <v>413</v>
          </cell>
          <cell r="M417" t="str">
            <v>REP/REC</v>
          </cell>
          <cell r="N417" t="str">
            <v>Main Tank</v>
          </cell>
          <cell r="O417" t="str">
            <v>(Strap Assy 3) FT28433/-</v>
          </cell>
          <cell r="P417" t="str">
            <v>Tension Block Clearance</v>
          </cell>
          <cell r="Q417" t="str">
            <v>FT28910</v>
          </cell>
          <cell r="R417" t="str">
            <v>FT28503, REP/REC, Main Tank, (Strap Assy 3) FT28433/-, Tension Block Clearance, FT28910</v>
          </cell>
          <cell r="S417">
            <v>2</v>
          </cell>
        </row>
        <row r="418">
          <cell r="A418">
            <v>414</v>
          </cell>
          <cell r="B418" t="str">
            <v>FT28503</v>
          </cell>
          <cell r="C418" t="str">
            <v>MAIN TANK - 3 - REPAIR &amp; RECOVERY</v>
          </cell>
          <cell r="D418">
            <v>2910900366</v>
          </cell>
          <cell r="E418" t="str">
            <v>NT-M8-SCX24</v>
          </cell>
          <cell r="F418" t="str">
            <v>SV00A0A410AD2311</v>
          </cell>
          <cell r="G418" t="str">
            <v>Fitting</v>
          </cell>
          <cell r="H418" t="str">
            <v>Studding Connector M8</v>
          </cell>
          <cell r="I418">
            <v>2</v>
          </cell>
          <cell r="J418" t="str">
            <v/>
          </cell>
          <cell r="K418" t="str">
            <v/>
          </cell>
          <cell r="L418">
            <v>414</v>
          </cell>
          <cell r="M418" t="str">
            <v>REP/REC</v>
          </cell>
          <cell r="N418" t="str">
            <v>Main Tank</v>
          </cell>
          <cell r="O418" t="str">
            <v>(Strap Assy 3) FT28433/-</v>
          </cell>
          <cell r="P418" t="str">
            <v>Studding Connector M8</v>
          </cell>
          <cell r="Q418" t="str">
            <v>NT-M8-SCX24</v>
          </cell>
          <cell r="R418" t="str">
            <v>FT28503, REP/REC, Main Tank, (Strap Assy 3) FT28433/-, Studding Connector M8, NT-M8-SCX24</v>
          </cell>
          <cell r="S418">
            <v>2</v>
          </cell>
        </row>
        <row r="419">
          <cell r="A419">
            <v>415</v>
          </cell>
          <cell r="B419" t="str">
            <v>FT28503</v>
          </cell>
          <cell r="C419" t="str">
            <v>MAIN TANK - 3 - REPAIR &amp; RECOVERY</v>
          </cell>
          <cell r="D419">
            <v>2910900366</v>
          </cell>
          <cell r="E419" t="str">
            <v>FT28446</v>
          </cell>
          <cell r="F419" t="str">
            <v>SV00A0A410AD2313</v>
          </cell>
          <cell r="G419" t="str">
            <v>Block</v>
          </cell>
          <cell r="H419" t="str">
            <v>Mounting Block</v>
          </cell>
          <cell r="I419">
            <v>1</v>
          </cell>
          <cell r="J419" t="str">
            <v/>
          </cell>
          <cell r="K419" t="str">
            <v/>
          </cell>
          <cell r="L419">
            <v>415</v>
          </cell>
          <cell r="M419" t="str">
            <v>REP/REC</v>
          </cell>
          <cell r="N419" t="str">
            <v>Main Tank</v>
          </cell>
          <cell r="O419" t="str">
            <v>(Strap Assy 3) FT28433/-</v>
          </cell>
          <cell r="P419" t="str">
            <v>Mounting Block</v>
          </cell>
          <cell r="Q419" t="str">
            <v>FT28446</v>
          </cell>
          <cell r="R419" t="str">
            <v>FT28503, REP/REC, Main Tank, (Strap Assy 3) FT28433/-, Mounting Block, FT28446</v>
          </cell>
          <cell r="S419">
            <v>1</v>
          </cell>
        </row>
        <row r="420">
          <cell r="A420">
            <v>416</v>
          </cell>
          <cell r="B420" t="str">
            <v>FT28503</v>
          </cell>
          <cell r="C420" t="str">
            <v>MAIN TANK - 3 - REPAIR &amp; RECOVERY</v>
          </cell>
          <cell r="D420">
            <v>2910900366</v>
          </cell>
          <cell r="E420" t="str">
            <v>FT28909</v>
          </cell>
          <cell r="F420" t="str">
            <v>SV00A0A410AD2315</v>
          </cell>
          <cell r="G420" t="str">
            <v>Block</v>
          </cell>
          <cell r="H420" t="str">
            <v>Strap Retaining Block</v>
          </cell>
          <cell r="I420">
            <v>1</v>
          </cell>
          <cell r="J420" t="str">
            <v/>
          </cell>
          <cell r="K420" t="str">
            <v/>
          </cell>
          <cell r="L420">
            <v>416</v>
          </cell>
          <cell r="M420" t="str">
            <v>REP/REC</v>
          </cell>
          <cell r="N420" t="str">
            <v>Main Tank</v>
          </cell>
          <cell r="O420" t="str">
            <v>(Strap Assy 3) FT28433/-</v>
          </cell>
          <cell r="P420" t="str">
            <v>Strap Retaining Block</v>
          </cell>
          <cell r="Q420" t="str">
            <v>FT28909</v>
          </cell>
          <cell r="R420" t="str">
            <v>FT28503, REP/REC, Main Tank, (Strap Assy 3) FT28433/-, Strap Retaining Block, FT28909</v>
          </cell>
          <cell r="S420">
            <v>1</v>
          </cell>
        </row>
        <row r="421">
          <cell r="A421">
            <v>417</v>
          </cell>
          <cell r="B421" t="str">
            <v>FT28503</v>
          </cell>
          <cell r="C421" t="str">
            <v>MAIN TANK - 3 - REPAIR &amp; RECOVERY</v>
          </cell>
          <cell r="D421">
            <v>2910900366</v>
          </cell>
          <cell r="E421" t="str">
            <v>FT28907</v>
          </cell>
          <cell r="F421" t="str">
            <v>SV00A0A410AD2317</v>
          </cell>
          <cell r="G421" t="str">
            <v>Block</v>
          </cell>
          <cell r="H421" t="str">
            <v>Welded Mounting Block</v>
          </cell>
          <cell r="I421">
            <v>1</v>
          </cell>
          <cell r="J421" t="str">
            <v/>
          </cell>
          <cell r="K421" t="str">
            <v/>
          </cell>
          <cell r="L421">
            <v>417</v>
          </cell>
          <cell r="M421" t="str">
            <v>REP/REC</v>
          </cell>
          <cell r="N421" t="str">
            <v>Main Tank</v>
          </cell>
          <cell r="O421" t="str">
            <v>(Strap Assy 3) FT28433/-</v>
          </cell>
          <cell r="P421" t="str">
            <v>Welded Mounting Block</v>
          </cell>
          <cell r="Q421" t="str">
            <v>FT28907</v>
          </cell>
          <cell r="R421" t="str">
            <v>FT28503, REP/REC, Main Tank, (Strap Assy 3) FT28433/-, Welded Mounting Block, FT28907</v>
          </cell>
          <cell r="S421">
            <v>1</v>
          </cell>
        </row>
        <row r="422">
          <cell r="A422">
            <v>418</v>
          </cell>
          <cell r="B422" t="str">
            <v>FT28503</v>
          </cell>
          <cell r="C422" t="str">
            <v>MAIN TANK - 3 - REPAIR &amp; RECOVERY</v>
          </cell>
          <cell r="D422">
            <v>2910900366</v>
          </cell>
          <cell r="E422" t="str">
            <v>FT28908</v>
          </cell>
          <cell r="F422" t="str">
            <v>SV00A0A410AD2319</v>
          </cell>
          <cell r="G422" t="str">
            <v>Block</v>
          </cell>
          <cell r="H422" t="str">
            <v>Strap Mounting Block</v>
          </cell>
          <cell r="I422">
            <v>1</v>
          </cell>
          <cell r="J422" t="str">
            <v/>
          </cell>
          <cell r="K422" t="str">
            <v/>
          </cell>
          <cell r="L422">
            <v>418</v>
          </cell>
          <cell r="M422" t="str">
            <v>REP/REC</v>
          </cell>
          <cell r="N422" t="str">
            <v>Main Tank</v>
          </cell>
          <cell r="O422" t="str">
            <v>(Strap Assy 3) FT28433/-</v>
          </cell>
          <cell r="P422" t="str">
            <v>Strap Mounting Block</v>
          </cell>
          <cell r="Q422" t="str">
            <v>FT28908</v>
          </cell>
          <cell r="R422" t="str">
            <v>FT28503, REP/REC, Main Tank, (Strap Assy 3) FT28433/-, Strap Mounting Block, FT28908</v>
          </cell>
          <cell r="S422">
            <v>1</v>
          </cell>
        </row>
        <row r="423">
          <cell r="A423">
            <v>419</v>
          </cell>
          <cell r="B423" t="str">
            <v>FT28503</v>
          </cell>
          <cell r="C423" t="str">
            <v>MAIN TANK - 3 - REPAIR &amp; RECOVERY</v>
          </cell>
          <cell r="D423">
            <v>2910900366</v>
          </cell>
          <cell r="E423" t="str">
            <v>Z-W-M8</v>
          </cell>
          <cell r="F423" t="str">
            <v>SV00A0A410AD2321</v>
          </cell>
          <cell r="G423" t="str">
            <v>Fitting</v>
          </cell>
          <cell r="H423" t="str">
            <v>Washer M8</v>
          </cell>
          <cell r="I423">
            <v>7</v>
          </cell>
          <cell r="J423" t="str">
            <v/>
          </cell>
          <cell r="K423" t="str">
            <v/>
          </cell>
          <cell r="L423">
            <v>419</v>
          </cell>
          <cell r="M423" t="str">
            <v>REP/REC</v>
          </cell>
          <cell r="N423" t="str">
            <v>Main Tank</v>
          </cell>
          <cell r="O423" t="str">
            <v>(Strap Assy 3) FT28433/-</v>
          </cell>
          <cell r="P423" t="str">
            <v>Washer M8</v>
          </cell>
          <cell r="Q423" t="str">
            <v>Z-W-M8</v>
          </cell>
          <cell r="R423" t="str">
            <v>FT28503, REP/REC, Main Tank, (Strap Assy 3) FT28433/-, Washer M8, Z-W-M8</v>
          </cell>
          <cell r="S423">
            <v>7</v>
          </cell>
        </row>
        <row r="424">
          <cell r="A424">
            <v>420</v>
          </cell>
          <cell r="B424" t="str">
            <v>FT28503</v>
          </cell>
          <cell r="C424" t="str">
            <v>MAIN TANK - 3 - REPAIR &amp; RECOVERY</v>
          </cell>
          <cell r="D424">
            <v>2910900366</v>
          </cell>
          <cell r="E424" t="str">
            <v>Z-W-NL8</v>
          </cell>
          <cell r="F424" t="str">
            <v>SV00A0A410AD2323</v>
          </cell>
          <cell r="G424" t="str">
            <v>Fitting</v>
          </cell>
          <cell r="H424" t="str">
            <v>Nord-Lock Washer M8</v>
          </cell>
          <cell r="I424">
            <v>7</v>
          </cell>
          <cell r="J424" t="str">
            <v/>
          </cell>
          <cell r="K424" t="str">
            <v/>
          </cell>
          <cell r="L424">
            <v>420</v>
          </cell>
          <cell r="M424" t="str">
            <v>REP/REC</v>
          </cell>
          <cell r="N424" t="str">
            <v>Main Tank</v>
          </cell>
          <cell r="O424" t="str">
            <v>(Strap Assy 3) FT28433/-</v>
          </cell>
          <cell r="P424" t="str">
            <v>Nord-Lock Washer M8</v>
          </cell>
          <cell r="Q424" t="str">
            <v>Z-W-NL8</v>
          </cell>
          <cell r="R424" t="str">
            <v>FT28503, REP/REC, Main Tank, (Strap Assy 3) FT28433/-, Nord-Lock Washer M8, Z-W-NL8</v>
          </cell>
          <cell r="S424">
            <v>7</v>
          </cell>
        </row>
        <row r="425">
          <cell r="A425">
            <v>421</v>
          </cell>
          <cell r="B425" t="str">
            <v>FT28503</v>
          </cell>
          <cell r="C425" t="str">
            <v>MAIN TANK - 3 - REPAIR &amp; RECOVERY</v>
          </cell>
          <cell r="D425">
            <v>2910900366</v>
          </cell>
          <cell r="E425" t="str">
            <v>BT-M8X30SKCPHD</v>
          </cell>
          <cell r="F425" t="str">
            <v>SV00A0A410AD2325</v>
          </cell>
          <cell r="G425" t="str">
            <v>Fitting</v>
          </cell>
          <cell r="H425" t="str">
            <v>BOLT M8x30 Socket cap head screw</v>
          </cell>
          <cell r="I425">
            <v>2</v>
          </cell>
          <cell r="J425" t="str">
            <v/>
          </cell>
          <cell r="K425" t="str">
            <v/>
          </cell>
          <cell r="L425">
            <v>421</v>
          </cell>
          <cell r="M425" t="str">
            <v>REP/REC</v>
          </cell>
          <cell r="N425" t="str">
            <v>Main Tank</v>
          </cell>
          <cell r="O425" t="str">
            <v>(Strap Assy 3) FT28433/-</v>
          </cell>
          <cell r="P425" t="str">
            <v>BOLT M8x30 Socket cap head screw</v>
          </cell>
          <cell r="Q425" t="str">
            <v>BT-M8X30SKCPHD</v>
          </cell>
          <cell r="R425" t="str">
            <v>FT28503, REP/REC, Main Tank, (Strap Assy 3) FT28433/-, BOLT M8x30 Socket cap head screw, BT-M8X30SKCPHD</v>
          </cell>
          <cell r="S425">
            <v>2</v>
          </cell>
        </row>
        <row r="426">
          <cell r="A426">
            <v>422</v>
          </cell>
          <cell r="B426" t="str">
            <v>FT28503</v>
          </cell>
          <cell r="C426" t="str">
            <v>MAIN TANK - 3 - REPAIR &amp; RECOVERY</v>
          </cell>
          <cell r="D426">
            <v>2910900366</v>
          </cell>
          <cell r="E426" t="str">
            <v>BT-M8X40SKCPHD</v>
          </cell>
          <cell r="F426" t="str">
            <v>SV00A0A410AD2327</v>
          </cell>
          <cell r="G426" t="str">
            <v>Fitting</v>
          </cell>
          <cell r="H426" t="str">
            <v>BOLT M8x40 Socket cap head screw</v>
          </cell>
          <cell r="I426">
            <v>1</v>
          </cell>
          <cell r="J426" t="str">
            <v/>
          </cell>
          <cell r="K426" t="str">
            <v/>
          </cell>
          <cell r="L426">
            <v>422</v>
          </cell>
          <cell r="M426" t="str">
            <v>REP/REC</v>
          </cell>
          <cell r="N426" t="str">
            <v>Main Tank</v>
          </cell>
          <cell r="O426" t="str">
            <v>(Strap Assy 3) FT28433/-</v>
          </cell>
          <cell r="P426" t="str">
            <v>BOLT M8x40 Socket cap head screw</v>
          </cell>
          <cell r="Q426" t="str">
            <v>BT-M8X40SKCPHD</v>
          </cell>
          <cell r="R426" t="str">
            <v>FT28503, REP/REC, Main Tank, (Strap Assy 3) FT28433/-, BOLT M8x40 Socket cap head screw, BT-M8X40SKCPHD</v>
          </cell>
          <cell r="S426">
            <v>1</v>
          </cell>
        </row>
        <row r="427">
          <cell r="A427">
            <v>423</v>
          </cell>
          <cell r="B427" t="str">
            <v>FT28503</v>
          </cell>
          <cell r="C427" t="str">
            <v>MAIN TANK - 3 - REPAIR &amp; RECOVERY</v>
          </cell>
          <cell r="D427">
            <v>2910900366</v>
          </cell>
          <cell r="E427" t="str">
            <v>BT-M8X60SKCPHD</v>
          </cell>
          <cell r="F427" t="str">
            <v>SV00A0A410AD2329</v>
          </cell>
          <cell r="G427" t="str">
            <v>Fitting</v>
          </cell>
          <cell r="H427" t="str">
            <v>BOLT M8x60 Socket cap head screw</v>
          </cell>
          <cell r="I427">
            <v>4</v>
          </cell>
          <cell r="J427" t="str">
            <v/>
          </cell>
          <cell r="K427" t="str">
            <v/>
          </cell>
          <cell r="L427">
            <v>423</v>
          </cell>
          <cell r="M427" t="str">
            <v>REP/REC</v>
          </cell>
          <cell r="N427" t="str">
            <v>Main Tank</v>
          </cell>
          <cell r="O427" t="str">
            <v>(Strap Assy 3) FT28433/-</v>
          </cell>
          <cell r="P427" t="str">
            <v>BOLT M8x60 Socket cap head screw</v>
          </cell>
          <cell r="Q427" t="str">
            <v>BT-M8X60SKCPHD</v>
          </cell>
          <cell r="R427" t="str">
            <v>FT28503, REP/REC, Main Tank, (Strap Assy 3) FT28433/-, BOLT M8x60 Socket cap head screw, BT-M8X60SKCPHD</v>
          </cell>
          <cell r="S427">
            <v>4</v>
          </cell>
        </row>
        <row r="428">
          <cell r="A428">
            <v>424</v>
          </cell>
          <cell r="B428" t="str">
            <v>FT28503</v>
          </cell>
          <cell r="C428" t="str">
            <v>MAIN TANK - 3 - REPAIR &amp; RECOVERY</v>
          </cell>
          <cell r="D428">
            <v>2910900366</v>
          </cell>
          <cell r="E428" t="str">
            <v>BT-M8X90SKCPHD</v>
          </cell>
          <cell r="F428" t="str">
            <v>SV00A0A410AD2331</v>
          </cell>
          <cell r="G428" t="str">
            <v>Fitting</v>
          </cell>
          <cell r="H428" t="str">
            <v>BOLT M8x90 Socket cap head screw</v>
          </cell>
          <cell r="I428">
            <v>2</v>
          </cell>
          <cell r="J428" t="str">
            <v/>
          </cell>
          <cell r="K428" t="str">
            <v/>
          </cell>
          <cell r="L428">
            <v>424</v>
          </cell>
          <cell r="M428" t="str">
            <v>REP/REC</v>
          </cell>
          <cell r="N428" t="str">
            <v>Main Tank</v>
          </cell>
          <cell r="O428" t="str">
            <v>(Strap Assy 3) FT28433/-</v>
          </cell>
          <cell r="P428" t="str">
            <v>BOLT M8x90 Socket cap head screw</v>
          </cell>
          <cell r="Q428" t="str">
            <v>BT-M8X90SKCPHD</v>
          </cell>
          <cell r="R428" t="str">
            <v>FT28503, REP/REC, Main Tank, (Strap Assy 3) FT28433/-, BOLT M8x90 Socket cap head screw, BT-M8X90SKCPHD</v>
          </cell>
          <cell r="S428">
            <v>2</v>
          </cell>
        </row>
        <row r="429">
          <cell r="A429">
            <v>425</v>
          </cell>
          <cell r="B429" t="str">
            <v>FT28503</v>
          </cell>
          <cell r="C429" t="str">
            <v>MAIN TANK - 3 - REPAIR &amp; RECOVERY</v>
          </cell>
          <cell r="D429">
            <v>2910900366</v>
          </cell>
          <cell r="E429" t="str">
            <v/>
          </cell>
          <cell r="F429" t="str">
            <v>SV00A0A460AA09</v>
          </cell>
          <cell r="G429" t="str">
            <v/>
          </cell>
          <cell r="H429" t="str">
            <v/>
          </cell>
          <cell r="I429" t="str">
            <v/>
          </cell>
          <cell r="J429" t="str">
            <v/>
          </cell>
          <cell r="K429" t="str">
            <v/>
          </cell>
          <cell r="L429">
            <v>425</v>
          </cell>
          <cell r="M429" t="str">
            <v>REP/REC</v>
          </cell>
          <cell r="N429" t="str">
            <v>Main Tank</v>
          </cell>
          <cell r="O429" t="str">
            <v>DRAIN PLUG - MAIN TANK</v>
          </cell>
          <cell r="P429" t="str">
            <v/>
          </cell>
          <cell r="Q429" t="str">
            <v/>
          </cell>
          <cell r="R429" t="str">
            <v xml:space="preserve">FT28503, REP/REC, Main Tank, DRAIN PLUG - MAIN TANK, , </v>
          </cell>
          <cell r="S429" t="str">
            <v/>
          </cell>
        </row>
        <row r="430">
          <cell r="A430">
            <v>426</v>
          </cell>
          <cell r="B430" t="str">
            <v>FT28503</v>
          </cell>
          <cell r="C430" t="str">
            <v>MAIN TANK - 3 - REPAIR &amp; RECOVERY</v>
          </cell>
          <cell r="D430">
            <v>2910900366</v>
          </cell>
          <cell r="E430" t="str">
            <v>FT28274</v>
          </cell>
          <cell r="F430" t="str">
            <v>SV00A0A460AA0901</v>
          </cell>
          <cell r="G430" t="str">
            <v>Insert</v>
          </cell>
          <cell r="H430" t="str">
            <v xml:space="preserve">M24 X 1.5 Nut Insert (RM) </v>
          </cell>
          <cell r="I430">
            <v>1</v>
          </cell>
          <cell r="J430">
            <v>7.0000000000000007E-2</v>
          </cell>
          <cell r="K430">
            <v>7.0000000000000007E-2</v>
          </cell>
          <cell r="L430">
            <v>426</v>
          </cell>
          <cell r="M430" t="str">
            <v>REP/REC</v>
          </cell>
          <cell r="N430" t="str">
            <v>Main Tank</v>
          </cell>
          <cell r="O430" t="str">
            <v xml:space="preserve">Drain Plug Assembly </v>
          </cell>
          <cell r="P430" t="str">
            <v xml:space="preserve">M24 X 1.5 Nut Insert (RM) </v>
          </cell>
          <cell r="Q430" t="str">
            <v>FT28274</v>
          </cell>
          <cell r="R430" t="str">
            <v>FT28503, REP/REC, Main Tank, Drain Plug Assembly , M24 X 1.5 Nut Insert (RM) , FT28274</v>
          </cell>
          <cell r="S430">
            <v>1</v>
          </cell>
        </row>
        <row r="431">
          <cell r="A431">
            <v>427</v>
          </cell>
          <cell r="B431" t="str">
            <v>FT28503</v>
          </cell>
          <cell r="C431" t="str">
            <v>MAIN TANK - 3 - REPAIR &amp; RECOVERY</v>
          </cell>
          <cell r="D431">
            <v>2910900366</v>
          </cell>
          <cell r="E431" t="str">
            <v>ROV16SCFX</v>
          </cell>
          <cell r="F431" t="str">
            <v>SV00A0A460AA0903</v>
          </cell>
          <cell r="G431" t="str">
            <v>Fitting</v>
          </cell>
          <cell r="H431" t="str">
            <v>M24 X 1.5 Solid Plug</v>
          </cell>
          <cell r="I431">
            <v>1</v>
          </cell>
          <cell r="J431">
            <v>7.4999999999999997E-2</v>
          </cell>
          <cell r="K431">
            <v>7.4999999999999997E-2</v>
          </cell>
          <cell r="L431">
            <v>427</v>
          </cell>
          <cell r="M431" t="str">
            <v>REP/REC</v>
          </cell>
          <cell r="N431" t="str">
            <v>Main Tank</v>
          </cell>
          <cell r="O431" t="str">
            <v xml:space="preserve">Drain Plug Assembly </v>
          </cell>
          <cell r="P431" t="str">
            <v>M24 X 1.5 Solid Plug</v>
          </cell>
          <cell r="Q431" t="str">
            <v>ROV16SCFX</v>
          </cell>
          <cell r="R431" t="str">
            <v>FT28503, REP/REC, Main Tank, Drain Plug Assembly , M24 X 1.5 Solid Plug, ROV16SCFX</v>
          </cell>
          <cell r="S431">
            <v>1</v>
          </cell>
        </row>
        <row r="432">
          <cell r="A432">
            <v>428</v>
          </cell>
          <cell r="B432" t="str">
            <v>FT28503</v>
          </cell>
          <cell r="C432" t="str">
            <v>MAIN TANK - 3 - REPAIR &amp; RECOVERY</v>
          </cell>
          <cell r="D432">
            <v>2910900366</v>
          </cell>
          <cell r="E432" t="str">
            <v>Y-BS-M24</v>
          </cell>
          <cell r="F432" t="str">
            <v>SV00A0A460AA0905</v>
          </cell>
          <cell r="G432" t="str">
            <v>Seal</v>
          </cell>
          <cell r="H432" t="str">
            <v>M24 X 1.5 Bonded Seal</v>
          </cell>
          <cell r="I432">
            <v>1</v>
          </cell>
          <cell r="J432">
            <v>4.0000000000000001E-3</v>
          </cell>
          <cell r="K432">
            <v>4.0000000000000001E-3</v>
          </cell>
          <cell r="L432">
            <v>428</v>
          </cell>
          <cell r="M432" t="str">
            <v>REP/REC</v>
          </cell>
          <cell r="N432" t="str">
            <v>Main Tank</v>
          </cell>
          <cell r="O432" t="str">
            <v xml:space="preserve">Drain Plug Assembly </v>
          </cell>
          <cell r="P432" t="str">
            <v>M24 X 1.5 Bonded Seal</v>
          </cell>
          <cell r="Q432" t="str">
            <v>Y-BS-M24</v>
          </cell>
          <cell r="R432" t="str">
            <v>FT28503, REP/REC, Main Tank, Drain Plug Assembly , M24 X 1.5 Bonded Seal, Y-BS-M24</v>
          </cell>
          <cell r="S432">
            <v>1</v>
          </cell>
        </row>
        <row r="434">
          <cell r="A434">
            <v>429</v>
          </cell>
          <cell r="B434" t="str">
            <v>FT28206</v>
          </cell>
          <cell r="C434" t="str">
            <v>SECONDARY TANK - 1 - SCOUT</v>
          </cell>
          <cell r="D434">
            <v>2910900360</v>
          </cell>
          <cell r="E434" t="str">
            <v>FT28206</v>
          </cell>
          <cell r="F434" t="str">
            <v>SV00A0A410AG</v>
          </cell>
          <cell r="G434" t="str">
            <v/>
          </cell>
          <cell r="H434" t="str">
            <v/>
          </cell>
          <cell r="I434" t="str">
            <v/>
          </cell>
          <cell r="J434" t="str">
            <v/>
          </cell>
          <cell r="K434" t="str">
            <v/>
          </cell>
          <cell r="L434">
            <v>429</v>
          </cell>
          <cell r="M434" t="str">
            <v>Scout</v>
          </cell>
          <cell r="N434" t="str">
            <v>Secondary</v>
          </cell>
          <cell r="O434" t="str">
            <v>SECONDARY FUEL TANK</v>
          </cell>
          <cell r="P434" t="str">
            <v/>
          </cell>
          <cell r="Q434" t="str">
            <v>FT28206</v>
          </cell>
          <cell r="R434" t="str">
            <v>FT28206, Scout, Secondary, SECONDARY FUEL TANK, , FT28206</v>
          </cell>
          <cell r="S434" t="str">
            <v/>
          </cell>
        </row>
        <row r="435">
          <cell r="A435">
            <v>430</v>
          </cell>
          <cell r="B435" t="str">
            <v>FT28206</v>
          </cell>
          <cell r="C435" t="str">
            <v>SECONDARY TANK - 1 - SCOUT</v>
          </cell>
          <cell r="D435">
            <v>2910900360</v>
          </cell>
          <cell r="E435" t="str">
            <v>FT28336</v>
          </cell>
          <cell r="F435" t="str">
            <v>SV00A0A410AG01</v>
          </cell>
          <cell r="G435" t="str">
            <v>Moulding</v>
          </cell>
          <cell r="H435" t="str">
            <v>Rotational Moulding</v>
          </cell>
          <cell r="I435">
            <v>1</v>
          </cell>
          <cell r="J435">
            <v>15</v>
          </cell>
          <cell r="K435">
            <v>15</v>
          </cell>
          <cell r="L435">
            <v>430</v>
          </cell>
          <cell r="M435" t="str">
            <v>Scout</v>
          </cell>
          <cell r="N435" t="str">
            <v>Secondary</v>
          </cell>
          <cell r="O435" t="str">
            <v>RM Tank CH53 Natural Crosslink Polyethylene</v>
          </cell>
          <cell r="P435" t="str">
            <v>Rotational Moulding</v>
          </cell>
          <cell r="Q435" t="str">
            <v>FT28336</v>
          </cell>
          <cell r="R435" t="str">
            <v>FT28206, Scout, Secondary, RM Tank CH53 Natural Crosslink Polyethylene, Rotational Moulding, FT28336</v>
          </cell>
          <cell r="S435">
            <v>1</v>
          </cell>
        </row>
        <row r="436">
          <cell r="A436">
            <v>431</v>
          </cell>
          <cell r="B436" t="str">
            <v>FT28206</v>
          </cell>
          <cell r="C436" t="str">
            <v>SECONDARY TANK - 1 - SCOUT</v>
          </cell>
          <cell r="D436">
            <v>2910900360</v>
          </cell>
          <cell r="E436" t="str">
            <v>FT28286</v>
          </cell>
          <cell r="F436" t="str">
            <v>SV00A0A410AG0103</v>
          </cell>
          <cell r="G436" t="str">
            <v>Label</v>
          </cell>
          <cell r="H436" t="str">
            <v>Ident Label</v>
          </cell>
          <cell r="I436">
            <v>1</v>
          </cell>
          <cell r="J436">
            <v>0.02</v>
          </cell>
          <cell r="K436">
            <v>0.02</v>
          </cell>
          <cell r="L436">
            <v>431</v>
          </cell>
          <cell r="M436" t="str">
            <v>Scout</v>
          </cell>
          <cell r="N436" t="str">
            <v>Secondary</v>
          </cell>
          <cell r="O436" t="str">
            <v>Label</v>
          </cell>
          <cell r="P436" t="str">
            <v>Ident Label</v>
          </cell>
          <cell r="Q436" t="str">
            <v>FT28286</v>
          </cell>
          <cell r="R436" t="str">
            <v>FT28206, Scout, Secondary, Label, Ident Label, FT28286</v>
          </cell>
          <cell r="S436">
            <v>1</v>
          </cell>
        </row>
        <row r="437">
          <cell r="A437">
            <v>432</v>
          </cell>
          <cell r="B437" t="str">
            <v>FT28206</v>
          </cell>
          <cell r="C437" t="str">
            <v>SECONDARY TANK - 1 - SCOUT</v>
          </cell>
          <cell r="D437">
            <v>2910900360</v>
          </cell>
          <cell r="E437" t="str">
            <v>FT28686</v>
          </cell>
          <cell r="F437" t="str">
            <v>SV00A0A410AG0105</v>
          </cell>
          <cell r="G437" t="str">
            <v>Parts</v>
          </cell>
          <cell r="H437" t="str">
            <v>Top level loose items kit</v>
          </cell>
          <cell r="I437">
            <v>1</v>
          </cell>
          <cell r="J437" t="str">
            <v/>
          </cell>
          <cell r="K437" t="str">
            <v/>
          </cell>
          <cell r="L437">
            <v>432</v>
          </cell>
          <cell r="M437" t="str">
            <v>Scout</v>
          </cell>
          <cell r="N437" t="str">
            <v>Secondary</v>
          </cell>
          <cell r="O437" t="str">
            <v>Loose items</v>
          </cell>
          <cell r="P437" t="str">
            <v>Top level loose items kit</v>
          </cell>
          <cell r="Q437" t="str">
            <v>FT28686</v>
          </cell>
          <cell r="R437" t="str">
            <v>FT28206, Scout, Secondary, Loose items, Top level loose items kit, FT28686</v>
          </cell>
          <cell r="S437">
            <v>1</v>
          </cell>
        </row>
        <row r="438">
          <cell r="A438">
            <v>433</v>
          </cell>
          <cell r="B438" t="str">
            <v>FT28206</v>
          </cell>
          <cell r="C438" t="str">
            <v>SECONDARY TANK - 1 - SCOUT</v>
          </cell>
          <cell r="D438">
            <v>2910900360</v>
          </cell>
          <cell r="E438" t="str">
            <v>FT28216</v>
          </cell>
          <cell r="F438" t="str">
            <v>SV00A0A410AG15</v>
          </cell>
          <cell r="G438" t="str">
            <v>Filler</v>
          </cell>
          <cell r="H438" t="str">
            <v>SAFOAM Cut Block LRU</v>
          </cell>
          <cell r="I438">
            <v>1</v>
          </cell>
          <cell r="J438">
            <v>4.5</v>
          </cell>
          <cell r="K438">
            <v>4.5</v>
          </cell>
          <cell r="L438">
            <v>433</v>
          </cell>
          <cell r="M438" t="str">
            <v>Scout</v>
          </cell>
          <cell r="N438" t="str">
            <v>Secondary</v>
          </cell>
          <cell r="O438" t="str">
            <v>Reticulated Safety Foam</v>
          </cell>
          <cell r="P438" t="str">
            <v>SAFOAM Cut Block LRU</v>
          </cell>
          <cell r="Q438" t="str">
            <v>FT28216</v>
          </cell>
          <cell r="R438" t="str">
            <v>FT28206, Scout, Secondary, Reticulated Safety Foam, SAFOAM Cut Block LRU, FT28216</v>
          </cell>
          <cell r="S438">
            <v>1</v>
          </cell>
        </row>
        <row r="439">
          <cell r="A439">
            <v>434</v>
          </cell>
          <cell r="B439" t="str">
            <v>FT28206</v>
          </cell>
          <cell r="C439" t="str">
            <v>SECONDARY TANK - 1 - SCOUT</v>
          </cell>
          <cell r="D439">
            <v>2910900360</v>
          </cell>
          <cell r="E439" t="str">
            <v/>
          </cell>
          <cell r="F439" t="str">
            <v>SV00A0A410AG19</v>
          </cell>
          <cell r="G439" t="str">
            <v/>
          </cell>
          <cell r="H439" t="str">
            <v/>
          </cell>
          <cell r="I439" t="str">
            <v/>
          </cell>
          <cell r="J439" t="str">
            <v/>
          </cell>
          <cell r="K439" t="str">
            <v/>
          </cell>
          <cell r="L439">
            <v>434</v>
          </cell>
          <cell r="M439" t="str">
            <v>Scout</v>
          </cell>
          <cell r="N439" t="str">
            <v>Secondary</v>
          </cell>
          <cell r="O439" t="str">
            <v>Earthing Boss</v>
          </cell>
          <cell r="P439" t="str">
            <v/>
          </cell>
          <cell r="Q439" t="str">
            <v/>
          </cell>
          <cell r="R439" t="str">
            <v xml:space="preserve">FT28206, Scout, Secondary, Earthing Boss, , </v>
          </cell>
          <cell r="S439" t="str">
            <v/>
          </cell>
        </row>
        <row r="440">
          <cell r="A440">
            <v>435</v>
          </cell>
          <cell r="B440" t="str">
            <v>FT28206</v>
          </cell>
          <cell r="C440" t="str">
            <v>SECONDARY TANK - 1 - SCOUT</v>
          </cell>
          <cell r="D440">
            <v>2910900360</v>
          </cell>
          <cell r="E440" t="str">
            <v>FT28198</v>
          </cell>
          <cell r="F440" t="str">
            <v>SV00A0A410AG1901</v>
          </cell>
          <cell r="G440" t="str">
            <v>Fitting</v>
          </cell>
          <cell r="H440" t="str">
            <v>M8 Earthing Boss (White)</v>
          </cell>
          <cell r="I440">
            <v>1</v>
          </cell>
          <cell r="J440">
            <v>0.03</v>
          </cell>
          <cell r="K440">
            <v>0.03</v>
          </cell>
          <cell r="L440">
            <v>435</v>
          </cell>
          <cell r="M440" t="str">
            <v>Scout</v>
          </cell>
          <cell r="N440" t="str">
            <v>Secondary</v>
          </cell>
          <cell r="O440" t="str">
            <v>Earthing Boss</v>
          </cell>
          <cell r="P440" t="str">
            <v>M8 Earthing Boss (White)</v>
          </cell>
          <cell r="Q440" t="str">
            <v>FT28198</v>
          </cell>
          <cell r="R440" t="str">
            <v>FT28206, Scout, Secondary, Earthing Boss, M8 Earthing Boss (White), FT28198</v>
          </cell>
          <cell r="S440">
            <v>1</v>
          </cell>
        </row>
        <row r="441">
          <cell r="A441">
            <v>436</v>
          </cell>
          <cell r="B441" t="str">
            <v>FT28206</v>
          </cell>
          <cell r="C441" t="str">
            <v>SECONDARY TANK - 1 - SCOUT</v>
          </cell>
          <cell r="D441">
            <v>2910900360</v>
          </cell>
          <cell r="E441" t="str">
            <v>BT-M3X20CSK</v>
          </cell>
          <cell r="F441" t="str">
            <v>SV00A0A410AG1903</v>
          </cell>
          <cell r="G441" t="str">
            <v>Fastener</v>
          </cell>
          <cell r="H441" t="str">
            <v>M3 Csk Screw</v>
          </cell>
          <cell r="I441">
            <v>1</v>
          </cell>
          <cell r="J441">
            <v>5.0000000000000001E-3</v>
          </cell>
          <cell r="K441">
            <v>5.0000000000000001E-3</v>
          </cell>
          <cell r="L441">
            <v>436</v>
          </cell>
          <cell r="M441" t="str">
            <v>Scout</v>
          </cell>
          <cell r="N441" t="str">
            <v>Secondary</v>
          </cell>
          <cell r="O441" t="str">
            <v>Earthing Boss</v>
          </cell>
          <cell r="P441" t="str">
            <v>M3 Csk Screw</v>
          </cell>
          <cell r="Q441" t="str">
            <v>BT-M3X20CSK</v>
          </cell>
          <cell r="R441" t="str">
            <v>FT28206, Scout, Secondary, Earthing Boss, M3 Csk Screw, BT-M3X20CSK</v>
          </cell>
          <cell r="S441">
            <v>1</v>
          </cell>
        </row>
        <row r="442">
          <cell r="A442">
            <v>437</v>
          </cell>
          <cell r="B442" t="str">
            <v>FT28206</v>
          </cell>
          <cell r="C442" t="str">
            <v>SECONDARY TANK - 1 - SCOUT</v>
          </cell>
          <cell r="D442">
            <v>2910900360</v>
          </cell>
          <cell r="E442" t="str">
            <v>BT-M8X10HX</v>
          </cell>
          <cell r="F442" t="str">
            <v>SV00A0A410AG1905</v>
          </cell>
          <cell r="G442" t="str">
            <v>Fastener</v>
          </cell>
          <cell r="H442" t="str">
            <v>M8 Bolt Hex Head</v>
          </cell>
          <cell r="I442">
            <v>1</v>
          </cell>
          <cell r="J442">
            <v>0.03</v>
          </cell>
          <cell r="K442">
            <v>0.03</v>
          </cell>
          <cell r="L442">
            <v>437</v>
          </cell>
          <cell r="M442" t="str">
            <v>Scout</v>
          </cell>
          <cell r="N442" t="str">
            <v>Secondary</v>
          </cell>
          <cell r="O442" t="str">
            <v>Earthing Boss</v>
          </cell>
          <cell r="P442" t="str">
            <v>M8 Bolt Hex Head</v>
          </cell>
          <cell r="Q442" t="str">
            <v>BT-M8X10HX</v>
          </cell>
          <cell r="R442" t="str">
            <v>FT28206, Scout, Secondary, Earthing Boss, M8 Bolt Hex Head, BT-M8X10HX</v>
          </cell>
          <cell r="S442">
            <v>1</v>
          </cell>
        </row>
        <row r="443">
          <cell r="A443">
            <v>438</v>
          </cell>
          <cell r="B443" t="str">
            <v>FT28206</v>
          </cell>
          <cell r="C443" t="str">
            <v>SECONDARY TANK - 1 - SCOUT</v>
          </cell>
          <cell r="D443">
            <v>2910900360</v>
          </cell>
          <cell r="E443" t="str">
            <v>FT24750</v>
          </cell>
          <cell r="F443" t="str">
            <v>SV00A0A410AG0107</v>
          </cell>
          <cell r="G443" t="str">
            <v>Mat</v>
          </cell>
          <cell r="H443" t="str">
            <v>Dimple Mat</v>
          </cell>
          <cell r="I443">
            <v>4</v>
          </cell>
          <cell r="J443">
            <v>0.02</v>
          </cell>
          <cell r="K443">
            <v>0.08</v>
          </cell>
          <cell r="L443">
            <v>438</v>
          </cell>
          <cell r="M443" t="str">
            <v>Scout</v>
          </cell>
          <cell r="N443" t="str">
            <v>Secondary</v>
          </cell>
          <cell r="O443" t="str">
            <v>Handling Aid</v>
          </cell>
          <cell r="P443" t="str">
            <v>Dimple Mat</v>
          </cell>
          <cell r="Q443" t="str">
            <v>FT24750</v>
          </cell>
          <cell r="R443" t="str">
            <v>FT28206, Scout, Secondary, Handling Aid, Dimple Mat, FT24750</v>
          </cell>
          <cell r="S443">
            <v>4</v>
          </cell>
        </row>
        <row r="444">
          <cell r="A444">
            <v>439</v>
          </cell>
          <cell r="B444" t="str">
            <v>FT28206</v>
          </cell>
          <cell r="C444" t="str">
            <v>SECONDARY TANK - 1 - SCOUT</v>
          </cell>
          <cell r="D444">
            <v>2910900360</v>
          </cell>
          <cell r="E444" t="str">
            <v>FT28186</v>
          </cell>
          <cell r="F444" t="str">
            <v>SV00A0A410AG03</v>
          </cell>
          <cell r="G444" t="str">
            <v/>
          </cell>
          <cell r="H444" t="str">
            <v/>
          </cell>
          <cell r="I444" t="str">
            <v/>
          </cell>
          <cell r="J444" t="str">
            <v/>
          </cell>
          <cell r="K444" t="str">
            <v/>
          </cell>
          <cell r="L444">
            <v>439</v>
          </cell>
          <cell r="M444" t="str">
            <v>Scout</v>
          </cell>
          <cell r="N444" t="str">
            <v>Secondary</v>
          </cell>
          <cell r="O444" t="str">
            <v>Top Access Plate Assembly</v>
          </cell>
          <cell r="P444" t="str">
            <v/>
          </cell>
          <cell r="Q444" t="str">
            <v>FT28186</v>
          </cell>
          <cell r="R444" t="str">
            <v>FT28206, Scout, Secondary, Top Access Plate Assembly, , FT28186</v>
          </cell>
          <cell r="S444" t="str">
            <v/>
          </cell>
        </row>
        <row r="445">
          <cell r="A445">
            <v>440</v>
          </cell>
          <cell r="B445" t="str">
            <v>FT28206</v>
          </cell>
          <cell r="C445" t="str">
            <v>SECONDARY TANK - 1 - SCOUT</v>
          </cell>
          <cell r="D445">
            <v>2910900360</v>
          </cell>
          <cell r="E445" t="str">
            <v>FT28226</v>
          </cell>
          <cell r="F445" t="str">
            <v>SV00A0A410AG0301</v>
          </cell>
          <cell r="G445" t="str">
            <v>Fitting</v>
          </cell>
          <cell r="H445" t="str">
            <v>Plate</v>
          </cell>
          <cell r="I445">
            <v>1</v>
          </cell>
          <cell r="J445">
            <v>1.5</v>
          </cell>
          <cell r="K445">
            <v>1.5</v>
          </cell>
          <cell r="L445">
            <v>440</v>
          </cell>
          <cell r="M445" t="str">
            <v>Scout</v>
          </cell>
          <cell r="N445" t="str">
            <v>Secondary</v>
          </cell>
          <cell r="O445" t="str">
            <v>Top Access Plate Assy FT28186</v>
          </cell>
          <cell r="P445" t="str">
            <v>Plate</v>
          </cell>
          <cell r="Q445" t="str">
            <v>FT28226</v>
          </cell>
          <cell r="R445" t="str">
            <v>FT28206, Scout, Secondary, Top Access Plate Assy FT28186, Plate, FT28226</v>
          </cell>
          <cell r="S445">
            <v>1</v>
          </cell>
        </row>
        <row r="446">
          <cell r="A446">
            <v>441</v>
          </cell>
          <cell r="B446" t="str">
            <v>FT28206</v>
          </cell>
          <cell r="C446" t="str">
            <v>SECONDARY TANK - 1 - SCOUT</v>
          </cell>
          <cell r="D446">
            <v>2910900360</v>
          </cell>
          <cell r="E446" t="str">
            <v>FT28246</v>
          </cell>
          <cell r="F446" t="str">
            <v>SV00A0A410AG0303</v>
          </cell>
          <cell r="G446" t="str">
            <v>Fitting</v>
          </cell>
          <cell r="H446" t="str">
            <v>Backing Ring</v>
          </cell>
          <cell r="I446">
            <v>1</v>
          </cell>
          <cell r="J446">
            <v>1.1000000000000001</v>
          </cell>
          <cell r="K446">
            <v>1.1000000000000001</v>
          </cell>
          <cell r="L446">
            <v>441</v>
          </cell>
          <cell r="M446" t="str">
            <v>Scout</v>
          </cell>
          <cell r="N446" t="str">
            <v>Secondary</v>
          </cell>
          <cell r="O446" t="str">
            <v>Top Access Plate Assy FT28186</v>
          </cell>
          <cell r="P446" t="str">
            <v>Backing Ring</v>
          </cell>
          <cell r="Q446" t="str">
            <v>FT28246</v>
          </cell>
          <cell r="R446" t="str">
            <v>FT28206, Scout, Secondary, Top Access Plate Assy FT28186, Backing Ring, FT28246</v>
          </cell>
          <cell r="S446">
            <v>1</v>
          </cell>
        </row>
        <row r="447">
          <cell r="A447">
            <v>442</v>
          </cell>
          <cell r="B447" t="str">
            <v>FT28206</v>
          </cell>
          <cell r="C447" t="str">
            <v>SECONDARY TANK - 1 - SCOUT</v>
          </cell>
          <cell r="D447">
            <v>2910900360</v>
          </cell>
          <cell r="E447" t="str">
            <v>FT28256</v>
          </cell>
          <cell r="F447" t="str">
            <v>SV00A0A410AG0305</v>
          </cell>
          <cell r="G447" t="str">
            <v>Seal</v>
          </cell>
          <cell r="H447" t="str">
            <v>Gasket</v>
          </cell>
          <cell r="I447">
            <v>2</v>
          </cell>
          <cell r="J447">
            <v>0.02</v>
          </cell>
          <cell r="K447">
            <v>0.04</v>
          </cell>
          <cell r="L447">
            <v>442</v>
          </cell>
          <cell r="M447" t="str">
            <v>Scout</v>
          </cell>
          <cell r="N447" t="str">
            <v>Secondary</v>
          </cell>
          <cell r="O447" t="str">
            <v>Top Access Plate Assy FT28186</v>
          </cell>
          <cell r="P447" t="str">
            <v>Gasket</v>
          </cell>
          <cell r="Q447" t="str">
            <v>FT28256</v>
          </cell>
          <cell r="R447" t="str">
            <v>FT28206, Scout, Secondary, Top Access Plate Assy FT28186, Gasket, FT28256</v>
          </cell>
          <cell r="S447">
            <v>2</v>
          </cell>
        </row>
        <row r="448">
          <cell r="A448">
            <v>443</v>
          </cell>
          <cell r="B448" t="str">
            <v>FT28206</v>
          </cell>
          <cell r="C448" t="str">
            <v>SECONDARY TANK - 1 - SCOUT</v>
          </cell>
          <cell r="D448">
            <v>2910900360</v>
          </cell>
          <cell r="E448" t="str">
            <v>Z-W-M6/SS</v>
          </cell>
          <cell r="F448" t="str">
            <v>SV00A0A410AG0307</v>
          </cell>
          <cell r="G448" t="str">
            <v>Fastener</v>
          </cell>
          <cell r="H448" t="str">
            <v>M6 Bolt Hex Head</v>
          </cell>
          <cell r="I448">
            <v>53</v>
          </cell>
          <cell r="J448">
            <v>5.0000000000000001E-3</v>
          </cell>
          <cell r="K448">
            <v>0.26500000000000001</v>
          </cell>
          <cell r="L448">
            <v>443</v>
          </cell>
          <cell r="M448" t="str">
            <v>Scout</v>
          </cell>
          <cell r="N448" t="str">
            <v>Secondary</v>
          </cell>
          <cell r="O448" t="str">
            <v>Top Access Plate Assy FT28186</v>
          </cell>
          <cell r="P448" t="str">
            <v>M6 Bolt Hex Head</v>
          </cell>
          <cell r="Q448" t="str">
            <v>Z-W-M6/SS</v>
          </cell>
          <cell r="R448" t="str">
            <v>FT28206, Scout, Secondary, Top Access Plate Assy FT28186, M6 Bolt Hex Head, Z-W-M6/SS</v>
          </cell>
          <cell r="S448">
            <v>53</v>
          </cell>
        </row>
        <row r="449">
          <cell r="A449">
            <v>444</v>
          </cell>
          <cell r="B449" t="str">
            <v>FT28206</v>
          </cell>
          <cell r="C449" t="str">
            <v>SECONDARY TANK - 1 - SCOUT</v>
          </cell>
          <cell r="D449">
            <v>2910900360</v>
          </cell>
          <cell r="E449" t="str">
            <v>BT-M6X16CSK/SS</v>
          </cell>
          <cell r="F449" t="str">
            <v>SV00A0A410AG0309</v>
          </cell>
          <cell r="G449" t="str">
            <v>Fastener</v>
          </cell>
          <cell r="H449" t="str">
            <v>M6 Bolt Csk Head</v>
          </cell>
          <cell r="I449">
            <v>3</v>
          </cell>
          <cell r="J449">
            <v>5.0000000000000001E-3</v>
          </cell>
          <cell r="K449">
            <v>1.4999999999999999E-2</v>
          </cell>
          <cell r="L449">
            <v>444</v>
          </cell>
          <cell r="M449" t="str">
            <v>PMRS/REP/REC</v>
          </cell>
          <cell r="N449" t="str">
            <v>Secondary</v>
          </cell>
          <cell r="O449" t="str">
            <v>Top Access Plate Assy FT28186</v>
          </cell>
          <cell r="P449" t="str">
            <v>M6 Bolt Csk Head</v>
          </cell>
          <cell r="Q449" t="str">
            <v>BT-M6X16CSK/SS</v>
          </cell>
          <cell r="R449" t="str">
            <v>FT28206, PMRS/REP/REC, Secondary, Top Access Plate Assy FT28186, M6 Bolt Csk Head, BT-M6X16CSK/SS</v>
          </cell>
          <cell r="S449">
            <v>3</v>
          </cell>
        </row>
        <row r="450">
          <cell r="A450">
            <v>445</v>
          </cell>
          <cell r="B450" t="str">
            <v>FT28206</v>
          </cell>
          <cell r="C450" t="str">
            <v>SECONDARY TANK - 1 - SCOUT</v>
          </cell>
          <cell r="D450">
            <v>2910900360</v>
          </cell>
          <cell r="E450" t="str">
            <v>FT28256</v>
          </cell>
          <cell r="F450" t="str">
            <v>SV00A0A410AG0311</v>
          </cell>
          <cell r="G450" t="str">
            <v>Fastener</v>
          </cell>
          <cell r="H450" t="str">
            <v>M6 Washer</v>
          </cell>
          <cell r="I450">
            <v>53</v>
          </cell>
          <cell r="J450">
            <v>5.0000000000000001E-3</v>
          </cell>
          <cell r="K450">
            <v>0.26500000000000001</v>
          </cell>
          <cell r="L450">
            <v>445</v>
          </cell>
          <cell r="M450" t="str">
            <v>Scout</v>
          </cell>
          <cell r="N450" t="str">
            <v>Secondary</v>
          </cell>
          <cell r="O450" t="str">
            <v>Top Access Plate Assy FT28186</v>
          </cell>
          <cell r="P450" t="str">
            <v>M6 Washer</v>
          </cell>
          <cell r="Q450" t="str">
            <v>FT28256</v>
          </cell>
          <cell r="R450" t="str">
            <v>FT28206, Scout, Secondary, Top Access Plate Assy FT28186, M6 Washer, FT28256</v>
          </cell>
          <cell r="S450">
            <v>53</v>
          </cell>
        </row>
        <row r="451">
          <cell r="A451">
            <v>446</v>
          </cell>
          <cell r="B451" t="str">
            <v>FT28206</v>
          </cell>
          <cell r="C451" t="str">
            <v>SECONDARY TANK - 1 - SCOUT</v>
          </cell>
          <cell r="D451">
            <v>2910900360</v>
          </cell>
          <cell r="E451" t="str">
            <v/>
          </cell>
          <cell r="F451" t="str">
            <v>SV00A0A410AG05</v>
          </cell>
          <cell r="G451" t="str">
            <v/>
          </cell>
          <cell r="H451" t="str">
            <v/>
          </cell>
          <cell r="I451" t="str">
            <v/>
          </cell>
          <cell r="J451" t="str">
            <v/>
          </cell>
          <cell r="K451" t="str">
            <v/>
          </cell>
          <cell r="L451">
            <v>446</v>
          </cell>
          <cell r="M451" t="str">
            <v>Scout</v>
          </cell>
          <cell r="N451" t="str">
            <v>Secondary</v>
          </cell>
          <cell r="O451" t="str">
            <v>Fuel Filler</v>
          </cell>
          <cell r="P451" t="str">
            <v/>
          </cell>
          <cell r="Q451" t="str">
            <v/>
          </cell>
          <cell r="R451" t="str">
            <v xml:space="preserve">FT28206, Scout, Secondary, Fuel Filler, , </v>
          </cell>
          <cell r="S451" t="str">
            <v/>
          </cell>
        </row>
        <row r="452">
          <cell r="A452">
            <v>447</v>
          </cell>
          <cell r="B452" t="str">
            <v>FT28206</v>
          </cell>
          <cell r="C452" t="str">
            <v>SECONDARY TANK - 1 - SCOUT</v>
          </cell>
          <cell r="D452">
            <v>2910900360</v>
          </cell>
          <cell r="E452" t="str">
            <v>Y-J2-1MA-X-V</v>
          </cell>
          <cell r="F452" t="str">
            <v>SV00A0A410AG0501</v>
          </cell>
          <cell r="G452" t="str">
            <v>Fitting</v>
          </cell>
          <cell r="H452" t="str">
            <v>Pressure/Gravity Refuel Coupling</v>
          </cell>
          <cell r="I452">
            <v>1</v>
          </cell>
          <cell r="J452">
            <v>1.03</v>
          </cell>
          <cell r="K452">
            <v>1.03</v>
          </cell>
          <cell r="L452">
            <v>447</v>
          </cell>
          <cell r="M452" t="str">
            <v>Scout</v>
          </cell>
          <cell r="N452" t="str">
            <v>Secondary</v>
          </cell>
          <cell r="O452" t="str">
            <v>Fuel Filler LRU</v>
          </cell>
          <cell r="P452" t="str">
            <v>Pressure/Gravity Refuel Coupling</v>
          </cell>
          <cell r="Q452" t="str">
            <v>Y-J2-1MA-X-V</v>
          </cell>
          <cell r="R452" t="str">
            <v>FT28206, Scout, Secondary, Fuel Filler LRU, Pressure/Gravity Refuel Coupling, Y-J2-1MA-X-V</v>
          </cell>
          <cell r="S452">
            <v>1</v>
          </cell>
        </row>
        <row r="453">
          <cell r="A453">
            <v>448</v>
          </cell>
          <cell r="B453" t="str">
            <v>FT28206</v>
          </cell>
          <cell r="C453" t="str">
            <v>SECONDARY TANK - 1 - SCOUT</v>
          </cell>
          <cell r="D453">
            <v>2910900360</v>
          </cell>
          <cell r="E453" t="str">
            <v>Y-FCMX109A</v>
          </cell>
          <cell r="F453" t="str">
            <v>SV00A0A410AG0503</v>
          </cell>
          <cell r="G453" t="str">
            <v>Fitting</v>
          </cell>
          <cell r="H453" t="str">
            <v>STANAG 3105  Filler Cap &amp; Lanyard</v>
          </cell>
          <cell r="I453">
            <v>1</v>
          </cell>
          <cell r="J453">
            <v>0.35</v>
          </cell>
          <cell r="K453">
            <v>0.35</v>
          </cell>
          <cell r="L453">
            <v>448</v>
          </cell>
          <cell r="M453" t="str">
            <v>Scout</v>
          </cell>
          <cell r="N453" t="str">
            <v>Secondary</v>
          </cell>
          <cell r="O453" t="str">
            <v>Fuel Filler LRU</v>
          </cell>
          <cell r="P453" t="str">
            <v>STANAG 3105  Filler Cap &amp; Lanyard</v>
          </cell>
          <cell r="Q453" t="str">
            <v>Y-FCMX109A</v>
          </cell>
          <cell r="R453" t="str">
            <v>FT28206, Scout, Secondary, Fuel Filler LRU, STANAG 3105  Filler Cap &amp; Lanyard, Y-FCMX109A</v>
          </cell>
          <cell r="S453">
            <v>1</v>
          </cell>
        </row>
        <row r="454">
          <cell r="A454">
            <v>449</v>
          </cell>
          <cell r="B454" t="str">
            <v>FT28206</v>
          </cell>
          <cell r="C454" t="str">
            <v>SECONDARY TANK - 1 - SCOUT</v>
          </cell>
          <cell r="D454">
            <v>2910900360</v>
          </cell>
          <cell r="E454" t="str">
            <v>Y-J7-3MA-X-V</v>
          </cell>
          <cell r="F454" t="str">
            <v>SV00A0A410AG0505</v>
          </cell>
          <cell r="G454" t="str">
            <v>Fitting</v>
          </cell>
          <cell r="H454" t="str">
            <v>STANAG 3105 TO 3756 Adaptor</v>
          </cell>
          <cell r="I454">
            <v>1</v>
          </cell>
          <cell r="J454">
            <v>2</v>
          </cell>
          <cell r="K454">
            <v>2</v>
          </cell>
          <cell r="L454">
            <v>449</v>
          </cell>
          <cell r="M454" t="str">
            <v>PMRS/REP/REC</v>
          </cell>
          <cell r="N454" t="str">
            <v>Secondary</v>
          </cell>
          <cell r="O454" t="str">
            <v>Fuel Filler LRU</v>
          </cell>
          <cell r="P454" t="str">
            <v>STANAG 3105 TO 3756 Adaptor</v>
          </cell>
          <cell r="Q454" t="str">
            <v>Y-J7-3MA-X-V</v>
          </cell>
          <cell r="R454" t="str">
            <v>FT28206, PMRS/REP/REC, Secondary, Fuel Filler LRU, STANAG 3105 TO 3756 Adaptor, Y-J7-3MA-X-V</v>
          </cell>
          <cell r="S454">
            <v>1</v>
          </cell>
        </row>
        <row r="455">
          <cell r="A455">
            <v>450</v>
          </cell>
          <cell r="B455" t="str">
            <v>FT28206</v>
          </cell>
          <cell r="C455" t="str">
            <v>SECONDARY TANK - 1 - SCOUT</v>
          </cell>
          <cell r="D455">
            <v>2910900360</v>
          </cell>
          <cell r="E455" t="str">
            <v>Y-SS1310</v>
          </cell>
          <cell r="F455" t="str">
            <v>SV00A0A410AG0507</v>
          </cell>
          <cell r="G455" t="str">
            <v>Clamp</v>
          </cell>
          <cell r="H455" t="str">
            <v xml:space="preserve">Clamp  </v>
          </cell>
          <cell r="I455">
            <v>2</v>
          </cell>
          <cell r="J455">
            <v>0.1</v>
          </cell>
          <cell r="K455">
            <v>0.2</v>
          </cell>
          <cell r="L455">
            <v>450</v>
          </cell>
          <cell r="M455" t="str">
            <v>Scout</v>
          </cell>
          <cell r="N455" t="str">
            <v>Secondary</v>
          </cell>
          <cell r="O455" t="str">
            <v>Fuel Filler LRU</v>
          </cell>
          <cell r="P455" t="str">
            <v xml:space="preserve">Clamp  </v>
          </cell>
          <cell r="Q455" t="str">
            <v>Y-SS1310</v>
          </cell>
          <cell r="R455" t="str">
            <v>FT28206, Scout, Secondary, Fuel Filler LRU, Clamp  , Y-SS1310</v>
          </cell>
          <cell r="S455">
            <v>2</v>
          </cell>
        </row>
        <row r="456">
          <cell r="A456">
            <v>451</v>
          </cell>
          <cell r="B456" t="str">
            <v>FT28206</v>
          </cell>
          <cell r="C456" t="str">
            <v>SECONDARY TANK - 1 - SCOUT</v>
          </cell>
          <cell r="D456">
            <v>2910900360</v>
          </cell>
          <cell r="E456" t="str">
            <v>BT-M4X20CSK/SS</v>
          </cell>
          <cell r="F456" t="str">
            <v>SV00A0A410AG0509</v>
          </cell>
          <cell r="G456" t="str">
            <v>Screw</v>
          </cell>
          <cell r="H456" t="str">
            <v>M4 CSK SCREW 20mm</v>
          </cell>
          <cell r="I456">
            <v>14</v>
          </cell>
          <cell r="J456">
            <v>5.0000000000000001E-3</v>
          </cell>
          <cell r="K456">
            <v>7.0000000000000007E-2</v>
          </cell>
          <cell r="L456">
            <v>451</v>
          </cell>
          <cell r="M456" t="str">
            <v>Scout</v>
          </cell>
          <cell r="N456" t="str">
            <v>Secondary</v>
          </cell>
          <cell r="O456" t="str">
            <v>Fuel Filler LRU</v>
          </cell>
          <cell r="P456" t="str">
            <v>M4 CSK SCREW 20mm</v>
          </cell>
          <cell r="Q456" t="str">
            <v>BT-M4X20CSK/SS</v>
          </cell>
          <cell r="R456" t="str">
            <v>FT28206, Scout, Secondary, Fuel Filler LRU, M4 CSK SCREW 20mm, BT-M4X20CSK/SS</v>
          </cell>
          <cell r="S456">
            <v>14</v>
          </cell>
        </row>
        <row r="457">
          <cell r="A457">
            <v>452</v>
          </cell>
          <cell r="B457" t="str">
            <v>FT28206</v>
          </cell>
          <cell r="C457" t="str">
            <v>SECONDARY TANK - 1 - SCOUT</v>
          </cell>
          <cell r="D457">
            <v>2910900360</v>
          </cell>
          <cell r="E457" t="str">
            <v>FT28385/1</v>
          </cell>
          <cell r="F457" t="str">
            <v>SV00A0A410AG0511</v>
          </cell>
          <cell r="G457" t="str">
            <v>Seal</v>
          </cell>
          <cell r="H457" t="str">
            <v>Flex P seal Rubber Moulding</v>
          </cell>
          <cell r="I457">
            <v>1</v>
          </cell>
          <cell r="J457">
            <v>0.1</v>
          </cell>
          <cell r="K457">
            <v>0.1</v>
          </cell>
          <cell r="L457">
            <v>452</v>
          </cell>
          <cell r="M457" t="str">
            <v>Scout</v>
          </cell>
          <cell r="N457" t="str">
            <v>Secondary</v>
          </cell>
          <cell r="O457" t="str">
            <v>Fuel Filler LRU</v>
          </cell>
          <cell r="P457" t="str">
            <v>Flex P seal Rubber Moulding</v>
          </cell>
          <cell r="Q457" t="str">
            <v>FT28385/1</v>
          </cell>
          <cell r="R457" t="str">
            <v>FT28206, Scout, Secondary, Fuel Filler LRU, Flex P seal Rubber Moulding, FT28385/1</v>
          </cell>
          <cell r="S457">
            <v>1</v>
          </cell>
        </row>
        <row r="458">
          <cell r="A458">
            <v>453</v>
          </cell>
          <cell r="B458" t="str">
            <v>FT28206</v>
          </cell>
          <cell r="C458" t="str">
            <v>SECONDARY TANK - 1 - SCOUT</v>
          </cell>
          <cell r="D458">
            <v>2910900360</v>
          </cell>
          <cell r="E458" t="str">
            <v/>
          </cell>
          <cell r="F458" t="str">
            <v>SV00A0A460AA05</v>
          </cell>
          <cell r="G458" t="str">
            <v/>
          </cell>
          <cell r="H458" t="str">
            <v/>
          </cell>
          <cell r="I458" t="str">
            <v/>
          </cell>
          <cell r="J458" t="str">
            <v/>
          </cell>
          <cell r="K458" t="str">
            <v/>
          </cell>
          <cell r="L458">
            <v>453</v>
          </cell>
          <cell r="M458" t="str">
            <v>Scout</v>
          </cell>
          <cell r="N458" t="str">
            <v>Secondary</v>
          </cell>
          <cell r="O458" t="str">
            <v>PRESSURE RELIEF VALVE SECONDARY TANK</v>
          </cell>
          <cell r="P458" t="str">
            <v/>
          </cell>
          <cell r="Q458" t="str">
            <v/>
          </cell>
          <cell r="R458" t="str">
            <v xml:space="preserve">FT28206, Scout, Secondary, PRESSURE RELIEF VALVE SECONDARY TANK, , </v>
          </cell>
          <cell r="S458" t="str">
            <v/>
          </cell>
        </row>
        <row r="459">
          <cell r="A459">
            <v>454</v>
          </cell>
          <cell r="B459" t="str">
            <v>FT28206</v>
          </cell>
          <cell r="C459" t="str">
            <v>SECONDARY TANK - 1 - SCOUT</v>
          </cell>
          <cell r="D459">
            <v>2910900360</v>
          </cell>
          <cell r="E459" t="str">
            <v xml:space="preserve">Y-J9-5MA-X-V   </v>
          </cell>
          <cell r="F459" t="str">
            <v>SV00A0A460AA0501</v>
          </cell>
          <cell r="G459" t="str">
            <v>Fitting</v>
          </cell>
          <cell r="H459" t="str">
            <v>PRV Unit</v>
          </cell>
          <cell r="I459">
            <v>1</v>
          </cell>
          <cell r="J459">
            <v>0.3</v>
          </cell>
          <cell r="K459">
            <v>0.3</v>
          </cell>
          <cell r="L459">
            <v>454</v>
          </cell>
          <cell r="M459" t="str">
            <v>Scout</v>
          </cell>
          <cell r="N459" t="str">
            <v>Secondary</v>
          </cell>
          <cell r="O459" t="str">
            <v>Pressure Relief Valve (PRV) LRU (Air)</v>
          </cell>
          <cell r="P459" t="str">
            <v>PRV Unit</v>
          </cell>
          <cell r="Q459" t="str">
            <v xml:space="preserve">Y-J9-5MA-X-V   </v>
          </cell>
          <cell r="R459" t="str">
            <v xml:space="preserve">FT28206, Scout, Secondary, Pressure Relief Valve (PRV) LRU (Air), PRV Unit, Y-J9-5MA-X-V   </v>
          </cell>
          <cell r="S459">
            <v>1</v>
          </cell>
        </row>
        <row r="460">
          <cell r="A460">
            <v>455</v>
          </cell>
          <cell r="B460" t="str">
            <v>FT28206</v>
          </cell>
          <cell r="C460" t="str">
            <v>SECONDARY TANK - 1 - SCOUT</v>
          </cell>
          <cell r="D460">
            <v>2910900360</v>
          </cell>
          <cell r="E460" t="str">
            <v>FT28211</v>
          </cell>
          <cell r="F460" t="str">
            <v>SV00A0A460AA0503</v>
          </cell>
          <cell r="G460" t="str">
            <v>Fitting</v>
          </cell>
          <cell r="H460" t="str">
            <v xml:space="preserve">Flex Coupling </v>
          </cell>
          <cell r="I460">
            <v>1</v>
          </cell>
          <cell r="J460">
            <v>0.03</v>
          </cell>
          <cell r="K460">
            <v>0.03</v>
          </cell>
          <cell r="L460">
            <v>455</v>
          </cell>
          <cell r="M460" t="str">
            <v>Scout</v>
          </cell>
          <cell r="N460" t="str">
            <v>Secondary</v>
          </cell>
          <cell r="O460" t="str">
            <v>Pressure Relief Valve (PRV) LRU (Air)</v>
          </cell>
          <cell r="P460" t="str">
            <v xml:space="preserve">Flex Coupling </v>
          </cell>
          <cell r="Q460" t="str">
            <v>FT28211</v>
          </cell>
          <cell r="R460" t="str">
            <v>FT28206, Scout, Secondary, Pressure Relief Valve (PRV) LRU (Air), Flex Coupling , FT28211</v>
          </cell>
          <cell r="S460">
            <v>1</v>
          </cell>
        </row>
        <row r="461">
          <cell r="A461">
            <v>456</v>
          </cell>
          <cell r="B461" t="str">
            <v>FT28206</v>
          </cell>
          <cell r="C461" t="str">
            <v>SECONDARY TANK - 1 - SCOUT</v>
          </cell>
          <cell r="D461">
            <v>2910900360</v>
          </cell>
          <cell r="E461" t="str">
            <v>Y-SS1312</v>
          </cell>
          <cell r="F461" t="str">
            <v>SV00A0A460AA0505</v>
          </cell>
          <cell r="G461" t="str">
            <v>Clamp</v>
          </cell>
          <cell r="H461" t="str">
            <v>Clamp - Vent Pipe</v>
          </cell>
          <cell r="I461">
            <v>1</v>
          </cell>
          <cell r="J461">
            <v>5.0000000000000001E-3</v>
          </cell>
          <cell r="K461">
            <v>5.0000000000000001E-3</v>
          </cell>
          <cell r="L461">
            <v>456</v>
          </cell>
          <cell r="M461" t="str">
            <v>Scout</v>
          </cell>
          <cell r="N461" t="str">
            <v>Secondary</v>
          </cell>
          <cell r="O461" t="str">
            <v>Pressure Relief Valve (PRV) LRU (Air)</v>
          </cell>
          <cell r="P461" t="str">
            <v>Clamp - Vent Pipe</v>
          </cell>
          <cell r="Q461" t="str">
            <v>Y-SS1312</v>
          </cell>
          <cell r="R461" t="str">
            <v>FT28206, Scout, Secondary, Pressure Relief Valve (PRV) LRU (Air), Clamp - Vent Pipe, Y-SS1312</v>
          </cell>
          <cell r="S461">
            <v>1</v>
          </cell>
        </row>
        <row r="462">
          <cell r="A462">
            <v>457</v>
          </cell>
          <cell r="B462" t="str">
            <v>FT28206</v>
          </cell>
          <cell r="C462" t="str">
            <v>SECONDARY TANK - 1 - SCOUT</v>
          </cell>
          <cell r="D462">
            <v>2910900360</v>
          </cell>
          <cell r="E462" t="str">
            <v>FT28270/6</v>
          </cell>
          <cell r="F462" t="str">
            <v>SV00A0A450AG</v>
          </cell>
          <cell r="G462" t="str">
            <v/>
          </cell>
          <cell r="H462" t="str">
            <v/>
          </cell>
          <cell r="I462" t="str">
            <v/>
          </cell>
          <cell r="J462" t="str">
            <v/>
          </cell>
          <cell r="K462" t="str">
            <v/>
          </cell>
          <cell r="L462">
            <v>457</v>
          </cell>
          <cell r="M462" t="str">
            <v>Scout</v>
          </cell>
          <cell r="N462" t="str">
            <v>Secondary</v>
          </cell>
          <cell r="O462" t="str">
            <v>FUEL LEVEL SENSOR - SECONDARY TANK</v>
          </cell>
          <cell r="P462" t="str">
            <v/>
          </cell>
          <cell r="Q462" t="str">
            <v>FT28270/6</v>
          </cell>
          <cell r="R462" t="str">
            <v>FT28206, Scout, Secondary, FUEL LEVEL SENSOR - SECONDARY TANK, , FT28270/6</v>
          </cell>
          <cell r="S462" t="str">
            <v/>
          </cell>
        </row>
        <row r="463">
          <cell r="A463">
            <v>458</v>
          </cell>
          <cell r="B463" t="str">
            <v>FT28206</v>
          </cell>
          <cell r="C463" t="str">
            <v>SECONDARY TANK - 1 - SCOUT</v>
          </cell>
          <cell r="D463">
            <v>2910900360</v>
          </cell>
          <cell r="E463" t="str">
            <v>4128-00-010</v>
          </cell>
          <cell r="F463" t="str">
            <v>SV00A0A450AG01</v>
          </cell>
          <cell r="G463" t="str">
            <v>Fitting</v>
          </cell>
          <cell r="H463" t="str">
            <v>Fuel Level Sensor Unit</v>
          </cell>
          <cell r="I463">
            <v>1</v>
          </cell>
          <cell r="J463">
            <v>0.2</v>
          </cell>
          <cell r="K463">
            <v>0.2</v>
          </cell>
          <cell r="L463">
            <v>458</v>
          </cell>
          <cell r="M463" t="str">
            <v>Scout</v>
          </cell>
          <cell r="N463" t="str">
            <v>Secondary</v>
          </cell>
          <cell r="O463" t="str">
            <v>Fuel Level Sensor LRU</v>
          </cell>
          <cell r="P463" t="str">
            <v>Fuel Level Sensor Unit</v>
          </cell>
          <cell r="Q463" t="str">
            <v>4128-00-010</v>
          </cell>
          <cell r="R463" t="str">
            <v>FT28206, Scout, Secondary, Fuel Level Sensor LRU, Fuel Level Sensor Unit, 4128-00-010</v>
          </cell>
          <cell r="S463">
            <v>1</v>
          </cell>
        </row>
        <row r="464">
          <cell r="A464">
            <v>459</v>
          </cell>
          <cell r="B464" t="str">
            <v>FT28206</v>
          </cell>
          <cell r="C464" t="str">
            <v>SECONDARY TANK - 1 - SCOUT</v>
          </cell>
          <cell r="D464">
            <v>2910900360</v>
          </cell>
          <cell r="E464" t="str">
            <v>4129-30-051</v>
          </cell>
          <cell r="F464" t="str">
            <v>SV00A0A450AG03</v>
          </cell>
          <cell r="G464" t="str">
            <v>Fitting</v>
          </cell>
          <cell r="H464" t="str">
            <v>Support Boss for FLS</v>
          </cell>
          <cell r="I464">
            <v>1</v>
          </cell>
          <cell r="J464">
            <v>0.2</v>
          </cell>
          <cell r="K464">
            <v>0.2</v>
          </cell>
          <cell r="L464">
            <v>459</v>
          </cell>
          <cell r="M464" t="str">
            <v>Scout</v>
          </cell>
          <cell r="N464" t="str">
            <v>Secondary</v>
          </cell>
          <cell r="O464" t="str">
            <v>Fuel Level Sensor LRU</v>
          </cell>
          <cell r="P464" t="str">
            <v>Support Boss for FLS</v>
          </cell>
          <cell r="Q464" t="str">
            <v>4129-30-051</v>
          </cell>
          <cell r="R464" t="str">
            <v>FT28206, Scout, Secondary, Fuel Level Sensor LRU, Support Boss for FLS, 4129-30-051</v>
          </cell>
          <cell r="S464">
            <v>1</v>
          </cell>
        </row>
        <row r="465">
          <cell r="A465">
            <v>460</v>
          </cell>
          <cell r="B465" t="str">
            <v>FT28206</v>
          </cell>
          <cell r="C465" t="str">
            <v>SECONDARY TANK - 1 - SCOUT</v>
          </cell>
          <cell r="D465">
            <v>2910900360</v>
          </cell>
          <cell r="E465" t="str">
            <v>BT-M5X25HX/SS</v>
          </cell>
          <cell r="F465" t="str">
            <v>SV00A0A450AG05</v>
          </cell>
          <cell r="G465" t="str">
            <v>Fastener</v>
          </cell>
          <cell r="H465" t="str">
            <v>M5 Bolt Hex Head</v>
          </cell>
          <cell r="I465">
            <v>5</v>
          </cell>
          <cell r="J465">
            <v>5.0000000000000001E-3</v>
          </cell>
          <cell r="K465">
            <v>2.5000000000000001E-2</v>
          </cell>
          <cell r="L465">
            <v>460</v>
          </cell>
          <cell r="M465" t="str">
            <v>Scout</v>
          </cell>
          <cell r="N465" t="str">
            <v>Secondary</v>
          </cell>
          <cell r="O465" t="str">
            <v>Fuel Level Sensor LRU</v>
          </cell>
          <cell r="P465" t="str">
            <v>M5 Bolt Hex Head</v>
          </cell>
          <cell r="Q465" t="str">
            <v>BT-M5X25HX/SS</v>
          </cell>
          <cell r="R465" t="str">
            <v>FT28206, Scout, Secondary, Fuel Level Sensor LRU, M5 Bolt Hex Head, BT-M5X25HX/SS</v>
          </cell>
          <cell r="S465">
            <v>5</v>
          </cell>
        </row>
        <row r="466">
          <cell r="A466">
            <v>461</v>
          </cell>
          <cell r="B466" t="str">
            <v>FT28206</v>
          </cell>
          <cell r="C466" t="str">
            <v>SECONDARY TANK - 1 - SCOUT</v>
          </cell>
          <cell r="D466">
            <v>2910900360</v>
          </cell>
          <cell r="E466" t="str">
            <v>Z-W-M5</v>
          </cell>
          <cell r="F466" t="str">
            <v>SV00A0A450AG07</v>
          </cell>
          <cell r="G466" t="str">
            <v>Fastener</v>
          </cell>
          <cell r="H466" t="str">
            <v>M5 Washer</v>
          </cell>
          <cell r="I466">
            <v>5</v>
          </cell>
          <cell r="J466">
            <v>3.0000000000000001E-3</v>
          </cell>
          <cell r="K466">
            <v>1.4999999999999999E-2</v>
          </cell>
          <cell r="L466">
            <v>461</v>
          </cell>
          <cell r="M466" t="str">
            <v>Scout</v>
          </cell>
          <cell r="N466" t="str">
            <v>Secondary</v>
          </cell>
          <cell r="O466" t="str">
            <v>Fuel Level Sensor LRU</v>
          </cell>
          <cell r="P466" t="str">
            <v>M5 Washer</v>
          </cell>
          <cell r="Q466" t="str">
            <v>Z-W-M5</v>
          </cell>
          <cell r="R466" t="str">
            <v>FT28206, Scout, Secondary, Fuel Level Sensor LRU, M5 Washer, Z-W-M5</v>
          </cell>
          <cell r="S466">
            <v>5</v>
          </cell>
        </row>
        <row r="467">
          <cell r="A467">
            <v>462</v>
          </cell>
          <cell r="B467" t="str">
            <v>FT28206</v>
          </cell>
          <cell r="C467" t="str">
            <v>SECONDARY TANK - 1 - SCOUT</v>
          </cell>
          <cell r="D467">
            <v>2910900360</v>
          </cell>
          <cell r="E467" t="str">
            <v>BT-M4X12CSK/SS</v>
          </cell>
          <cell r="F467" t="str">
            <v>SV00A0A450AG09</v>
          </cell>
          <cell r="G467" t="str">
            <v>Fastener</v>
          </cell>
          <cell r="H467" t="str">
            <v>M4 SCREW COUNTERSINK</v>
          </cell>
          <cell r="I467">
            <v>3</v>
          </cell>
          <cell r="J467">
            <v>3.0000000000000001E-3</v>
          </cell>
          <cell r="K467">
            <v>9.0000000000000011E-3</v>
          </cell>
          <cell r="L467">
            <v>462</v>
          </cell>
          <cell r="M467" t="str">
            <v>Scout</v>
          </cell>
          <cell r="N467" t="str">
            <v>Secondary</v>
          </cell>
          <cell r="O467" t="str">
            <v>Fuel Level Sensor LRU</v>
          </cell>
          <cell r="P467" t="str">
            <v>M4 SCREW COUNTERSINK</v>
          </cell>
          <cell r="Q467" t="str">
            <v>BT-M4X12CSK/SS</v>
          </cell>
          <cell r="R467" t="str">
            <v>FT28206, Scout, Secondary, Fuel Level Sensor LRU, M4 SCREW COUNTERSINK, BT-M4X12CSK/SS</v>
          </cell>
          <cell r="S467">
            <v>3</v>
          </cell>
        </row>
        <row r="468">
          <cell r="A468">
            <v>463</v>
          </cell>
          <cell r="B468" t="str">
            <v>FT28503</v>
          </cell>
          <cell r="C468" t="str">
            <v>SECONDARY TANK - 1 - SCOUT</v>
          </cell>
          <cell r="D468">
            <v>2910900366</v>
          </cell>
          <cell r="E468" t="str">
            <v>FT22524</v>
          </cell>
          <cell r="F468" t="str">
            <v>SV00A0A450AG11</v>
          </cell>
          <cell r="G468" t="str">
            <v>Fastener</v>
          </cell>
          <cell r="H468" t="str">
            <v>GUAGE Cup</v>
          </cell>
          <cell r="I468">
            <v>1</v>
          </cell>
          <cell r="J468">
            <v>0.2</v>
          </cell>
          <cell r="K468">
            <v>0.2</v>
          </cell>
          <cell r="L468">
            <v>463</v>
          </cell>
          <cell r="M468" t="str">
            <v>Scout</v>
          </cell>
          <cell r="N468" t="str">
            <v>Secondary</v>
          </cell>
          <cell r="O468" t="str">
            <v>Fuel Level Sensor LRU</v>
          </cell>
          <cell r="P468" t="str">
            <v>GUAGE Cup</v>
          </cell>
          <cell r="Q468" t="str">
            <v>FT22524</v>
          </cell>
          <cell r="R468" t="str">
            <v>FT28503, Scout, Secondary, Fuel Level Sensor LRU, GUAGE Cup, FT22524</v>
          </cell>
          <cell r="S468">
            <v>1</v>
          </cell>
        </row>
        <row r="469">
          <cell r="A469">
            <v>464</v>
          </cell>
          <cell r="B469" t="str">
            <v>FT28206</v>
          </cell>
          <cell r="C469" t="str">
            <v>SECONDARY TANK - 1 - SCOUT</v>
          </cell>
          <cell r="D469">
            <v>2910900360</v>
          </cell>
          <cell r="E469" t="str">
            <v/>
          </cell>
          <cell r="F469" t="str">
            <v>SV00A0A460AG25</v>
          </cell>
          <cell r="G469" t="str">
            <v/>
          </cell>
          <cell r="H469" t="str">
            <v/>
          </cell>
          <cell r="I469" t="str">
            <v/>
          </cell>
          <cell r="J469" t="str">
            <v/>
          </cell>
          <cell r="K469" t="str">
            <v/>
          </cell>
          <cell r="L469">
            <v>464</v>
          </cell>
          <cell r="M469" t="str">
            <v>Scout</v>
          </cell>
          <cell r="N469" t="str">
            <v>Secondary</v>
          </cell>
          <cell r="O469" t="str">
            <v>AIR CONNECTION SECONDARY TANK</v>
          </cell>
          <cell r="P469" t="str">
            <v/>
          </cell>
          <cell r="Q469" t="str">
            <v/>
          </cell>
          <cell r="R469" t="str">
            <v xml:space="preserve">FT28206, Scout, Secondary, AIR CONNECTION SECONDARY TANK, , </v>
          </cell>
          <cell r="S469" t="str">
            <v/>
          </cell>
        </row>
        <row r="470">
          <cell r="A470">
            <v>465</v>
          </cell>
          <cell r="B470" t="str">
            <v>FT28206</v>
          </cell>
          <cell r="C470" t="str">
            <v>SECONDARY TANK - 1 - SCOUT</v>
          </cell>
          <cell r="D470">
            <v>2910900360</v>
          </cell>
          <cell r="E470" t="str">
            <v>SV15LOMDCF</v>
          </cell>
          <cell r="F470" t="str">
            <v>SV00A0A460AG2501</v>
          </cell>
          <cell r="G470" t="str">
            <v>Fitting</v>
          </cell>
          <cell r="H470" t="str">
            <v>M22 X 1.5 Bulkhead Connector</v>
          </cell>
          <cell r="I470">
            <v>1</v>
          </cell>
          <cell r="J470">
            <v>0.13</v>
          </cell>
          <cell r="K470">
            <v>0.13</v>
          </cell>
          <cell r="L470">
            <v>465</v>
          </cell>
          <cell r="M470" t="str">
            <v>Scout</v>
          </cell>
          <cell r="N470" t="str">
            <v>Secondary</v>
          </cell>
          <cell r="O470" t="str">
            <v>Inward Relief Port LRU (Air) (4)</v>
          </cell>
          <cell r="P470" t="str">
            <v>M22 X 1.5 Bulkhead Connector</v>
          </cell>
          <cell r="Q470" t="str">
            <v>SV15LOMDCF</v>
          </cell>
          <cell r="R470" t="str">
            <v>FT28206, Scout, Secondary, Inward Relief Port LRU (Air) (4), M22 X 1.5 Bulkhead Connector, SV15LOMDCF</v>
          </cell>
          <cell r="S470">
            <v>1</v>
          </cell>
        </row>
        <row r="471">
          <cell r="A471">
            <v>466</v>
          </cell>
          <cell r="B471" t="str">
            <v>FT28206</v>
          </cell>
          <cell r="C471" t="str">
            <v>SECONDARY TANK - 1 - SCOUT</v>
          </cell>
          <cell r="D471">
            <v>2910900360</v>
          </cell>
          <cell r="E471" t="str">
            <v>MLN22</v>
          </cell>
          <cell r="F471" t="str">
            <v>SV00A0A460AG2503</v>
          </cell>
          <cell r="G471" t="str">
            <v>Fitting</v>
          </cell>
          <cell r="H471" t="str">
            <v>M22 X 1.5 Locknut</v>
          </cell>
          <cell r="I471">
            <v>1</v>
          </cell>
          <cell r="J471">
            <v>2.3E-2</v>
          </cell>
          <cell r="K471">
            <v>2.3E-2</v>
          </cell>
          <cell r="L471">
            <v>466</v>
          </cell>
          <cell r="M471" t="str">
            <v>Scout</v>
          </cell>
          <cell r="N471" t="str">
            <v>Secondary</v>
          </cell>
          <cell r="O471" t="str">
            <v>Inward Relief Port LRU (Air) (4)</v>
          </cell>
          <cell r="P471" t="str">
            <v>M22 X 1.5 Locknut</v>
          </cell>
          <cell r="Q471" t="str">
            <v>MLN22</v>
          </cell>
          <cell r="R471" t="str">
            <v>FT28206, Scout, Secondary, Inward Relief Port LRU (Air) (4), M22 X 1.5 Locknut, MLN22</v>
          </cell>
          <cell r="S471">
            <v>1</v>
          </cell>
        </row>
        <row r="472">
          <cell r="A472">
            <v>467</v>
          </cell>
          <cell r="B472" t="str">
            <v>FT28206</v>
          </cell>
          <cell r="C472" t="str">
            <v>SECONDARY TANK - 1 - SCOUT</v>
          </cell>
          <cell r="D472">
            <v>2910900360</v>
          </cell>
          <cell r="E472" t="str">
            <v>22MM BONDED</v>
          </cell>
          <cell r="F472" t="str">
            <v>SV00A0A460AG2505</v>
          </cell>
          <cell r="G472" t="str">
            <v>Seal</v>
          </cell>
          <cell r="H472" t="str">
            <v>M22 X 1.5 Bonded Seal</v>
          </cell>
          <cell r="I472">
            <v>1</v>
          </cell>
          <cell r="J472">
            <v>4.0000000000000001E-3</v>
          </cell>
          <cell r="K472">
            <v>4.0000000000000001E-3</v>
          </cell>
          <cell r="L472">
            <v>467</v>
          </cell>
          <cell r="M472" t="str">
            <v>Scout</v>
          </cell>
          <cell r="N472" t="str">
            <v>Secondary</v>
          </cell>
          <cell r="O472" t="str">
            <v>Inward Relief Port LRU (Air) (4)</v>
          </cell>
          <cell r="P472" t="str">
            <v>M22 X 1.5 Bonded Seal</v>
          </cell>
          <cell r="Q472" t="str">
            <v>22MM BONDED</v>
          </cell>
          <cell r="R472" t="str">
            <v>FT28206, Scout, Secondary, Inward Relief Port LRU (Air) (4), M22 X 1.5 Bonded Seal, 22MM BONDED</v>
          </cell>
          <cell r="S472">
            <v>1</v>
          </cell>
        </row>
        <row r="473">
          <cell r="A473">
            <v>468</v>
          </cell>
          <cell r="B473" t="str">
            <v>FT28206</v>
          </cell>
          <cell r="C473" t="str">
            <v>SECONDARY TANK - 1 - SCOUT</v>
          </cell>
          <cell r="D473">
            <v>2910900360</v>
          </cell>
          <cell r="E473" t="str">
            <v>EW15LOMDCF</v>
          </cell>
          <cell r="F473" t="str">
            <v>SV00A0A460AG2507</v>
          </cell>
          <cell r="G473" t="str">
            <v>Fitting</v>
          </cell>
          <cell r="H473" t="str">
            <v>M22 X 1.5 90° Swivel Fem/Fixed Male Union</v>
          </cell>
          <cell r="I473">
            <v>1</v>
          </cell>
          <cell r="J473">
            <v>0.122</v>
          </cell>
          <cell r="K473">
            <v>0.122</v>
          </cell>
          <cell r="L473">
            <v>468</v>
          </cell>
          <cell r="M473" t="str">
            <v>Scout</v>
          </cell>
          <cell r="N473" t="str">
            <v>Secondary</v>
          </cell>
          <cell r="O473" t="str">
            <v>Inward Relief Port LRU (Air) (4)</v>
          </cell>
          <cell r="P473" t="str">
            <v>M22 X 1.5 90° Swivel Fem/Fixed Male Union</v>
          </cell>
          <cell r="Q473" t="str">
            <v>EW15LOMDCF</v>
          </cell>
          <cell r="R473" t="str">
            <v>FT28206, Scout, Secondary, Inward Relief Port LRU (Air) (4), M22 X 1.5 90° Swivel Fem/Fixed Male Union, EW15LOMDCF</v>
          </cell>
          <cell r="S473">
            <v>1</v>
          </cell>
        </row>
        <row r="474">
          <cell r="A474">
            <v>469</v>
          </cell>
          <cell r="B474" t="str">
            <v>FT28206</v>
          </cell>
          <cell r="C474" t="str">
            <v>SECONDARY TANK - 1 - SCOUT</v>
          </cell>
          <cell r="D474">
            <v>2910900360</v>
          </cell>
          <cell r="E474" t="str">
            <v/>
          </cell>
          <cell r="F474" t="str">
            <v>SV00A0A410AG13</v>
          </cell>
          <cell r="G474" t="str">
            <v/>
          </cell>
          <cell r="H474" t="str">
            <v/>
          </cell>
          <cell r="I474" t="str">
            <v/>
          </cell>
          <cell r="J474" t="str">
            <v/>
          </cell>
          <cell r="K474" t="str">
            <v/>
          </cell>
          <cell r="L474">
            <v>469</v>
          </cell>
          <cell r="M474" t="str">
            <v>Scout</v>
          </cell>
          <cell r="N474" t="str">
            <v>Secondary</v>
          </cell>
          <cell r="O474" t="str">
            <v>FWD FUEL FEED</v>
          </cell>
          <cell r="P474" t="str">
            <v/>
          </cell>
          <cell r="Q474" t="str">
            <v/>
          </cell>
          <cell r="R474" t="str">
            <v xml:space="preserve">FT28206, Scout, Secondary, FWD FUEL FEED, , </v>
          </cell>
          <cell r="S474" t="str">
            <v/>
          </cell>
        </row>
        <row r="475">
          <cell r="A475">
            <v>470</v>
          </cell>
          <cell r="B475" t="str">
            <v>FT28206</v>
          </cell>
          <cell r="C475" t="str">
            <v>SECONDARY TANK - 1 - SCOUT</v>
          </cell>
          <cell r="D475">
            <v>2910900360</v>
          </cell>
          <cell r="E475" t="str">
            <v>FT28450</v>
          </cell>
          <cell r="F475" t="str">
            <v>SV00A0A410AG11</v>
          </cell>
          <cell r="G475" t="str">
            <v>Fitting</v>
          </cell>
          <cell r="H475" t="str">
            <v>FNAV Fwd</v>
          </cell>
          <cell r="I475">
            <v>1</v>
          </cell>
          <cell r="J475">
            <v>0.35</v>
          </cell>
          <cell r="K475" t="str">
            <v/>
          </cell>
          <cell r="L475">
            <v>470</v>
          </cell>
          <cell r="M475" t="str">
            <v>Scout</v>
          </cell>
          <cell r="N475" t="str">
            <v>Secondary</v>
          </cell>
          <cell r="O475" t="str">
            <v>FNAV Fwd</v>
          </cell>
          <cell r="P475" t="str">
            <v>FNAV Fwd</v>
          </cell>
          <cell r="Q475" t="str">
            <v>FT28450</v>
          </cell>
          <cell r="R475" t="str">
            <v>FT28206, Scout, Secondary, FNAV Fwd, FNAV Fwd, FT28450</v>
          </cell>
          <cell r="S475">
            <v>1</v>
          </cell>
        </row>
        <row r="476">
          <cell r="A476">
            <v>471</v>
          </cell>
          <cell r="B476" t="str">
            <v>FT28206</v>
          </cell>
          <cell r="C476" t="str">
            <v>SECONDARY TANK - 1 - SCOUT</v>
          </cell>
          <cell r="D476">
            <v>2910900360</v>
          </cell>
          <cell r="E476" t="str">
            <v>Y-BS-M36</v>
          </cell>
          <cell r="F476" t="str">
            <v>SV00A0A410AG1301</v>
          </cell>
          <cell r="G476" t="str">
            <v>Seal</v>
          </cell>
          <cell r="H476" t="str">
            <v>M36 Bonded Seal</v>
          </cell>
          <cell r="I476">
            <v>1</v>
          </cell>
          <cell r="J476">
            <v>4.0000000000000001E-3</v>
          </cell>
          <cell r="K476">
            <v>4.0000000000000001E-3</v>
          </cell>
          <cell r="L476">
            <v>471</v>
          </cell>
          <cell r="M476" t="str">
            <v>Scout</v>
          </cell>
          <cell r="N476" t="str">
            <v>Secondary</v>
          </cell>
          <cell r="O476" t="str">
            <v>Fuel Feed - Fwd Pick Up</v>
          </cell>
          <cell r="P476" t="str">
            <v>M36 Bonded Seal</v>
          </cell>
          <cell r="Q476" t="str">
            <v>Y-BS-M36</v>
          </cell>
          <cell r="R476" t="str">
            <v>FT28206, Scout, Secondary, Fuel Feed - Fwd Pick Up, M36 Bonded Seal, Y-BS-M36</v>
          </cell>
          <cell r="S476">
            <v>1</v>
          </cell>
        </row>
        <row r="477">
          <cell r="A477">
            <v>472</v>
          </cell>
          <cell r="B477" t="str">
            <v>FT28206</v>
          </cell>
          <cell r="C477" t="str">
            <v>SECONDARY TANK - 1 - SCOUT</v>
          </cell>
          <cell r="D477">
            <v>2910900360</v>
          </cell>
          <cell r="E477" t="str">
            <v>FT28300</v>
          </cell>
          <cell r="F477" t="str">
            <v>SV00A0A410AG1303</v>
          </cell>
          <cell r="G477" t="str">
            <v>Fitting</v>
          </cell>
          <cell r="H477" t="str">
            <v>Bottom Backing Ring</v>
          </cell>
          <cell r="I477">
            <v>1</v>
          </cell>
          <cell r="J477">
            <v>0.4</v>
          </cell>
          <cell r="K477">
            <v>0.4</v>
          </cell>
          <cell r="L477">
            <v>472</v>
          </cell>
          <cell r="M477" t="str">
            <v>Scout</v>
          </cell>
          <cell r="N477" t="str">
            <v>Secondary</v>
          </cell>
          <cell r="O477" t="str">
            <v>Fuel Feed - Fwd Pick Up</v>
          </cell>
          <cell r="P477" t="str">
            <v>Bottom Backing Ring</v>
          </cell>
          <cell r="Q477" t="str">
            <v>FT28300</v>
          </cell>
          <cell r="R477" t="str">
            <v>FT28206, Scout, Secondary, Fuel Feed - Fwd Pick Up, Bottom Backing Ring, FT28300</v>
          </cell>
          <cell r="S477">
            <v>1</v>
          </cell>
        </row>
        <row r="478">
          <cell r="A478">
            <v>473</v>
          </cell>
          <cell r="B478" t="str">
            <v>FT28206</v>
          </cell>
          <cell r="C478" t="str">
            <v>SECONDARY TANK - 1 - SCOUT</v>
          </cell>
          <cell r="D478">
            <v>2910900360</v>
          </cell>
          <cell r="E478" t="str">
            <v>FT28299</v>
          </cell>
          <cell r="F478" t="str">
            <v>SV00A0A410AG1305</v>
          </cell>
          <cell r="G478" t="str">
            <v>Seal</v>
          </cell>
          <cell r="H478" t="str">
            <v>Bottom Backing Plate Gasket</v>
          </cell>
          <cell r="I478">
            <v>2</v>
          </cell>
          <cell r="J478">
            <v>0.05</v>
          </cell>
          <cell r="K478">
            <v>0.1</v>
          </cell>
          <cell r="L478">
            <v>473</v>
          </cell>
          <cell r="M478" t="str">
            <v>Scout</v>
          </cell>
          <cell r="N478" t="str">
            <v>Secondary</v>
          </cell>
          <cell r="O478" t="str">
            <v>Fuel Feed - Fwd Pick Up</v>
          </cell>
          <cell r="P478" t="str">
            <v>Bottom Backing Plate Gasket</v>
          </cell>
          <cell r="Q478" t="str">
            <v>FT28299</v>
          </cell>
          <cell r="R478" t="str">
            <v>FT28206, Scout, Secondary, Fuel Feed - Fwd Pick Up, Bottom Backing Plate Gasket, FT28299</v>
          </cell>
          <cell r="S478">
            <v>2</v>
          </cell>
        </row>
        <row r="479">
          <cell r="A479">
            <v>474</v>
          </cell>
          <cell r="B479" t="str">
            <v>FT28206</v>
          </cell>
          <cell r="C479" t="str">
            <v>SECONDARY TANK - 1 - SCOUT</v>
          </cell>
          <cell r="D479">
            <v>2910900360</v>
          </cell>
          <cell r="E479" t="str">
            <v>FT28298</v>
          </cell>
          <cell r="F479" t="str">
            <v>SV00A0A410AG1307</v>
          </cell>
          <cell r="G479" t="str">
            <v>Fitting</v>
          </cell>
          <cell r="H479" t="str">
            <v>Bottom Backing Plate</v>
          </cell>
          <cell r="I479">
            <v>1</v>
          </cell>
          <cell r="J479">
            <v>0.3</v>
          </cell>
          <cell r="K479">
            <v>0.3</v>
          </cell>
          <cell r="L479">
            <v>474</v>
          </cell>
          <cell r="M479" t="str">
            <v>Scout</v>
          </cell>
          <cell r="N479" t="str">
            <v>Secondary</v>
          </cell>
          <cell r="O479" t="str">
            <v>Fuel Feed - Fwd Pick Up</v>
          </cell>
          <cell r="P479" t="str">
            <v>Bottom Backing Plate</v>
          </cell>
          <cell r="Q479" t="str">
            <v>FT28298</v>
          </cell>
          <cell r="R479" t="str">
            <v>FT28206, Scout, Secondary, Fuel Feed - Fwd Pick Up, Bottom Backing Plate, FT28298</v>
          </cell>
          <cell r="S479">
            <v>1</v>
          </cell>
        </row>
        <row r="480">
          <cell r="A480">
            <v>475</v>
          </cell>
          <cell r="B480" t="str">
            <v>FT28206</v>
          </cell>
          <cell r="C480" t="str">
            <v>SECONDARY TANK - 1 - SCOUT</v>
          </cell>
          <cell r="D480">
            <v>2910900360</v>
          </cell>
          <cell r="E480" t="str">
            <v>FT28198</v>
          </cell>
          <cell r="F480" t="str">
            <v>SV00A0A410AG1309</v>
          </cell>
          <cell r="G480" t="str">
            <v>Fitting</v>
          </cell>
          <cell r="H480" t="str">
            <v>M8 Earthing Boss (White)</v>
          </cell>
          <cell r="I480">
            <v>1</v>
          </cell>
          <cell r="J480">
            <v>0.03</v>
          </cell>
          <cell r="K480">
            <v>0.03</v>
          </cell>
          <cell r="L480">
            <v>475</v>
          </cell>
          <cell r="M480" t="str">
            <v>Scout</v>
          </cell>
          <cell r="N480" t="str">
            <v>Secondary</v>
          </cell>
          <cell r="O480" t="str">
            <v>Fuel Feed - Fwd Pick Up</v>
          </cell>
          <cell r="P480" t="str">
            <v>M8 Earthing Boss (White)</v>
          </cell>
          <cell r="Q480" t="str">
            <v>FT28198</v>
          </cell>
          <cell r="R480" t="str">
            <v>FT28206, Scout, Secondary, Fuel Feed - Fwd Pick Up, M8 Earthing Boss (White), FT28198</v>
          </cell>
          <cell r="S480">
            <v>1</v>
          </cell>
        </row>
        <row r="481">
          <cell r="A481">
            <v>476</v>
          </cell>
          <cell r="B481" t="str">
            <v>FT28206</v>
          </cell>
          <cell r="C481" t="str">
            <v>SECONDARY TANK - 1 - SCOUT</v>
          </cell>
          <cell r="D481">
            <v>2910900360</v>
          </cell>
          <cell r="E481" t="str">
            <v>BT-M3X20CSK</v>
          </cell>
          <cell r="F481" t="str">
            <v>SV00A0A410AG1311</v>
          </cell>
          <cell r="G481" t="str">
            <v>Fastener</v>
          </cell>
          <cell r="H481" t="str">
            <v>M3 Csk Screw</v>
          </cell>
          <cell r="I481">
            <v>1</v>
          </cell>
          <cell r="J481">
            <v>5.0000000000000001E-3</v>
          </cell>
          <cell r="K481">
            <v>5.0000000000000001E-3</v>
          </cell>
          <cell r="L481">
            <v>476</v>
          </cell>
          <cell r="M481" t="str">
            <v>Scout</v>
          </cell>
          <cell r="N481" t="str">
            <v>Secondary</v>
          </cell>
          <cell r="O481" t="str">
            <v>Fuel Feed - Fwd Pick Up</v>
          </cell>
          <cell r="P481" t="str">
            <v>M3 Csk Screw</v>
          </cell>
          <cell r="Q481" t="str">
            <v>BT-M3X20CSK</v>
          </cell>
          <cell r="R481" t="str">
            <v>FT28206, Scout, Secondary, Fuel Feed - Fwd Pick Up, M3 Csk Screw, BT-M3X20CSK</v>
          </cell>
          <cell r="S481">
            <v>1</v>
          </cell>
        </row>
        <row r="482">
          <cell r="A482">
            <v>477</v>
          </cell>
          <cell r="B482" t="str">
            <v>FT28206</v>
          </cell>
          <cell r="C482" t="str">
            <v>SECONDARY TANK - 1 - SCOUT</v>
          </cell>
          <cell r="D482">
            <v>2910900360</v>
          </cell>
          <cell r="E482" t="str">
            <v>BT-M8X10HX</v>
          </cell>
          <cell r="F482" t="str">
            <v>SV00A0A410AG1313</v>
          </cell>
          <cell r="G482" t="str">
            <v>Fastener</v>
          </cell>
          <cell r="H482" t="str">
            <v>M8 Bolt Hex Head</v>
          </cell>
          <cell r="I482">
            <v>1</v>
          </cell>
          <cell r="J482">
            <v>0.03</v>
          </cell>
          <cell r="K482">
            <v>0.03</v>
          </cell>
          <cell r="L482">
            <v>477</v>
          </cell>
          <cell r="M482" t="str">
            <v>Scout</v>
          </cell>
          <cell r="N482" t="str">
            <v>Secondary</v>
          </cell>
          <cell r="O482" t="str">
            <v>Fuel Feed - Fwd Pick Up</v>
          </cell>
          <cell r="P482" t="str">
            <v>M8 Bolt Hex Head</v>
          </cell>
          <cell r="Q482" t="str">
            <v>BT-M8X10HX</v>
          </cell>
          <cell r="R482" t="str">
            <v>FT28206, Scout, Secondary, Fuel Feed - Fwd Pick Up, M8 Bolt Hex Head, BT-M8X10HX</v>
          </cell>
          <cell r="S482">
            <v>1</v>
          </cell>
        </row>
        <row r="483">
          <cell r="A483">
            <v>478</v>
          </cell>
          <cell r="B483" t="str">
            <v>FT28206</v>
          </cell>
          <cell r="C483" t="str">
            <v>SECONDARY TANK - 1 - SCOUT</v>
          </cell>
          <cell r="D483">
            <v>2910900360</v>
          </cell>
          <cell r="E483" t="str">
            <v>BT-M6X16CSK/SS</v>
          </cell>
          <cell r="F483" t="str">
            <v>SV00A0A410AG1315</v>
          </cell>
          <cell r="G483" t="str">
            <v>Fastener</v>
          </cell>
          <cell r="H483" t="str">
            <v>M6 Bolt Csk Head</v>
          </cell>
          <cell r="I483">
            <v>2</v>
          </cell>
          <cell r="J483">
            <v>5.0000000000000001E-3</v>
          </cell>
          <cell r="K483">
            <v>0.01</v>
          </cell>
          <cell r="L483">
            <v>478</v>
          </cell>
          <cell r="M483" t="str">
            <v>Scout</v>
          </cell>
          <cell r="N483" t="str">
            <v>Secondary</v>
          </cell>
          <cell r="O483" t="str">
            <v>Fuel Feed - Fwd Pick Up</v>
          </cell>
          <cell r="P483" t="str">
            <v>M6 Bolt Csk Head</v>
          </cell>
          <cell r="Q483" t="str">
            <v>BT-M6X16CSK/SS</v>
          </cell>
          <cell r="R483" t="str">
            <v>FT28206, Scout, Secondary, Fuel Feed - Fwd Pick Up, M6 Bolt Csk Head, BT-M6X16CSK/SS</v>
          </cell>
          <cell r="S483">
            <v>2</v>
          </cell>
        </row>
        <row r="484">
          <cell r="A484">
            <v>479</v>
          </cell>
          <cell r="B484" t="str">
            <v>FT28206</v>
          </cell>
          <cell r="C484" t="str">
            <v>SECONDARY TANK - 1 - SCOUT</v>
          </cell>
          <cell r="D484">
            <v>2910900360</v>
          </cell>
          <cell r="E484" t="str">
            <v>Y-XRT005E177M26</v>
          </cell>
          <cell r="F484" t="str">
            <v>SV00A0A410AG1317</v>
          </cell>
          <cell r="G484" t="str">
            <v>Fitting</v>
          </cell>
          <cell r="H484" t="str">
            <v>M26 Aluminium Crush Washer</v>
          </cell>
          <cell r="I484">
            <v>2</v>
          </cell>
          <cell r="J484">
            <v>4.0000000000000001E-3</v>
          </cell>
          <cell r="K484">
            <v>8.0000000000000002E-3</v>
          </cell>
          <cell r="L484">
            <v>479</v>
          </cell>
          <cell r="M484" t="str">
            <v>Scout</v>
          </cell>
          <cell r="N484" t="str">
            <v>Secondary</v>
          </cell>
          <cell r="O484" t="str">
            <v>Fuel Feed - Fwd Pick Up</v>
          </cell>
          <cell r="P484" t="str">
            <v>M26 Aluminium Crush Washer</v>
          </cell>
          <cell r="Q484" t="str">
            <v>Y-XRT005E177M26</v>
          </cell>
          <cell r="R484" t="str">
            <v>FT28206, Scout, Secondary, Fuel Feed - Fwd Pick Up, M26 Aluminium Crush Washer, Y-XRT005E177M26</v>
          </cell>
          <cell r="S484">
            <v>2</v>
          </cell>
        </row>
        <row r="485">
          <cell r="A485">
            <v>480</v>
          </cell>
          <cell r="B485" t="str">
            <v>FT28206</v>
          </cell>
          <cell r="C485" t="str">
            <v>SECONDARY TANK - 1 - SCOUT</v>
          </cell>
          <cell r="D485">
            <v>2910900360</v>
          </cell>
          <cell r="E485" t="str">
            <v>Y-764305-20</v>
          </cell>
          <cell r="F485" t="str">
            <v>SV00A0A410AG1319</v>
          </cell>
          <cell r="G485" t="str">
            <v>Fitting</v>
          </cell>
          <cell r="H485" t="str">
            <v>M26 Banjo bolt DIN 7643-3</v>
          </cell>
          <cell r="I485">
            <v>1</v>
          </cell>
          <cell r="J485">
            <v>0.125</v>
          </cell>
          <cell r="K485">
            <v>0.125</v>
          </cell>
          <cell r="L485">
            <v>480</v>
          </cell>
          <cell r="M485" t="str">
            <v>Scout</v>
          </cell>
          <cell r="N485" t="str">
            <v>Secondary</v>
          </cell>
          <cell r="O485" t="str">
            <v>Fuel Feed - Fwd Pick Up</v>
          </cell>
          <cell r="P485" t="str">
            <v>M26 Banjo bolt DIN 7643-3</v>
          </cell>
          <cell r="Q485" t="str">
            <v>Y-764305-20</v>
          </cell>
          <cell r="R485" t="str">
            <v>FT28206, Scout, Secondary, Fuel Feed - Fwd Pick Up, M26 Banjo bolt DIN 7643-3, Y-764305-20</v>
          </cell>
          <cell r="S485">
            <v>1</v>
          </cell>
        </row>
        <row r="486">
          <cell r="A486">
            <v>481</v>
          </cell>
          <cell r="B486" t="str">
            <v>FT28206</v>
          </cell>
          <cell r="C486" t="str">
            <v>SECONDARY TANK - 1 - SCOUT</v>
          </cell>
          <cell r="D486">
            <v>2910900360</v>
          </cell>
          <cell r="E486" t="str">
            <v/>
          </cell>
          <cell r="F486" t="str">
            <v>SV00A0A450AV</v>
          </cell>
          <cell r="G486" t="str">
            <v/>
          </cell>
          <cell r="H486" t="str">
            <v/>
          </cell>
          <cell r="I486" t="str">
            <v/>
          </cell>
          <cell r="J486" t="str">
            <v/>
          </cell>
          <cell r="K486" t="str">
            <v/>
          </cell>
          <cell r="L486">
            <v>481</v>
          </cell>
          <cell r="M486" t="str">
            <v>Scout</v>
          </cell>
          <cell r="N486" t="str">
            <v>Secondary</v>
          </cell>
          <cell r="O486" t="str">
            <v>OPTICAL SENSOR FWD - SECONDARY TANK</v>
          </cell>
          <cell r="P486" t="str">
            <v/>
          </cell>
          <cell r="Q486" t="str">
            <v/>
          </cell>
          <cell r="R486" t="str">
            <v xml:space="preserve">FT28206, Scout, Secondary, OPTICAL SENSOR FWD - SECONDARY TANK, , </v>
          </cell>
          <cell r="S486" t="str">
            <v/>
          </cell>
        </row>
        <row r="487">
          <cell r="A487">
            <v>482</v>
          </cell>
          <cell r="B487" t="str">
            <v>FT28206</v>
          </cell>
          <cell r="C487" t="str">
            <v>SECONDARY TANK - 1 - SCOUT</v>
          </cell>
          <cell r="D487">
            <v>2910900360</v>
          </cell>
          <cell r="E487" t="str">
            <v>FT28275</v>
          </cell>
          <cell r="F487" t="str">
            <v>SV00A0A450AV01</v>
          </cell>
          <cell r="G487" t="str">
            <v>Insert</v>
          </cell>
          <cell r="H487" t="str">
            <v>Insert 1/2" BSP</v>
          </cell>
          <cell r="I487">
            <v>1</v>
          </cell>
          <cell r="J487">
            <v>7.0000000000000007E-2</v>
          </cell>
          <cell r="K487">
            <v>7.0000000000000007E-2</v>
          </cell>
          <cell r="L487">
            <v>482</v>
          </cell>
          <cell r="M487" t="str">
            <v>Scout</v>
          </cell>
          <cell r="N487" t="str">
            <v>Secondary</v>
          </cell>
          <cell r="O487" t="str">
            <v>Optical Sensor Fwd</v>
          </cell>
          <cell r="P487" t="str">
            <v>Insert 1/2" BSP</v>
          </cell>
          <cell r="Q487" t="str">
            <v>FT28275</v>
          </cell>
          <cell r="R487" t="str">
            <v>FT28206, Scout, Secondary, Optical Sensor Fwd, Insert 1/2" BSP, FT28275</v>
          </cell>
          <cell r="S487">
            <v>1</v>
          </cell>
        </row>
        <row r="488">
          <cell r="A488">
            <v>483</v>
          </cell>
          <cell r="B488" t="str">
            <v>FT28206</v>
          </cell>
          <cell r="C488" t="str">
            <v>SECONDARY TANK - 1 - SCOUT</v>
          </cell>
          <cell r="D488">
            <v>2910900360</v>
          </cell>
          <cell r="E488" t="str">
            <v>Y-POS187-312-120</v>
          </cell>
          <cell r="F488" t="str">
            <v>SV00A0A450AV03</v>
          </cell>
          <cell r="G488" t="str">
            <v>Fitting</v>
          </cell>
          <cell r="H488" t="str">
            <v>Optical sensor unit</v>
          </cell>
          <cell r="I488">
            <v>1</v>
          </cell>
          <cell r="J488">
            <v>0.5</v>
          </cell>
          <cell r="K488">
            <v>0.5</v>
          </cell>
          <cell r="L488">
            <v>483</v>
          </cell>
          <cell r="M488" t="str">
            <v>Scout</v>
          </cell>
          <cell r="N488" t="str">
            <v>Secondary</v>
          </cell>
          <cell r="O488" t="str">
            <v>Optical Sensor Fwd</v>
          </cell>
          <cell r="P488" t="str">
            <v>Optical sensor unit</v>
          </cell>
          <cell r="Q488" t="str">
            <v>Y-POS187-312-120</v>
          </cell>
          <cell r="R488" t="str">
            <v>FT28206, Scout, Secondary, Optical Sensor Fwd, Optical sensor unit, Y-POS187-312-120</v>
          </cell>
          <cell r="S488">
            <v>1</v>
          </cell>
        </row>
        <row r="489">
          <cell r="A489">
            <v>484</v>
          </cell>
          <cell r="B489" t="str">
            <v>FT28206</v>
          </cell>
          <cell r="C489" t="str">
            <v>SECONDARY TANK - 1 - SCOUT</v>
          </cell>
          <cell r="D489">
            <v>2910900360</v>
          </cell>
          <cell r="E489" t="str">
            <v>Y-BS1/2BSP</v>
          </cell>
          <cell r="F489" t="str">
            <v>SV00A0A450AV05</v>
          </cell>
          <cell r="G489" t="str">
            <v>Seal</v>
          </cell>
          <cell r="H489" t="str">
            <v>Washer 1/2 BSP</v>
          </cell>
          <cell r="I489">
            <v>1</v>
          </cell>
          <cell r="J489">
            <v>4.0000000000000001E-3</v>
          </cell>
          <cell r="K489">
            <v>4.0000000000000001E-3</v>
          </cell>
          <cell r="L489">
            <v>484</v>
          </cell>
          <cell r="M489" t="str">
            <v>Scout</v>
          </cell>
          <cell r="N489" t="str">
            <v>Secondary</v>
          </cell>
          <cell r="O489" t="str">
            <v>Optical Sensor Fwd</v>
          </cell>
          <cell r="P489" t="str">
            <v>Washer 1/2 BSP</v>
          </cell>
          <cell r="Q489" t="str">
            <v>Y-BS1/2BSP</v>
          </cell>
          <cell r="R489" t="str">
            <v>FT28206, Scout, Secondary, Optical Sensor Fwd, Washer 1/2 BSP, Y-BS1/2BSP</v>
          </cell>
          <cell r="S489">
            <v>1</v>
          </cell>
        </row>
        <row r="490">
          <cell r="A490">
            <v>485</v>
          </cell>
          <cell r="B490" t="str">
            <v>FT28206</v>
          </cell>
          <cell r="C490" t="str">
            <v>SECONDARY TANK - 1 - SCOUT</v>
          </cell>
          <cell r="D490">
            <v>2910900360</v>
          </cell>
          <cell r="E490" t="str">
            <v/>
          </cell>
          <cell r="F490" t="str">
            <v>SV00A0A410AG09</v>
          </cell>
          <cell r="G490" t="str">
            <v/>
          </cell>
          <cell r="H490" t="str">
            <v/>
          </cell>
          <cell r="I490" t="str">
            <v/>
          </cell>
          <cell r="J490" t="str">
            <v/>
          </cell>
          <cell r="K490" t="str">
            <v/>
          </cell>
          <cell r="L490">
            <v>485</v>
          </cell>
          <cell r="M490" t="str">
            <v>Scout</v>
          </cell>
          <cell r="N490" t="str">
            <v>Secondary</v>
          </cell>
          <cell r="O490" t="str">
            <v>AFT FUEL FEED</v>
          </cell>
          <cell r="P490" t="str">
            <v/>
          </cell>
          <cell r="Q490" t="str">
            <v/>
          </cell>
          <cell r="R490" t="str">
            <v xml:space="preserve">FT28206, Scout, Secondary, AFT FUEL FEED, , </v>
          </cell>
          <cell r="S490" t="str">
            <v/>
          </cell>
        </row>
        <row r="491">
          <cell r="A491">
            <v>486</v>
          </cell>
          <cell r="B491" t="str">
            <v>FT28206</v>
          </cell>
          <cell r="C491" t="str">
            <v>SECONDARY TANK - 1 - SCOUT</v>
          </cell>
          <cell r="D491">
            <v>2910900360</v>
          </cell>
          <cell r="E491" t="str">
            <v>FT28450</v>
          </cell>
          <cell r="F491" t="str">
            <v>SV00A0A410AG07</v>
          </cell>
          <cell r="G491" t="str">
            <v>Fitting</v>
          </cell>
          <cell r="H491" t="str">
            <v>FNAV Aft</v>
          </cell>
          <cell r="I491">
            <v>1</v>
          </cell>
          <cell r="J491">
            <v>0.35</v>
          </cell>
          <cell r="K491">
            <v>0.35</v>
          </cell>
          <cell r="L491">
            <v>486</v>
          </cell>
          <cell r="M491" t="str">
            <v>Scout</v>
          </cell>
          <cell r="N491" t="str">
            <v>Secondary</v>
          </cell>
          <cell r="O491" t="str">
            <v>FNAV Aft</v>
          </cell>
          <cell r="P491" t="str">
            <v>FNAV Aft</v>
          </cell>
          <cell r="Q491" t="str">
            <v>FT28450</v>
          </cell>
          <cell r="R491" t="str">
            <v>FT28206, Scout, Secondary, FNAV Aft, FNAV Aft, FT28450</v>
          </cell>
          <cell r="S491">
            <v>1</v>
          </cell>
        </row>
        <row r="492">
          <cell r="A492">
            <v>487</v>
          </cell>
          <cell r="B492" t="str">
            <v>FT28206</v>
          </cell>
          <cell r="C492" t="str">
            <v>SECONDARY TANK - 1 - SCOUT</v>
          </cell>
          <cell r="D492">
            <v>2910900360</v>
          </cell>
          <cell r="E492" t="str">
            <v>Y-XRT005E177M26</v>
          </cell>
          <cell r="F492" t="str">
            <v>SV00A0A410AG0901</v>
          </cell>
          <cell r="G492" t="str">
            <v>Seal</v>
          </cell>
          <cell r="H492" t="str">
            <v>M26 Aluminium Crush Washer</v>
          </cell>
          <cell r="I492">
            <v>2</v>
          </cell>
          <cell r="J492">
            <v>4.0000000000000001E-3</v>
          </cell>
          <cell r="K492">
            <v>8.0000000000000002E-3</v>
          </cell>
          <cell r="L492">
            <v>487</v>
          </cell>
          <cell r="M492" t="str">
            <v>Scout</v>
          </cell>
          <cell r="N492" t="str">
            <v>Secondary</v>
          </cell>
          <cell r="O492" t="str">
            <v>Fuel Feed - Aft Pick Up</v>
          </cell>
          <cell r="P492" t="str">
            <v>M26 Aluminium Crush Washer</v>
          </cell>
          <cell r="Q492" t="str">
            <v>Y-XRT005E177M26</v>
          </cell>
          <cell r="R492" t="str">
            <v>FT28206, Scout, Secondary, Fuel Feed - Aft Pick Up, M26 Aluminium Crush Washer, Y-XRT005E177M26</v>
          </cell>
          <cell r="S492">
            <v>2</v>
          </cell>
        </row>
        <row r="493">
          <cell r="A493">
            <v>488</v>
          </cell>
          <cell r="B493" t="str">
            <v>FT28206</v>
          </cell>
          <cell r="C493" t="str">
            <v>SECONDARY TANK - 1 - SCOUT</v>
          </cell>
          <cell r="D493">
            <v>2910900360</v>
          </cell>
          <cell r="E493" t="str">
            <v>Y-764305-20</v>
          </cell>
          <cell r="F493" t="str">
            <v>SV00A0A410AG0903</v>
          </cell>
          <cell r="G493" t="str">
            <v>Fitting</v>
          </cell>
          <cell r="H493" t="str">
            <v>M26 Banjo bolt DIN 7643-3</v>
          </cell>
          <cell r="I493">
            <v>1</v>
          </cell>
          <cell r="J493">
            <v>0.125</v>
          </cell>
          <cell r="K493">
            <v>0.125</v>
          </cell>
          <cell r="L493">
            <v>488</v>
          </cell>
          <cell r="M493" t="str">
            <v>Scout</v>
          </cell>
          <cell r="N493" t="str">
            <v>Secondary</v>
          </cell>
          <cell r="O493" t="str">
            <v>Fuel Feed - Aft Pick Up</v>
          </cell>
          <cell r="P493" t="str">
            <v>M26 Banjo bolt DIN 7643-3</v>
          </cell>
          <cell r="Q493" t="str">
            <v>Y-764305-20</v>
          </cell>
          <cell r="R493" t="str">
            <v>FT28206, Scout, Secondary, Fuel Feed - Aft Pick Up, M26 Banjo bolt DIN 7643-3, Y-764305-20</v>
          </cell>
          <cell r="S493">
            <v>1</v>
          </cell>
        </row>
        <row r="494">
          <cell r="A494">
            <v>489</v>
          </cell>
          <cell r="B494" t="str">
            <v>FT28206</v>
          </cell>
          <cell r="C494" t="str">
            <v>SECONDARY TANK - 1 - SCOUT</v>
          </cell>
          <cell r="D494">
            <v>2910900360</v>
          </cell>
          <cell r="E494" t="str">
            <v/>
          </cell>
          <cell r="F494" t="str">
            <v>SV00A0A450AS</v>
          </cell>
          <cell r="G494" t="str">
            <v/>
          </cell>
          <cell r="H494" t="str">
            <v/>
          </cell>
          <cell r="I494" t="str">
            <v/>
          </cell>
          <cell r="J494" t="str">
            <v/>
          </cell>
          <cell r="K494" t="str">
            <v/>
          </cell>
          <cell r="L494">
            <v>489</v>
          </cell>
          <cell r="M494" t="str">
            <v>Scout</v>
          </cell>
          <cell r="N494" t="str">
            <v>Secondary</v>
          </cell>
          <cell r="O494" t="str">
            <v>OPTICAL SENSOR AFT - SECONDARY TANK</v>
          </cell>
          <cell r="P494" t="str">
            <v/>
          </cell>
          <cell r="Q494" t="str">
            <v/>
          </cell>
          <cell r="R494" t="str">
            <v xml:space="preserve">FT28206, Scout, Secondary, OPTICAL SENSOR AFT - SECONDARY TANK, , </v>
          </cell>
          <cell r="S494" t="str">
            <v/>
          </cell>
        </row>
        <row r="495">
          <cell r="A495">
            <v>490</v>
          </cell>
          <cell r="B495" t="str">
            <v>FT28206</v>
          </cell>
          <cell r="C495" t="str">
            <v>SECONDARY TANK - 1 - SCOUT</v>
          </cell>
          <cell r="D495">
            <v>2910900360</v>
          </cell>
          <cell r="E495" t="str">
            <v>FT28275</v>
          </cell>
          <cell r="F495" t="str">
            <v>SV00A0A450AS01</v>
          </cell>
          <cell r="G495" t="str">
            <v>Insert</v>
          </cell>
          <cell r="H495" t="str">
            <v>Insert 1/2" BSP</v>
          </cell>
          <cell r="I495">
            <v>1</v>
          </cell>
          <cell r="J495">
            <v>7.0000000000000007E-2</v>
          </cell>
          <cell r="K495">
            <v>7.0000000000000007E-2</v>
          </cell>
          <cell r="L495">
            <v>490</v>
          </cell>
          <cell r="M495" t="str">
            <v>Scout</v>
          </cell>
          <cell r="N495" t="str">
            <v>Secondary</v>
          </cell>
          <cell r="O495" t="str">
            <v>Optical Sensor Aft</v>
          </cell>
          <cell r="P495" t="str">
            <v>Insert 1/2" BSP</v>
          </cell>
          <cell r="Q495" t="str">
            <v>FT28275</v>
          </cell>
          <cell r="R495" t="str">
            <v>FT28206, Scout, Secondary, Optical Sensor Aft, Insert 1/2" BSP, FT28275</v>
          </cell>
          <cell r="S495">
            <v>1</v>
          </cell>
        </row>
        <row r="496">
          <cell r="A496">
            <v>491</v>
          </cell>
          <cell r="B496" t="str">
            <v>FT28206</v>
          </cell>
          <cell r="C496" t="str">
            <v>SECONDARY TANK - 1 - SCOUT</v>
          </cell>
          <cell r="D496">
            <v>2910900360</v>
          </cell>
          <cell r="E496" t="str">
            <v>Y-POS187-312-120</v>
          </cell>
          <cell r="F496" t="str">
            <v>SV00A0A450AS03</v>
          </cell>
          <cell r="G496" t="str">
            <v>Fitting</v>
          </cell>
          <cell r="H496" t="str">
            <v>Optical sensor unit</v>
          </cell>
          <cell r="I496">
            <v>1</v>
          </cell>
          <cell r="J496">
            <v>0.5</v>
          </cell>
          <cell r="K496">
            <v>0.5</v>
          </cell>
          <cell r="L496">
            <v>491</v>
          </cell>
          <cell r="M496" t="str">
            <v>Scout</v>
          </cell>
          <cell r="N496" t="str">
            <v>Secondary</v>
          </cell>
          <cell r="O496" t="str">
            <v>Optical Sensor Aft</v>
          </cell>
          <cell r="P496" t="str">
            <v>Optical sensor unit</v>
          </cell>
          <cell r="Q496" t="str">
            <v>Y-POS187-312-120</v>
          </cell>
          <cell r="R496" t="str">
            <v>FT28206, Scout, Secondary, Optical Sensor Aft, Optical sensor unit, Y-POS187-312-120</v>
          </cell>
          <cell r="S496">
            <v>1</v>
          </cell>
        </row>
        <row r="497">
          <cell r="A497">
            <v>492</v>
          </cell>
          <cell r="B497" t="str">
            <v>FT28206</v>
          </cell>
          <cell r="C497" t="str">
            <v>SECONDARY TANK - 1 - SCOUT</v>
          </cell>
          <cell r="D497">
            <v>2910900360</v>
          </cell>
          <cell r="E497" t="str">
            <v>Y-BS1/2BSP</v>
          </cell>
          <cell r="F497" t="str">
            <v>SV00A0A450AS05</v>
          </cell>
          <cell r="G497" t="str">
            <v>Seal</v>
          </cell>
          <cell r="H497" t="str">
            <v>Washer 1/2 BSP</v>
          </cell>
          <cell r="I497">
            <v>1</v>
          </cell>
          <cell r="J497">
            <v>4.0000000000000001E-3</v>
          </cell>
          <cell r="K497">
            <v>4.0000000000000001E-3</v>
          </cell>
          <cell r="L497">
            <v>492</v>
          </cell>
          <cell r="M497" t="str">
            <v>Scout</v>
          </cell>
          <cell r="N497" t="str">
            <v>Secondary</v>
          </cell>
          <cell r="O497" t="str">
            <v>Optical Sensor Aft</v>
          </cell>
          <cell r="P497" t="str">
            <v>Washer 1/2 BSP</v>
          </cell>
          <cell r="Q497" t="str">
            <v>Y-BS1/2BSP</v>
          </cell>
          <cell r="R497" t="str">
            <v>FT28206, Scout, Secondary, Optical Sensor Aft, Washer 1/2 BSP, Y-BS1/2BSP</v>
          </cell>
          <cell r="S497">
            <v>1</v>
          </cell>
        </row>
        <row r="498">
          <cell r="A498">
            <v>493</v>
          </cell>
          <cell r="B498" t="str">
            <v>FT28206</v>
          </cell>
          <cell r="C498" t="str">
            <v>SECONDARY TANK - 1 - SCOUT</v>
          </cell>
          <cell r="D498">
            <v>2910900360</v>
          </cell>
          <cell r="E498" t="str">
            <v/>
          </cell>
          <cell r="F498" t="str">
            <v>SV00A0A410AG0101</v>
          </cell>
          <cell r="G498" t="str">
            <v>Fitting</v>
          </cell>
          <cell r="H498" t="str">
            <v>HG334A 1.6mm Kit</v>
          </cell>
          <cell r="I498">
            <v>1</v>
          </cell>
          <cell r="J498">
            <v>0.3</v>
          </cell>
          <cell r="K498">
            <v>0.3</v>
          </cell>
          <cell r="L498">
            <v>493</v>
          </cell>
          <cell r="M498" t="str">
            <v>Scout</v>
          </cell>
          <cell r="N498" t="str">
            <v>Secondary</v>
          </cell>
          <cell r="O498" t="str">
            <v>Interface sponge</v>
          </cell>
          <cell r="P498" t="str">
            <v>HG334A 1.6mm Kit</v>
          </cell>
          <cell r="Q498" t="str">
            <v/>
          </cell>
          <cell r="R498" t="str">
            <v xml:space="preserve">FT28206, Scout, Secondary, Interface sponge, HG334A 1.6mm Kit, </v>
          </cell>
          <cell r="S498">
            <v>1</v>
          </cell>
        </row>
        <row r="499">
          <cell r="A499">
            <v>494</v>
          </cell>
          <cell r="B499" t="str">
            <v>FT28206</v>
          </cell>
          <cell r="C499" t="str">
            <v>SECONDARY TANK - 1 - SCOUT</v>
          </cell>
          <cell r="D499">
            <v>2910900360</v>
          </cell>
          <cell r="E499" t="str">
            <v/>
          </cell>
          <cell r="F499" t="str">
            <v>SV00A0A410AG17</v>
          </cell>
          <cell r="G499" t="str">
            <v/>
          </cell>
          <cell r="H499" t="str">
            <v/>
          </cell>
          <cell r="I499" t="str">
            <v/>
          </cell>
          <cell r="J499" t="str">
            <v/>
          </cell>
          <cell r="K499" t="str">
            <v/>
          </cell>
          <cell r="L499">
            <v>494</v>
          </cell>
          <cell r="M499" t="str">
            <v>Scout</v>
          </cell>
          <cell r="N499" t="str">
            <v>Secondary</v>
          </cell>
          <cell r="O499" t="str">
            <v>Strap Assy 1</v>
          </cell>
          <cell r="P499" t="str">
            <v/>
          </cell>
          <cell r="Q499" t="str">
            <v/>
          </cell>
          <cell r="R499" t="str">
            <v xml:space="preserve">FT28206, Scout, Secondary, Strap Assy 1, , </v>
          </cell>
          <cell r="S499" t="str">
            <v/>
          </cell>
        </row>
        <row r="500">
          <cell r="A500">
            <v>495</v>
          </cell>
          <cell r="B500" t="str">
            <v>FT28206</v>
          </cell>
          <cell r="C500" t="str">
            <v>SECONDARY TANK - 1 - SCOUT</v>
          </cell>
          <cell r="D500">
            <v>2910900360</v>
          </cell>
          <cell r="E500" t="str">
            <v>FT28414/01</v>
          </cell>
          <cell r="F500" t="str">
            <v>SV00A0A410AG1701</v>
          </cell>
          <cell r="G500" t="str">
            <v>Fitting</v>
          </cell>
          <cell r="H500" t="str">
            <v>Strap</v>
          </cell>
          <cell r="I500">
            <v>1</v>
          </cell>
          <cell r="J500">
            <v>2.7149999999999999</v>
          </cell>
          <cell r="K500">
            <v>2.7149999999999999</v>
          </cell>
          <cell r="L500">
            <v>495</v>
          </cell>
          <cell r="M500" t="str">
            <v>Scout</v>
          </cell>
          <cell r="N500" t="str">
            <v>Secondary</v>
          </cell>
          <cell r="O500" t="str">
            <v>(Strap Assy 1) FT28414/-</v>
          </cell>
          <cell r="P500" t="str">
            <v>Strap</v>
          </cell>
          <cell r="Q500" t="str">
            <v>FT28414/01</v>
          </cell>
          <cell r="R500" t="str">
            <v>FT28206, Scout, Secondary, (Strap Assy 1) FT28414/-, Strap, FT28414/01</v>
          </cell>
          <cell r="S500">
            <v>1</v>
          </cell>
        </row>
        <row r="501">
          <cell r="A501">
            <v>496</v>
          </cell>
          <cell r="B501" t="str">
            <v>FT28206</v>
          </cell>
          <cell r="C501" t="str">
            <v>SECONDARY TANK - 1 - SCOUT</v>
          </cell>
          <cell r="D501">
            <v>2910900360</v>
          </cell>
          <cell r="E501" t="str">
            <v>FT28414/02</v>
          </cell>
          <cell r="F501" t="str">
            <v>SV00A0A410AG1703</v>
          </cell>
          <cell r="G501" t="str">
            <v>Fitting</v>
          </cell>
          <cell r="H501" t="str">
            <v>Strap</v>
          </cell>
          <cell r="I501">
            <v>1</v>
          </cell>
          <cell r="J501" t="str">
            <v/>
          </cell>
          <cell r="K501" t="str">
            <v/>
          </cell>
          <cell r="L501">
            <v>496</v>
          </cell>
          <cell r="M501" t="str">
            <v>Scout</v>
          </cell>
          <cell r="N501" t="str">
            <v>Secondary</v>
          </cell>
          <cell r="O501" t="str">
            <v>(Strap Assy 1) FT28414/-</v>
          </cell>
          <cell r="P501" t="str">
            <v>Strap</v>
          </cell>
          <cell r="Q501" t="str">
            <v>FT28414/02</v>
          </cell>
          <cell r="R501" t="str">
            <v>FT28206, Scout, Secondary, (Strap Assy 1) FT28414/-, Strap, FT28414/02</v>
          </cell>
          <cell r="S501">
            <v>1</v>
          </cell>
        </row>
        <row r="502">
          <cell r="A502">
            <v>497</v>
          </cell>
          <cell r="B502" t="str">
            <v>FT28206</v>
          </cell>
          <cell r="C502" t="str">
            <v>SECONDARY TANK - 1 - SCOUT</v>
          </cell>
          <cell r="D502">
            <v>2910900360</v>
          </cell>
          <cell r="E502" t="str">
            <v>FT28911</v>
          </cell>
          <cell r="F502" t="str">
            <v>SV00A0A410AG1705</v>
          </cell>
          <cell r="G502" t="str">
            <v>Block</v>
          </cell>
          <cell r="H502" t="str">
            <v>Tension Block Threaded M8</v>
          </cell>
          <cell r="I502">
            <v>1</v>
          </cell>
          <cell r="J502" t="str">
            <v/>
          </cell>
          <cell r="K502" t="str">
            <v/>
          </cell>
          <cell r="L502">
            <v>497</v>
          </cell>
          <cell r="M502" t="str">
            <v>Scout</v>
          </cell>
          <cell r="N502" t="str">
            <v>Secondary</v>
          </cell>
          <cell r="O502" t="str">
            <v>(Strap Assy 1) FT28414/-</v>
          </cell>
          <cell r="P502" t="str">
            <v>Tension Block Threaded M8</v>
          </cell>
          <cell r="Q502" t="str">
            <v>FT28911</v>
          </cell>
          <cell r="R502" t="str">
            <v>FT28206, Scout, Secondary, (Strap Assy 1) FT28414/-, Tension Block Threaded M8, FT28911</v>
          </cell>
          <cell r="S502">
            <v>1</v>
          </cell>
        </row>
        <row r="503">
          <cell r="A503">
            <v>498</v>
          </cell>
          <cell r="B503" t="str">
            <v>FT28206</v>
          </cell>
          <cell r="C503" t="str">
            <v>SECONDARY TANK - 1 - SCOUT</v>
          </cell>
          <cell r="D503">
            <v>2910900360</v>
          </cell>
          <cell r="E503" t="str">
            <v>FT28910</v>
          </cell>
          <cell r="F503" t="str">
            <v>SV00A0A410AG1707</v>
          </cell>
          <cell r="G503" t="str">
            <v>Block</v>
          </cell>
          <cell r="H503" t="str">
            <v>Tension Block Clearance</v>
          </cell>
          <cell r="I503">
            <v>1</v>
          </cell>
          <cell r="J503" t="str">
            <v/>
          </cell>
          <cell r="K503" t="str">
            <v/>
          </cell>
          <cell r="L503">
            <v>498</v>
          </cell>
          <cell r="M503" t="str">
            <v>Scout</v>
          </cell>
          <cell r="N503" t="str">
            <v>Secondary</v>
          </cell>
          <cell r="O503" t="str">
            <v>(Strap Assy 1) FT28414/-</v>
          </cell>
          <cell r="P503" t="str">
            <v>Tension Block Clearance</v>
          </cell>
          <cell r="Q503" t="str">
            <v>FT28910</v>
          </cell>
          <cell r="R503" t="str">
            <v>FT28206, Scout, Secondary, (Strap Assy 1) FT28414/-, Tension Block Clearance, FT28910</v>
          </cell>
          <cell r="S503">
            <v>1</v>
          </cell>
        </row>
        <row r="504">
          <cell r="A504">
            <v>499</v>
          </cell>
          <cell r="B504" t="str">
            <v>FT28206</v>
          </cell>
          <cell r="C504" t="str">
            <v>SECONDARY TANK - 1 - SCOUT</v>
          </cell>
          <cell r="D504">
            <v>2910900360</v>
          </cell>
          <cell r="E504" t="str">
            <v>NT-M8-SCX24</v>
          </cell>
          <cell r="F504" t="str">
            <v>SV00A0A410AG1709</v>
          </cell>
          <cell r="G504" t="str">
            <v>Fitting</v>
          </cell>
          <cell r="H504" t="str">
            <v>Studding Connector M8</v>
          </cell>
          <cell r="I504">
            <v>1</v>
          </cell>
          <cell r="J504" t="str">
            <v/>
          </cell>
          <cell r="K504" t="str">
            <v/>
          </cell>
          <cell r="L504">
            <v>499</v>
          </cell>
          <cell r="M504" t="str">
            <v>Scout</v>
          </cell>
          <cell r="N504" t="str">
            <v>Secondary</v>
          </cell>
          <cell r="O504" t="str">
            <v>(Strap Assy 1) FT28414/-</v>
          </cell>
          <cell r="P504" t="str">
            <v>Studding Connector M8</v>
          </cell>
          <cell r="Q504" t="str">
            <v>NT-M8-SCX24</v>
          </cell>
          <cell r="R504" t="str">
            <v>FT28206, Scout, Secondary, (Strap Assy 1) FT28414/-, Studding Connector M8, NT-M8-SCX24</v>
          </cell>
          <cell r="S504">
            <v>1</v>
          </cell>
        </row>
        <row r="505">
          <cell r="A505">
            <v>500</v>
          </cell>
          <cell r="B505" t="str">
            <v>FT28206</v>
          </cell>
          <cell r="C505" t="str">
            <v>SECONDARY TANK - 1 - SCOUT</v>
          </cell>
          <cell r="D505">
            <v>2910900360</v>
          </cell>
          <cell r="E505" t="str">
            <v>FT28905</v>
          </cell>
          <cell r="F505" t="str">
            <v>SV00A0A410AG1711</v>
          </cell>
          <cell r="G505" t="str">
            <v>Block</v>
          </cell>
          <cell r="H505" t="str">
            <v>Mounting Block</v>
          </cell>
          <cell r="I505">
            <v>1</v>
          </cell>
          <cell r="J505" t="str">
            <v/>
          </cell>
          <cell r="K505" t="str">
            <v/>
          </cell>
          <cell r="L505">
            <v>500</v>
          </cell>
          <cell r="M505" t="str">
            <v>Scout</v>
          </cell>
          <cell r="N505" t="str">
            <v>Secondary</v>
          </cell>
          <cell r="O505" t="str">
            <v>(Strap Assy 1) FT28414/-</v>
          </cell>
          <cell r="P505" t="str">
            <v>Mounting Block</v>
          </cell>
          <cell r="Q505" t="str">
            <v>FT28905</v>
          </cell>
          <cell r="R505" t="str">
            <v>FT28206, Scout, Secondary, (Strap Assy 1) FT28414/-, Mounting Block, FT28905</v>
          </cell>
          <cell r="S505">
            <v>1</v>
          </cell>
        </row>
        <row r="506">
          <cell r="A506">
            <v>501</v>
          </cell>
          <cell r="B506" t="str">
            <v>FT28206</v>
          </cell>
          <cell r="C506" t="str">
            <v>SECONDARY TANK - 1 - SCOUT</v>
          </cell>
          <cell r="D506">
            <v>2910900360</v>
          </cell>
          <cell r="E506" t="str">
            <v>FT28909</v>
          </cell>
          <cell r="F506" t="str">
            <v>SV00A0A410AG1713</v>
          </cell>
          <cell r="G506" t="str">
            <v>Block</v>
          </cell>
          <cell r="H506" t="str">
            <v>Strap Retaining Block</v>
          </cell>
          <cell r="I506">
            <v>1</v>
          </cell>
          <cell r="J506" t="str">
            <v/>
          </cell>
          <cell r="K506" t="str">
            <v/>
          </cell>
          <cell r="L506">
            <v>501</v>
          </cell>
          <cell r="M506" t="str">
            <v>Scout</v>
          </cell>
          <cell r="N506" t="str">
            <v>Secondary</v>
          </cell>
          <cell r="O506" t="str">
            <v>(Strap Assy 1) FT28414/-</v>
          </cell>
          <cell r="P506" t="str">
            <v>Strap Retaining Block</v>
          </cell>
          <cell r="Q506" t="str">
            <v>FT28909</v>
          </cell>
          <cell r="R506" t="str">
            <v>FT28206, Scout, Secondary, (Strap Assy 1) FT28414/-, Strap Retaining Block, FT28909</v>
          </cell>
          <cell r="S506">
            <v>1</v>
          </cell>
        </row>
        <row r="507">
          <cell r="A507">
            <v>502</v>
          </cell>
          <cell r="B507" t="str">
            <v>FT28206</v>
          </cell>
          <cell r="C507" t="str">
            <v>SECONDARY TANK - 1 - SCOUT</v>
          </cell>
          <cell r="D507">
            <v>2910900360</v>
          </cell>
          <cell r="E507" t="str">
            <v>FT28907</v>
          </cell>
          <cell r="F507" t="str">
            <v>SV00A0A410AG1715</v>
          </cell>
          <cell r="G507" t="str">
            <v>Block</v>
          </cell>
          <cell r="H507" t="str">
            <v>Welded Mounting Block</v>
          </cell>
          <cell r="I507">
            <v>1</v>
          </cell>
          <cell r="J507" t="str">
            <v/>
          </cell>
          <cell r="K507" t="str">
            <v/>
          </cell>
          <cell r="L507">
            <v>502</v>
          </cell>
          <cell r="M507" t="str">
            <v>Scout</v>
          </cell>
          <cell r="N507" t="str">
            <v>Secondary</v>
          </cell>
          <cell r="O507" t="str">
            <v>(Strap Assy 1) FT28414/-</v>
          </cell>
          <cell r="P507" t="str">
            <v>Welded Mounting Block</v>
          </cell>
          <cell r="Q507" t="str">
            <v>FT28907</v>
          </cell>
          <cell r="R507" t="str">
            <v>FT28206, Scout, Secondary, (Strap Assy 1) FT28414/-, Welded Mounting Block, FT28907</v>
          </cell>
          <cell r="S507">
            <v>1</v>
          </cell>
        </row>
        <row r="508">
          <cell r="A508">
            <v>503</v>
          </cell>
          <cell r="B508" t="str">
            <v>FT28206</v>
          </cell>
          <cell r="C508" t="str">
            <v>SECONDARY TANK - 1 - SCOUT</v>
          </cell>
          <cell r="D508">
            <v>2910900360</v>
          </cell>
          <cell r="E508" t="str">
            <v>FT28908</v>
          </cell>
          <cell r="F508" t="str">
            <v>SV00A0A410AG1717</v>
          </cell>
          <cell r="G508" t="str">
            <v>Block</v>
          </cell>
          <cell r="H508" t="str">
            <v>Strap Mounting Block</v>
          </cell>
          <cell r="I508">
            <v>1</v>
          </cell>
          <cell r="J508" t="str">
            <v/>
          </cell>
          <cell r="K508" t="str">
            <v/>
          </cell>
          <cell r="L508">
            <v>503</v>
          </cell>
          <cell r="M508" t="str">
            <v>Scout</v>
          </cell>
          <cell r="N508" t="str">
            <v>Secondary</v>
          </cell>
          <cell r="O508" t="str">
            <v>(Strap Assy 1) FT28414/-</v>
          </cell>
          <cell r="P508" t="str">
            <v>Strap Mounting Block</v>
          </cell>
          <cell r="Q508" t="str">
            <v>FT28908</v>
          </cell>
          <cell r="R508" t="str">
            <v>FT28206, Scout, Secondary, (Strap Assy 1) FT28414/-, Strap Mounting Block, FT28908</v>
          </cell>
          <cell r="S508">
            <v>1</v>
          </cell>
        </row>
        <row r="509">
          <cell r="A509">
            <v>504</v>
          </cell>
          <cell r="B509" t="str">
            <v>FT28206</v>
          </cell>
          <cell r="C509" t="str">
            <v>SECONDARY TANK - 1 - SCOUT</v>
          </cell>
          <cell r="D509">
            <v>2910900360</v>
          </cell>
          <cell r="E509" t="str">
            <v>Z-W-M8</v>
          </cell>
          <cell r="F509" t="str">
            <v>SV00A0A410AG1719</v>
          </cell>
          <cell r="G509" t="str">
            <v>Fitting</v>
          </cell>
          <cell r="H509" t="str">
            <v>Washer M8</v>
          </cell>
          <cell r="I509">
            <v>6</v>
          </cell>
          <cell r="J509" t="str">
            <v/>
          </cell>
          <cell r="K509" t="str">
            <v/>
          </cell>
          <cell r="L509">
            <v>504</v>
          </cell>
          <cell r="M509" t="str">
            <v>Scout</v>
          </cell>
          <cell r="N509" t="str">
            <v>Secondary</v>
          </cell>
          <cell r="O509" t="str">
            <v>(Strap Assy 1) FT28414/-</v>
          </cell>
          <cell r="P509" t="str">
            <v>Washer M8</v>
          </cell>
          <cell r="Q509" t="str">
            <v>Z-W-M8</v>
          </cell>
          <cell r="R509" t="str">
            <v>FT28206, Scout, Secondary, (Strap Assy 1) FT28414/-, Washer M8, Z-W-M8</v>
          </cell>
          <cell r="S509">
            <v>6</v>
          </cell>
        </row>
        <row r="510">
          <cell r="A510">
            <v>505</v>
          </cell>
          <cell r="B510" t="str">
            <v>FT28206</v>
          </cell>
          <cell r="C510" t="str">
            <v>SECONDARY TANK - 1 - SCOUT</v>
          </cell>
          <cell r="D510">
            <v>2910900360</v>
          </cell>
          <cell r="E510" t="str">
            <v>Z-W-NL8</v>
          </cell>
          <cell r="F510" t="str">
            <v>SV00A0A410AG1721</v>
          </cell>
          <cell r="G510" t="str">
            <v>Fitting</v>
          </cell>
          <cell r="H510" t="str">
            <v>Nord-Lock Washer M8</v>
          </cell>
          <cell r="I510">
            <v>6</v>
          </cell>
          <cell r="J510" t="str">
            <v/>
          </cell>
          <cell r="K510" t="str">
            <v/>
          </cell>
          <cell r="L510">
            <v>505</v>
          </cell>
          <cell r="M510" t="str">
            <v>Scout</v>
          </cell>
          <cell r="N510" t="str">
            <v>Secondary</v>
          </cell>
          <cell r="O510" t="str">
            <v>(Strap Assy 1) FT28414/-</v>
          </cell>
          <cell r="P510" t="str">
            <v>Nord-Lock Washer M8</v>
          </cell>
          <cell r="Q510" t="str">
            <v>Z-W-NL8</v>
          </cell>
          <cell r="R510" t="str">
            <v>FT28206, Scout, Secondary, (Strap Assy 1) FT28414/-, Nord-Lock Washer M8, Z-W-NL8</v>
          </cell>
          <cell r="S510">
            <v>6</v>
          </cell>
        </row>
        <row r="511">
          <cell r="A511">
            <v>506</v>
          </cell>
          <cell r="B511" t="str">
            <v>FT28206</v>
          </cell>
          <cell r="C511" t="str">
            <v>SECONDARY TANK - 1 - SCOUT</v>
          </cell>
          <cell r="D511">
            <v>2910900360</v>
          </cell>
          <cell r="E511" t="str">
            <v>BT-M8X30SKCPHD</v>
          </cell>
          <cell r="F511" t="str">
            <v>SV00A0A410AG1723</v>
          </cell>
          <cell r="G511" t="str">
            <v>Fitting</v>
          </cell>
          <cell r="H511" t="str">
            <v>BOLT M8x30 Socket cap head screw</v>
          </cell>
          <cell r="I511">
            <v>2</v>
          </cell>
          <cell r="J511" t="str">
            <v/>
          </cell>
          <cell r="K511" t="str">
            <v/>
          </cell>
          <cell r="L511">
            <v>506</v>
          </cell>
          <cell r="M511" t="str">
            <v>Scout</v>
          </cell>
          <cell r="N511" t="str">
            <v>Secondary</v>
          </cell>
          <cell r="O511" t="str">
            <v>(Strap Assy 1) FT28414/-</v>
          </cell>
          <cell r="P511" t="str">
            <v>BOLT M8x30 Socket cap head screw</v>
          </cell>
          <cell r="Q511" t="str">
            <v>BT-M8X30SKCPHD</v>
          </cell>
          <cell r="R511" t="str">
            <v>FT28206, Scout, Secondary, (Strap Assy 1) FT28414/-, BOLT M8x30 Socket cap head screw, BT-M8X30SKCPHD</v>
          </cell>
          <cell r="S511">
            <v>2</v>
          </cell>
        </row>
        <row r="512">
          <cell r="A512">
            <v>507</v>
          </cell>
          <cell r="B512" t="str">
            <v>FT28206</v>
          </cell>
          <cell r="C512" t="str">
            <v>SECONDARY TANK - 1 - SCOUT</v>
          </cell>
          <cell r="D512">
            <v>2910900360</v>
          </cell>
          <cell r="E512" t="str">
            <v>BT-M8X40SKCPHD</v>
          </cell>
          <cell r="F512" t="str">
            <v>SV00A0A410AG1725</v>
          </cell>
          <cell r="G512" t="str">
            <v>Fitting</v>
          </cell>
          <cell r="H512" t="str">
            <v>BOLT M8x40 Socket cap head screw</v>
          </cell>
          <cell r="I512">
            <v>1</v>
          </cell>
          <cell r="J512" t="str">
            <v/>
          </cell>
          <cell r="K512" t="str">
            <v/>
          </cell>
          <cell r="L512">
            <v>507</v>
          </cell>
          <cell r="M512" t="str">
            <v>Scout</v>
          </cell>
          <cell r="N512" t="str">
            <v>Secondary</v>
          </cell>
          <cell r="O512" t="str">
            <v>(Strap Assy 1) FT28414/-</v>
          </cell>
          <cell r="P512" t="str">
            <v>BOLT M8x40 Socket cap head screw</v>
          </cell>
          <cell r="Q512" t="str">
            <v>BT-M8X40SKCPHD</v>
          </cell>
          <cell r="R512" t="str">
            <v>FT28206, Scout, Secondary, (Strap Assy 1) FT28414/-, BOLT M8x40 Socket cap head screw, BT-M8X40SKCPHD</v>
          </cell>
          <cell r="S512">
            <v>1</v>
          </cell>
        </row>
        <row r="513">
          <cell r="A513">
            <v>508</v>
          </cell>
          <cell r="B513" t="str">
            <v>FT28206</v>
          </cell>
          <cell r="C513" t="str">
            <v>SECONDARY TANK - 1 - SCOUT</v>
          </cell>
          <cell r="D513">
            <v>2910900360</v>
          </cell>
          <cell r="E513" t="str">
            <v>BT-M8X60SKCPHD</v>
          </cell>
          <cell r="F513" t="str">
            <v>SV00A0A410AG1727</v>
          </cell>
          <cell r="G513" t="str">
            <v>Fitting</v>
          </cell>
          <cell r="H513" t="str">
            <v>BOLT M8x60 Socket cap head screw</v>
          </cell>
          <cell r="I513">
            <v>4</v>
          </cell>
          <cell r="J513" t="str">
            <v/>
          </cell>
          <cell r="K513" t="str">
            <v/>
          </cell>
          <cell r="L513">
            <v>508</v>
          </cell>
          <cell r="M513" t="str">
            <v>Scout</v>
          </cell>
          <cell r="N513" t="str">
            <v>Secondary</v>
          </cell>
          <cell r="O513" t="str">
            <v>(Strap Assy 1) FT28414/-</v>
          </cell>
          <cell r="P513" t="str">
            <v>BOLT M8x60 Socket cap head screw</v>
          </cell>
          <cell r="Q513" t="str">
            <v>BT-M8X60SKCPHD</v>
          </cell>
          <cell r="R513" t="str">
            <v>FT28206, Scout, Secondary, (Strap Assy 1) FT28414/-, BOLT M8x60 Socket cap head screw, BT-M8X60SKCPHD</v>
          </cell>
          <cell r="S513">
            <v>4</v>
          </cell>
        </row>
        <row r="514">
          <cell r="A514">
            <v>509</v>
          </cell>
          <cell r="B514" t="str">
            <v>FT28206</v>
          </cell>
          <cell r="C514" t="str">
            <v>SECONDARY TANK - 1 - SCOUT</v>
          </cell>
          <cell r="D514">
            <v>2910900360</v>
          </cell>
          <cell r="E514" t="str">
            <v>BT-M8X90SKCPHD</v>
          </cell>
          <cell r="F514" t="str">
            <v>SV00A0A410AG1729</v>
          </cell>
          <cell r="G514" t="str">
            <v>Fitting</v>
          </cell>
          <cell r="H514" t="str">
            <v>BOLT M8x90 Socket cap head screw</v>
          </cell>
          <cell r="I514">
            <v>2</v>
          </cell>
          <cell r="J514" t="str">
            <v/>
          </cell>
          <cell r="K514" t="str">
            <v/>
          </cell>
          <cell r="L514">
            <v>509</v>
          </cell>
          <cell r="M514" t="str">
            <v>Scout</v>
          </cell>
          <cell r="N514" t="str">
            <v>Secondary</v>
          </cell>
          <cell r="O514" t="str">
            <v>(Strap Assy 1) FT28414/-</v>
          </cell>
          <cell r="P514" t="str">
            <v>BOLT M8x90 Socket cap head screw</v>
          </cell>
          <cell r="Q514" t="str">
            <v>BT-M8X90SKCPHD</v>
          </cell>
          <cell r="R514" t="str">
            <v>FT28206, Scout, Secondary, (Strap Assy 1) FT28414/-, BOLT M8x90 Socket cap head screw, BT-M8X90SKCPHD</v>
          </cell>
          <cell r="S514">
            <v>2</v>
          </cell>
        </row>
        <row r="515">
          <cell r="A515">
            <v>510</v>
          </cell>
          <cell r="B515" t="str">
            <v>FT28206</v>
          </cell>
          <cell r="C515" t="str">
            <v>SECONDARY TANK - 1 - SCOUT</v>
          </cell>
          <cell r="D515">
            <v>2910900360</v>
          </cell>
          <cell r="E515" t="str">
            <v/>
          </cell>
          <cell r="F515" t="str">
            <v>SV00A0A410AG19</v>
          </cell>
          <cell r="G515" t="str">
            <v/>
          </cell>
          <cell r="H515" t="str">
            <v/>
          </cell>
          <cell r="I515" t="str">
            <v/>
          </cell>
          <cell r="J515" t="str">
            <v/>
          </cell>
          <cell r="K515" t="str">
            <v/>
          </cell>
          <cell r="L515">
            <v>510</v>
          </cell>
          <cell r="M515" t="str">
            <v>Scout</v>
          </cell>
          <cell r="N515" t="str">
            <v>Secondary</v>
          </cell>
          <cell r="O515" t="str">
            <v>Strap Assy 2</v>
          </cell>
          <cell r="P515" t="str">
            <v/>
          </cell>
          <cell r="Q515" t="str">
            <v/>
          </cell>
          <cell r="R515" t="str">
            <v xml:space="preserve">FT28206, Scout, Secondary, Strap Assy 2, , </v>
          </cell>
          <cell r="S515" t="str">
            <v/>
          </cell>
        </row>
        <row r="516">
          <cell r="A516">
            <v>511</v>
          </cell>
          <cell r="B516" t="str">
            <v>FT28206</v>
          </cell>
          <cell r="C516" t="str">
            <v>SECONDARY TANK - 1 - SCOUT</v>
          </cell>
          <cell r="D516">
            <v>2910900360</v>
          </cell>
          <cell r="E516" t="str">
            <v>FT28424/01</v>
          </cell>
          <cell r="F516" t="str">
            <v>SV00A0A410AG1901</v>
          </cell>
          <cell r="G516" t="str">
            <v>Fitting</v>
          </cell>
          <cell r="H516" t="str">
            <v>Strap</v>
          </cell>
          <cell r="I516">
            <v>1</v>
          </cell>
          <cell r="J516">
            <v>5.47</v>
          </cell>
          <cell r="K516">
            <v>5.47</v>
          </cell>
          <cell r="L516">
            <v>511</v>
          </cell>
          <cell r="M516" t="str">
            <v>Scout</v>
          </cell>
          <cell r="N516" t="str">
            <v>Secondary</v>
          </cell>
          <cell r="O516" t="str">
            <v>(Strap Assy 2) FT28424/-</v>
          </cell>
          <cell r="P516" t="str">
            <v>Strap</v>
          </cell>
          <cell r="Q516" t="str">
            <v>FT28424/01</v>
          </cell>
          <cell r="R516" t="str">
            <v>FT28206, Scout, Secondary, (Strap Assy 2) FT28424/-, Strap, FT28424/01</v>
          </cell>
          <cell r="S516">
            <v>1</v>
          </cell>
        </row>
        <row r="517">
          <cell r="A517">
            <v>512</v>
          </cell>
          <cell r="B517" t="str">
            <v>FT28206</v>
          </cell>
          <cell r="C517" t="str">
            <v>SECONDARY TANK - 1 - SCOUT</v>
          </cell>
          <cell r="D517">
            <v>2910900360</v>
          </cell>
          <cell r="E517" t="str">
            <v>FT28424/02</v>
          </cell>
          <cell r="F517" t="str">
            <v>SV00A0A410AG1903</v>
          </cell>
          <cell r="G517" t="str">
            <v>Fitting</v>
          </cell>
          <cell r="H517" t="str">
            <v>Strap</v>
          </cell>
          <cell r="I517">
            <v>1</v>
          </cell>
          <cell r="J517" t="str">
            <v/>
          </cell>
          <cell r="K517" t="str">
            <v/>
          </cell>
          <cell r="L517">
            <v>512</v>
          </cell>
          <cell r="M517" t="str">
            <v>Scout</v>
          </cell>
          <cell r="N517" t="str">
            <v>Secondary</v>
          </cell>
          <cell r="O517" t="str">
            <v>(Strap Assy 2) FT28424/-</v>
          </cell>
          <cell r="P517" t="str">
            <v>Strap</v>
          </cell>
          <cell r="Q517" t="str">
            <v>FT28424/02</v>
          </cell>
          <cell r="R517" t="str">
            <v>FT28206, Scout, Secondary, (Strap Assy 2) FT28424/-, Strap, FT28424/02</v>
          </cell>
          <cell r="S517">
            <v>1</v>
          </cell>
        </row>
        <row r="518">
          <cell r="A518">
            <v>513</v>
          </cell>
          <cell r="B518" t="str">
            <v>FT28206</v>
          </cell>
          <cell r="C518" t="str">
            <v>SECONDARY TANK - 1 - SCOUT</v>
          </cell>
          <cell r="D518">
            <v>2910900360</v>
          </cell>
          <cell r="E518" t="str">
            <v>FT28424/03</v>
          </cell>
          <cell r="F518" t="str">
            <v>SV00A0A410AG1905</v>
          </cell>
          <cell r="G518" t="str">
            <v>Fitting</v>
          </cell>
          <cell r="H518" t="str">
            <v>Strap</v>
          </cell>
          <cell r="I518">
            <v>1</v>
          </cell>
          <cell r="J518" t="str">
            <v/>
          </cell>
          <cell r="K518" t="str">
            <v/>
          </cell>
          <cell r="L518">
            <v>513</v>
          </cell>
          <cell r="M518" t="str">
            <v>Scout</v>
          </cell>
          <cell r="N518" t="str">
            <v>Secondary</v>
          </cell>
          <cell r="O518" t="str">
            <v>(Strap Assy 2) FT28424/-</v>
          </cell>
          <cell r="P518" t="str">
            <v>Strap</v>
          </cell>
          <cell r="Q518" t="str">
            <v>FT28424/03</v>
          </cell>
          <cell r="R518" t="str">
            <v>FT28206, Scout, Secondary, (Strap Assy 2) FT28424/-, Strap, FT28424/03</v>
          </cell>
          <cell r="S518">
            <v>1</v>
          </cell>
        </row>
        <row r="519">
          <cell r="A519">
            <v>514</v>
          </cell>
          <cell r="B519" t="str">
            <v>FT28206</v>
          </cell>
          <cell r="C519" t="str">
            <v>SECONDARY TANK - 1 - SCOUT</v>
          </cell>
          <cell r="D519">
            <v>2910900360</v>
          </cell>
          <cell r="E519" t="str">
            <v>FT28911</v>
          </cell>
          <cell r="F519" t="str">
            <v>SV00A0A410AG1907</v>
          </cell>
          <cell r="G519" t="str">
            <v>Block</v>
          </cell>
          <cell r="H519" t="str">
            <v>Tension Block Threaded M8</v>
          </cell>
          <cell r="I519">
            <v>2</v>
          </cell>
          <cell r="J519" t="str">
            <v/>
          </cell>
          <cell r="K519" t="str">
            <v/>
          </cell>
          <cell r="L519">
            <v>514</v>
          </cell>
          <cell r="M519" t="str">
            <v>Scout</v>
          </cell>
          <cell r="N519" t="str">
            <v>Secondary</v>
          </cell>
          <cell r="O519" t="str">
            <v>(Strap Assy 2) FT28424/-</v>
          </cell>
          <cell r="P519" t="str">
            <v>Tension Block Threaded M8</v>
          </cell>
          <cell r="Q519" t="str">
            <v>FT28911</v>
          </cell>
          <cell r="R519" t="str">
            <v>FT28206, Scout, Secondary, (Strap Assy 2) FT28424/-, Tension Block Threaded M8, FT28911</v>
          </cell>
          <cell r="S519">
            <v>2</v>
          </cell>
        </row>
        <row r="520">
          <cell r="A520">
            <v>515</v>
          </cell>
          <cell r="B520" t="str">
            <v>FT28206</v>
          </cell>
          <cell r="C520" t="str">
            <v>SECONDARY TANK - 1 - SCOUT</v>
          </cell>
          <cell r="D520">
            <v>2910900360</v>
          </cell>
          <cell r="E520" t="str">
            <v>FT28910</v>
          </cell>
          <cell r="F520" t="str">
            <v>SV00A0A410AG1909</v>
          </cell>
          <cell r="G520" t="str">
            <v>Block</v>
          </cell>
          <cell r="H520" t="str">
            <v>Tension Block Clearance</v>
          </cell>
          <cell r="I520">
            <v>2</v>
          </cell>
          <cell r="J520" t="str">
            <v/>
          </cell>
          <cell r="K520" t="str">
            <v/>
          </cell>
          <cell r="L520">
            <v>515</v>
          </cell>
          <cell r="M520" t="str">
            <v>Scout</v>
          </cell>
          <cell r="N520" t="str">
            <v>Secondary</v>
          </cell>
          <cell r="O520" t="str">
            <v>(Strap Assy 2) FT28424/-</v>
          </cell>
          <cell r="P520" t="str">
            <v>Tension Block Clearance</v>
          </cell>
          <cell r="Q520" t="str">
            <v>FT28910</v>
          </cell>
          <cell r="R520" t="str">
            <v>FT28206, Scout, Secondary, (Strap Assy 2) FT28424/-, Tension Block Clearance, FT28910</v>
          </cell>
          <cell r="S520">
            <v>2</v>
          </cell>
        </row>
        <row r="521">
          <cell r="A521">
            <v>516</v>
          </cell>
          <cell r="B521" t="str">
            <v>FT28206</v>
          </cell>
          <cell r="C521" t="str">
            <v>SECONDARY TANK - 1 - SCOUT</v>
          </cell>
          <cell r="D521">
            <v>2910900360</v>
          </cell>
          <cell r="E521" t="str">
            <v>NT-M8-SCX24</v>
          </cell>
          <cell r="F521" t="str">
            <v>SV00A0A410AG1911</v>
          </cell>
          <cell r="G521" t="str">
            <v>Fitting</v>
          </cell>
          <cell r="H521" t="str">
            <v>Studding Connector M8</v>
          </cell>
          <cell r="I521">
            <v>2</v>
          </cell>
          <cell r="J521" t="str">
            <v/>
          </cell>
          <cell r="K521" t="str">
            <v/>
          </cell>
          <cell r="L521">
            <v>516</v>
          </cell>
          <cell r="M521" t="str">
            <v>Scout</v>
          </cell>
          <cell r="N521" t="str">
            <v>Secondary</v>
          </cell>
          <cell r="O521" t="str">
            <v>(Strap Assy 2) FT28424/-</v>
          </cell>
          <cell r="P521" t="str">
            <v>Studding Connector M8</v>
          </cell>
          <cell r="Q521" t="str">
            <v>NT-M8-SCX24</v>
          </cell>
          <cell r="R521" t="str">
            <v>FT28206, Scout, Secondary, (Strap Assy 2) FT28424/-, Studding Connector M8, NT-M8-SCX24</v>
          </cell>
          <cell r="S521">
            <v>2</v>
          </cell>
        </row>
        <row r="522">
          <cell r="A522">
            <v>517</v>
          </cell>
          <cell r="B522" t="str">
            <v>FT28206</v>
          </cell>
          <cell r="C522" t="str">
            <v>SECONDARY TANK - 1 - SCOUT</v>
          </cell>
          <cell r="D522">
            <v>2910900360</v>
          </cell>
          <cell r="E522" t="str">
            <v>FT28905</v>
          </cell>
          <cell r="F522" t="str">
            <v>SV00A0A410AG1913</v>
          </cell>
          <cell r="G522" t="str">
            <v>Block</v>
          </cell>
          <cell r="H522" t="str">
            <v>Mounting Block</v>
          </cell>
          <cell r="I522">
            <v>1</v>
          </cell>
          <cell r="J522" t="str">
            <v/>
          </cell>
          <cell r="K522" t="str">
            <v/>
          </cell>
          <cell r="L522">
            <v>517</v>
          </cell>
          <cell r="M522" t="str">
            <v>Scout</v>
          </cell>
          <cell r="N522" t="str">
            <v>Secondary</v>
          </cell>
          <cell r="O522" t="str">
            <v>(Strap Assy 2) FT28424/-</v>
          </cell>
          <cell r="P522" t="str">
            <v>Mounting Block</v>
          </cell>
          <cell r="Q522" t="str">
            <v>FT28905</v>
          </cell>
          <cell r="R522" t="str">
            <v>FT28206, Scout, Secondary, (Strap Assy 2) FT28424/-, Mounting Block, FT28905</v>
          </cell>
          <cell r="S522">
            <v>1</v>
          </cell>
        </row>
        <row r="523">
          <cell r="A523">
            <v>518</v>
          </cell>
          <cell r="B523" t="str">
            <v>FT28206</v>
          </cell>
          <cell r="C523" t="str">
            <v>SECONDARY TANK - 1 - SCOUT</v>
          </cell>
          <cell r="D523">
            <v>2910900360</v>
          </cell>
          <cell r="E523" t="str">
            <v>FT28909</v>
          </cell>
          <cell r="F523" t="str">
            <v>SV00A0A410AG1915</v>
          </cell>
          <cell r="G523" t="str">
            <v>Block</v>
          </cell>
          <cell r="H523" t="str">
            <v>Strap Retaining Block</v>
          </cell>
          <cell r="I523">
            <v>1</v>
          </cell>
          <cell r="J523" t="str">
            <v/>
          </cell>
          <cell r="K523" t="str">
            <v/>
          </cell>
          <cell r="L523">
            <v>518</v>
          </cell>
          <cell r="M523" t="str">
            <v>Scout</v>
          </cell>
          <cell r="N523" t="str">
            <v>Secondary</v>
          </cell>
          <cell r="O523" t="str">
            <v>(Strap Assy 2) FT28424/-</v>
          </cell>
          <cell r="P523" t="str">
            <v>Strap Retaining Block</v>
          </cell>
          <cell r="Q523" t="str">
            <v>FT28909</v>
          </cell>
          <cell r="R523" t="str">
            <v>FT28206, Scout, Secondary, (Strap Assy 2) FT28424/-, Strap Retaining Block, FT28909</v>
          </cell>
          <cell r="S523">
            <v>1</v>
          </cell>
        </row>
        <row r="524">
          <cell r="A524">
            <v>519</v>
          </cell>
          <cell r="B524" t="str">
            <v>FT28206</v>
          </cell>
          <cell r="C524" t="str">
            <v>SECONDARY TANK - 1 - SCOUT</v>
          </cell>
          <cell r="D524">
            <v>2910900360</v>
          </cell>
          <cell r="E524" t="str">
            <v>FT28907</v>
          </cell>
          <cell r="F524" t="str">
            <v>SV00A0A410AG1917</v>
          </cell>
          <cell r="G524" t="str">
            <v>Block</v>
          </cell>
          <cell r="H524" t="str">
            <v>Welded Mounting Block</v>
          </cell>
          <cell r="I524">
            <v>1</v>
          </cell>
          <cell r="J524" t="str">
            <v/>
          </cell>
          <cell r="K524" t="str">
            <v/>
          </cell>
          <cell r="L524">
            <v>519</v>
          </cell>
          <cell r="M524" t="str">
            <v>Scout</v>
          </cell>
          <cell r="N524" t="str">
            <v>Secondary</v>
          </cell>
          <cell r="O524" t="str">
            <v>(Strap Assy 2) FT28424/-</v>
          </cell>
          <cell r="P524" t="str">
            <v>Welded Mounting Block</v>
          </cell>
          <cell r="Q524" t="str">
            <v>FT28907</v>
          </cell>
          <cell r="R524" t="str">
            <v>FT28206, Scout, Secondary, (Strap Assy 2) FT28424/-, Welded Mounting Block, FT28907</v>
          </cell>
          <cell r="S524">
            <v>1</v>
          </cell>
        </row>
        <row r="525">
          <cell r="A525">
            <v>520</v>
          </cell>
          <cell r="B525" t="str">
            <v>FT28206</v>
          </cell>
          <cell r="C525" t="str">
            <v>SECONDARY TANK - 1 - SCOUT</v>
          </cell>
          <cell r="D525">
            <v>2910900360</v>
          </cell>
          <cell r="E525" t="str">
            <v>FT28908</v>
          </cell>
          <cell r="F525" t="str">
            <v>SV00A0A410AG1919</v>
          </cell>
          <cell r="G525" t="str">
            <v>Block</v>
          </cell>
          <cell r="H525" t="str">
            <v>Strap Mounting Block</v>
          </cell>
          <cell r="I525">
            <v>1</v>
          </cell>
          <cell r="J525" t="str">
            <v/>
          </cell>
          <cell r="K525" t="str">
            <v/>
          </cell>
          <cell r="L525">
            <v>520</v>
          </cell>
          <cell r="M525" t="str">
            <v>Scout</v>
          </cell>
          <cell r="N525" t="str">
            <v>Secondary</v>
          </cell>
          <cell r="O525" t="str">
            <v>(Strap Assy 2) FT28424/-</v>
          </cell>
          <cell r="P525" t="str">
            <v>Strap Mounting Block</v>
          </cell>
          <cell r="Q525" t="str">
            <v>FT28908</v>
          </cell>
          <cell r="R525" t="str">
            <v>FT28206, Scout, Secondary, (Strap Assy 2) FT28424/-, Strap Mounting Block, FT28908</v>
          </cell>
          <cell r="S525">
            <v>1</v>
          </cell>
        </row>
        <row r="526">
          <cell r="A526">
            <v>521</v>
          </cell>
          <cell r="B526" t="str">
            <v>FT28206</v>
          </cell>
          <cell r="C526" t="str">
            <v>SECONDARY TANK - 1 - SCOUT</v>
          </cell>
          <cell r="D526">
            <v>2910900360</v>
          </cell>
          <cell r="E526" t="str">
            <v>Z-W-M8</v>
          </cell>
          <cell r="F526" t="str">
            <v>SV00A0A410AG1921</v>
          </cell>
          <cell r="G526" t="str">
            <v>Fitting</v>
          </cell>
          <cell r="H526" t="str">
            <v>Washer M8</v>
          </cell>
          <cell r="I526">
            <v>7</v>
          </cell>
          <cell r="J526" t="str">
            <v/>
          </cell>
          <cell r="K526" t="str">
            <v/>
          </cell>
          <cell r="L526">
            <v>521</v>
          </cell>
          <cell r="M526" t="str">
            <v>Scout</v>
          </cell>
          <cell r="N526" t="str">
            <v>Secondary</v>
          </cell>
          <cell r="O526" t="str">
            <v>(Strap Assy 2) FT28424/-</v>
          </cell>
          <cell r="P526" t="str">
            <v>Washer M8</v>
          </cell>
          <cell r="Q526" t="str">
            <v>Z-W-M8</v>
          </cell>
          <cell r="R526" t="str">
            <v>FT28206, Scout, Secondary, (Strap Assy 2) FT28424/-, Washer M8, Z-W-M8</v>
          </cell>
          <cell r="S526">
            <v>7</v>
          </cell>
        </row>
        <row r="527">
          <cell r="A527">
            <v>522</v>
          </cell>
          <cell r="B527" t="str">
            <v>FT28206</v>
          </cell>
          <cell r="C527" t="str">
            <v>SECONDARY TANK - 1 - SCOUT</v>
          </cell>
          <cell r="D527">
            <v>2910900360</v>
          </cell>
          <cell r="E527" t="str">
            <v>Z-W-NL8</v>
          </cell>
          <cell r="F527" t="str">
            <v>SV00A0A410AG1923</v>
          </cell>
          <cell r="G527" t="str">
            <v>Fitting</v>
          </cell>
          <cell r="H527" t="str">
            <v>Nord-Lock Washer M8</v>
          </cell>
          <cell r="I527">
            <v>7</v>
          </cell>
          <cell r="J527" t="str">
            <v/>
          </cell>
          <cell r="K527" t="str">
            <v/>
          </cell>
          <cell r="L527">
            <v>522</v>
          </cell>
          <cell r="M527" t="str">
            <v>Scout</v>
          </cell>
          <cell r="N527" t="str">
            <v>Secondary</v>
          </cell>
          <cell r="O527" t="str">
            <v>(Strap Assy 2) FT28424/-</v>
          </cell>
          <cell r="P527" t="str">
            <v>Nord-Lock Washer M8</v>
          </cell>
          <cell r="Q527" t="str">
            <v>Z-W-NL8</v>
          </cell>
          <cell r="R527" t="str">
            <v>FT28206, Scout, Secondary, (Strap Assy 2) FT28424/-, Nord-Lock Washer M8, Z-W-NL8</v>
          </cell>
          <cell r="S527">
            <v>7</v>
          </cell>
        </row>
        <row r="528">
          <cell r="A528">
            <v>523</v>
          </cell>
          <cell r="B528" t="str">
            <v>FT28206</v>
          </cell>
          <cell r="C528" t="str">
            <v>SECONDARY TANK - 1 - SCOUT</v>
          </cell>
          <cell r="D528">
            <v>2910900360</v>
          </cell>
          <cell r="E528" t="str">
            <v>BT-M8X30SKCPHD</v>
          </cell>
          <cell r="F528" t="str">
            <v>SV00A0A410AG1925</v>
          </cell>
          <cell r="G528" t="str">
            <v>Fitting</v>
          </cell>
          <cell r="H528" t="str">
            <v>BOLT M8x30 Socket cap head screw</v>
          </cell>
          <cell r="I528">
            <v>2</v>
          </cell>
          <cell r="J528" t="str">
            <v/>
          </cell>
          <cell r="K528" t="str">
            <v/>
          </cell>
          <cell r="L528">
            <v>523</v>
          </cell>
          <cell r="M528" t="str">
            <v>Scout</v>
          </cell>
          <cell r="N528" t="str">
            <v>Secondary</v>
          </cell>
          <cell r="O528" t="str">
            <v>(Strap Assy 2) FT28424/-</v>
          </cell>
          <cell r="P528" t="str">
            <v>BOLT M8x30 Socket cap head screw</v>
          </cell>
          <cell r="Q528" t="str">
            <v>BT-M8X30SKCPHD</v>
          </cell>
          <cell r="R528" t="str">
            <v>FT28206, Scout, Secondary, (Strap Assy 2) FT28424/-, BOLT M8x30 Socket cap head screw, BT-M8X30SKCPHD</v>
          </cell>
          <cell r="S528">
            <v>2</v>
          </cell>
        </row>
        <row r="529">
          <cell r="A529">
            <v>524</v>
          </cell>
          <cell r="B529" t="str">
            <v>FT28206</v>
          </cell>
          <cell r="C529" t="str">
            <v>SECONDARY TANK - 1 - SCOUT</v>
          </cell>
          <cell r="D529">
            <v>2910900360</v>
          </cell>
          <cell r="E529" t="str">
            <v>BT-M8X40SKCPHD</v>
          </cell>
          <cell r="F529" t="str">
            <v>SV00A0A410AG1927</v>
          </cell>
          <cell r="G529" t="str">
            <v>Fitting</v>
          </cell>
          <cell r="H529" t="str">
            <v>BOLT M8x40 Socket cap head screw</v>
          </cell>
          <cell r="I529">
            <v>1</v>
          </cell>
          <cell r="J529" t="str">
            <v/>
          </cell>
          <cell r="K529" t="str">
            <v/>
          </cell>
          <cell r="L529">
            <v>524</v>
          </cell>
          <cell r="M529" t="str">
            <v>Scout</v>
          </cell>
          <cell r="N529" t="str">
            <v>Secondary</v>
          </cell>
          <cell r="O529" t="str">
            <v>(Strap Assy 2) FT28424/-</v>
          </cell>
          <cell r="P529" t="str">
            <v>BOLT M8x40 Socket cap head screw</v>
          </cell>
          <cell r="Q529" t="str">
            <v>BT-M8X40SKCPHD</v>
          </cell>
          <cell r="R529" t="str">
            <v>FT28206, Scout, Secondary, (Strap Assy 2) FT28424/-, BOLT M8x40 Socket cap head screw, BT-M8X40SKCPHD</v>
          </cell>
          <cell r="S529">
            <v>1</v>
          </cell>
        </row>
        <row r="530">
          <cell r="A530">
            <v>525</v>
          </cell>
          <cell r="B530" t="str">
            <v>FT28206</v>
          </cell>
          <cell r="C530" t="str">
            <v>SECONDARY TANK - 1 - SCOUT</v>
          </cell>
          <cell r="D530">
            <v>2910900360</v>
          </cell>
          <cell r="E530" t="str">
            <v>BT-M8X60SKCPHD</v>
          </cell>
          <cell r="F530" t="str">
            <v>SV00A0A410AG1929</v>
          </cell>
          <cell r="G530" t="str">
            <v>Fitting</v>
          </cell>
          <cell r="H530" t="str">
            <v>BOLT M8x60 Socket cap head screw</v>
          </cell>
          <cell r="I530">
            <v>4</v>
          </cell>
          <cell r="J530" t="str">
            <v/>
          </cell>
          <cell r="K530" t="str">
            <v/>
          </cell>
          <cell r="L530">
            <v>525</v>
          </cell>
          <cell r="M530" t="str">
            <v>Scout</v>
          </cell>
          <cell r="N530" t="str">
            <v>Secondary</v>
          </cell>
          <cell r="O530" t="str">
            <v>(Strap Assy 2) FT28424/-</v>
          </cell>
          <cell r="P530" t="str">
            <v>BOLT M8x60 Socket cap head screw</v>
          </cell>
          <cell r="Q530" t="str">
            <v>BT-M8X60SKCPHD</v>
          </cell>
          <cell r="R530" t="str">
            <v>FT28206, Scout, Secondary, (Strap Assy 2) FT28424/-, BOLT M8x60 Socket cap head screw, BT-M8X60SKCPHD</v>
          </cell>
          <cell r="S530">
            <v>4</v>
          </cell>
        </row>
        <row r="531">
          <cell r="A531">
            <v>526</v>
          </cell>
          <cell r="B531" t="str">
            <v>FT28206</v>
          </cell>
          <cell r="C531" t="str">
            <v>SECONDARY TANK - 1 - SCOUT</v>
          </cell>
          <cell r="D531">
            <v>2910900360</v>
          </cell>
          <cell r="E531" t="str">
            <v>BT-M8X90SKCPHD</v>
          </cell>
          <cell r="F531" t="str">
            <v>SV00A0A410AG1931</v>
          </cell>
          <cell r="G531" t="str">
            <v>Fitting</v>
          </cell>
          <cell r="H531" t="str">
            <v>BOLT M8x90 Socket cap head screw</v>
          </cell>
          <cell r="I531">
            <v>2</v>
          </cell>
          <cell r="J531" t="str">
            <v/>
          </cell>
          <cell r="K531" t="str">
            <v/>
          </cell>
          <cell r="L531">
            <v>526</v>
          </cell>
          <cell r="M531" t="str">
            <v>Scout</v>
          </cell>
          <cell r="N531" t="str">
            <v>Secondary</v>
          </cell>
          <cell r="O531" t="str">
            <v>(Strap Assy 2) FT28424/-</v>
          </cell>
          <cell r="P531" t="str">
            <v>BOLT M8x90 Socket cap head screw</v>
          </cell>
          <cell r="Q531" t="str">
            <v>BT-M8X90SKCPHD</v>
          </cell>
          <cell r="R531" t="str">
            <v>FT28206, Scout, Secondary, (Strap Assy 2) FT28424/-, BOLT M8x90 Socket cap head screw, BT-M8X90SKCPHD</v>
          </cell>
          <cell r="S531">
            <v>2</v>
          </cell>
        </row>
        <row r="532">
          <cell r="A532">
            <v>527</v>
          </cell>
          <cell r="B532" t="str">
            <v>FT28206</v>
          </cell>
          <cell r="C532" t="str">
            <v>SECONDARY TANK - 1 - SCOUT</v>
          </cell>
          <cell r="D532">
            <v>2910900360</v>
          </cell>
          <cell r="E532" t="str">
            <v/>
          </cell>
          <cell r="F532" t="str">
            <v>SV00A0A410AG21</v>
          </cell>
          <cell r="G532" t="str">
            <v/>
          </cell>
          <cell r="H532" t="str">
            <v/>
          </cell>
          <cell r="I532" t="str">
            <v/>
          </cell>
          <cell r="J532" t="str">
            <v/>
          </cell>
          <cell r="K532" t="str">
            <v/>
          </cell>
          <cell r="L532">
            <v>527</v>
          </cell>
          <cell r="M532" t="str">
            <v>Scout</v>
          </cell>
          <cell r="N532" t="str">
            <v>Secondary</v>
          </cell>
          <cell r="O532" t="str">
            <v>Strap Assy 3</v>
          </cell>
          <cell r="P532" t="str">
            <v/>
          </cell>
          <cell r="Q532" t="str">
            <v/>
          </cell>
          <cell r="R532" t="str">
            <v xml:space="preserve">FT28206, Scout, Secondary, Strap Assy 3, , </v>
          </cell>
          <cell r="S532" t="str">
            <v/>
          </cell>
        </row>
        <row r="533">
          <cell r="A533">
            <v>528</v>
          </cell>
          <cell r="B533" t="str">
            <v>FT28206</v>
          </cell>
          <cell r="C533" t="str">
            <v>SECONDARY TANK - 1 - SCOUT</v>
          </cell>
          <cell r="D533">
            <v>2910900360</v>
          </cell>
          <cell r="E533" t="str">
            <v>FT28434/01</v>
          </cell>
          <cell r="F533" t="str">
            <v>SV00A0A410AG2101</v>
          </cell>
          <cell r="G533" t="str">
            <v>Fitting</v>
          </cell>
          <cell r="H533" t="str">
            <v>Strap</v>
          </cell>
          <cell r="I533">
            <v>1</v>
          </cell>
          <cell r="J533">
            <v>5.47</v>
          </cell>
          <cell r="K533">
            <v>5.47</v>
          </cell>
          <cell r="L533">
            <v>528</v>
          </cell>
          <cell r="M533" t="str">
            <v>Scout</v>
          </cell>
          <cell r="N533" t="str">
            <v>Secondary</v>
          </cell>
          <cell r="O533" t="str">
            <v>(Strap Assy 3) FT28434/-</v>
          </cell>
          <cell r="P533" t="str">
            <v>Strap</v>
          </cell>
          <cell r="Q533" t="str">
            <v>FT28434/01</v>
          </cell>
          <cell r="R533" t="str">
            <v>FT28206, Scout, Secondary, (Strap Assy 3) FT28434/-, Strap, FT28434/01</v>
          </cell>
          <cell r="S533">
            <v>1</v>
          </cell>
        </row>
        <row r="534">
          <cell r="A534">
            <v>529</v>
          </cell>
          <cell r="B534" t="str">
            <v>FT28206</v>
          </cell>
          <cell r="C534" t="str">
            <v>SECONDARY TANK - 1 - SCOUT</v>
          </cell>
          <cell r="D534">
            <v>2910900360</v>
          </cell>
          <cell r="E534" t="str">
            <v>FT28434/02</v>
          </cell>
          <cell r="F534" t="str">
            <v>SV00A0A410AG2103</v>
          </cell>
          <cell r="G534" t="str">
            <v>Fitting</v>
          </cell>
          <cell r="H534" t="str">
            <v>Strap</v>
          </cell>
          <cell r="I534">
            <v>1</v>
          </cell>
          <cell r="J534" t="str">
            <v/>
          </cell>
          <cell r="K534" t="str">
            <v/>
          </cell>
          <cell r="L534">
            <v>529</v>
          </cell>
          <cell r="M534" t="str">
            <v>Scout</v>
          </cell>
          <cell r="N534" t="str">
            <v>Secondary</v>
          </cell>
          <cell r="O534" t="str">
            <v>(Strap Assy 3) FT28434/-</v>
          </cell>
          <cell r="P534" t="str">
            <v>Strap</v>
          </cell>
          <cell r="Q534" t="str">
            <v>FT28434/02</v>
          </cell>
          <cell r="R534" t="str">
            <v>FT28206, Scout, Secondary, (Strap Assy 3) FT28434/-, Strap, FT28434/02</v>
          </cell>
          <cell r="S534">
            <v>1</v>
          </cell>
        </row>
        <row r="535">
          <cell r="A535">
            <v>530</v>
          </cell>
          <cell r="B535" t="str">
            <v>FT28206</v>
          </cell>
          <cell r="C535" t="str">
            <v>SECONDARY TANK - 1 - SCOUT</v>
          </cell>
          <cell r="D535">
            <v>2910900360</v>
          </cell>
          <cell r="E535" t="str">
            <v>FT28434/03</v>
          </cell>
          <cell r="F535" t="str">
            <v>SV00A0A410AG2105</v>
          </cell>
          <cell r="G535" t="str">
            <v>Fitting</v>
          </cell>
          <cell r="H535" t="str">
            <v>Strap</v>
          </cell>
          <cell r="I535">
            <v>1</v>
          </cell>
          <cell r="J535" t="str">
            <v/>
          </cell>
          <cell r="K535" t="str">
            <v/>
          </cell>
          <cell r="L535">
            <v>530</v>
          </cell>
          <cell r="M535" t="str">
            <v>Scout</v>
          </cell>
          <cell r="N535" t="str">
            <v>Secondary</v>
          </cell>
          <cell r="O535" t="str">
            <v>(Strap Assy 3) FT28434/-</v>
          </cell>
          <cell r="P535" t="str">
            <v>Strap</v>
          </cell>
          <cell r="Q535" t="str">
            <v>FT28434/03</v>
          </cell>
          <cell r="R535" t="str">
            <v>FT28206, Scout, Secondary, (Strap Assy 3) FT28434/-, Strap, FT28434/03</v>
          </cell>
          <cell r="S535">
            <v>1</v>
          </cell>
        </row>
        <row r="536">
          <cell r="A536">
            <v>531</v>
          </cell>
          <cell r="B536" t="str">
            <v>FT28206</v>
          </cell>
          <cell r="C536" t="str">
            <v>SECONDARY TANK - 1 - SCOUT</v>
          </cell>
          <cell r="D536">
            <v>2910900360</v>
          </cell>
          <cell r="E536" t="str">
            <v>FT28911</v>
          </cell>
          <cell r="F536" t="str">
            <v>SV00A0A410AG2107</v>
          </cell>
          <cell r="G536" t="str">
            <v>Block</v>
          </cell>
          <cell r="H536" t="str">
            <v>Tension Block Threaded M8</v>
          </cell>
          <cell r="I536">
            <v>2</v>
          </cell>
          <cell r="J536" t="str">
            <v/>
          </cell>
          <cell r="K536" t="str">
            <v/>
          </cell>
          <cell r="L536">
            <v>531</v>
          </cell>
          <cell r="M536" t="str">
            <v>Scout</v>
          </cell>
          <cell r="N536" t="str">
            <v>Secondary</v>
          </cell>
          <cell r="O536" t="str">
            <v>(Strap Assy 3) FT28434/-</v>
          </cell>
          <cell r="P536" t="str">
            <v>Tension Block Threaded M8</v>
          </cell>
          <cell r="Q536" t="str">
            <v>FT28911</v>
          </cell>
          <cell r="R536" t="str">
            <v>FT28206, Scout, Secondary, (Strap Assy 3) FT28434/-, Tension Block Threaded M8, FT28911</v>
          </cell>
          <cell r="S536">
            <v>2</v>
          </cell>
        </row>
        <row r="537">
          <cell r="A537">
            <v>532</v>
          </cell>
          <cell r="B537" t="str">
            <v>FT28206</v>
          </cell>
          <cell r="C537" t="str">
            <v>SECONDARY TANK - 1 - SCOUT</v>
          </cell>
          <cell r="D537">
            <v>2910900360</v>
          </cell>
          <cell r="E537" t="str">
            <v>FT28910</v>
          </cell>
          <cell r="F537" t="str">
            <v>SV00A0A410AG2109</v>
          </cell>
          <cell r="G537" t="str">
            <v>Block</v>
          </cell>
          <cell r="H537" t="str">
            <v>Tension Block Clearance</v>
          </cell>
          <cell r="I537">
            <v>2</v>
          </cell>
          <cell r="J537" t="str">
            <v/>
          </cell>
          <cell r="K537" t="str">
            <v/>
          </cell>
          <cell r="L537">
            <v>532</v>
          </cell>
          <cell r="M537" t="str">
            <v>Scout</v>
          </cell>
          <cell r="N537" t="str">
            <v>Secondary</v>
          </cell>
          <cell r="O537" t="str">
            <v>(Strap Assy 3) FT28434/-</v>
          </cell>
          <cell r="P537" t="str">
            <v>Tension Block Clearance</v>
          </cell>
          <cell r="Q537" t="str">
            <v>FT28910</v>
          </cell>
          <cell r="R537" t="str">
            <v>FT28206, Scout, Secondary, (Strap Assy 3) FT28434/-, Tension Block Clearance, FT28910</v>
          </cell>
          <cell r="S537">
            <v>2</v>
          </cell>
        </row>
        <row r="538">
          <cell r="A538">
            <v>533</v>
          </cell>
          <cell r="B538" t="str">
            <v>FT28206</v>
          </cell>
          <cell r="C538" t="str">
            <v>SECONDARY TANK - 1 - SCOUT</v>
          </cell>
          <cell r="D538">
            <v>2910900360</v>
          </cell>
          <cell r="E538" t="str">
            <v>NT-M8-SCX24</v>
          </cell>
          <cell r="F538" t="str">
            <v>SV00A0A410AG2111</v>
          </cell>
          <cell r="G538" t="str">
            <v>Fitting</v>
          </cell>
          <cell r="H538" t="str">
            <v>Studding Connector M8</v>
          </cell>
          <cell r="I538">
            <v>2</v>
          </cell>
          <cell r="J538" t="str">
            <v/>
          </cell>
          <cell r="K538" t="str">
            <v/>
          </cell>
          <cell r="L538">
            <v>533</v>
          </cell>
          <cell r="M538" t="str">
            <v>Scout</v>
          </cell>
          <cell r="N538" t="str">
            <v>Secondary</v>
          </cell>
          <cell r="O538" t="str">
            <v>(Strap Assy 3) FT28434/-</v>
          </cell>
          <cell r="P538" t="str">
            <v>Studding Connector M8</v>
          </cell>
          <cell r="Q538" t="str">
            <v>NT-M8-SCX24</v>
          </cell>
          <cell r="R538" t="str">
            <v>FT28206, Scout, Secondary, (Strap Assy 3) FT28434/-, Studding Connector M8, NT-M8-SCX24</v>
          </cell>
          <cell r="S538">
            <v>2</v>
          </cell>
        </row>
        <row r="539">
          <cell r="A539">
            <v>534</v>
          </cell>
          <cell r="B539" t="str">
            <v>FT28206</v>
          </cell>
          <cell r="C539" t="str">
            <v>SECONDARY TANK - 1 - SCOUT</v>
          </cell>
          <cell r="D539">
            <v>2910900360</v>
          </cell>
          <cell r="E539" t="str">
            <v>FT28905</v>
          </cell>
          <cell r="F539" t="str">
            <v>SV00A0A410AG2113</v>
          </cell>
          <cell r="G539" t="str">
            <v>Block</v>
          </cell>
          <cell r="H539" t="str">
            <v>Mounting Block</v>
          </cell>
          <cell r="I539">
            <v>1</v>
          </cell>
          <cell r="J539" t="str">
            <v/>
          </cell>
          <cell r="K539" t="str">
            <v/>
          </cell>
          <cell r="L539">
            <v>534</v>
          </cell>
          <cell r="M539" t="str">
            <v>Scout</v>
          </cell>
          <cell r="N539" t="str">
            <v>Secondary</v>
          </cell>
          <cell r="O539" t="str">
            <v>(Strap Assy 3) FT28434/-</v>
          </cell>
          <cell r="P539" t="str">
            <v>Mounting Block</v>
          </cell>
          <cell r="Q539" t="str">
            <v>FT28905</v>
          </cell>
          <cell r="R539" t="str">
            <v>FT28206, Scout, Secondary, (Strap Assy 3) FT28434/-, Mounting Block, FT28905</v>
          </cell>
          <cell r="S539">
            <v>1</v>
          </cell>
        </row>
        <row r="540">
          <cell r="A540">
            <v>535</v>
          </cell>
          <cell r="B540" t="str">
            <v>FT28206</v>
          </cell>
          <cell r="C540" t="str">
            <v>SECONDARY TANK - 1 - SCOUT</v>
          </cell>
          <cell r="D540">
            <v>2910900360</v>
          </cell>
          <cell r="E540" t="str">
            <v>FT28909</v>
          </cell>
          <cell r="F540" t="str">
            <v>SV00A0A410AG2115</v>
          </cell>
          <cell r="G540" t="str">
            <v>Block</v>
          </cell>
          <cell r="H540" t="str">
            <v>Strap Retaining Block</v>
          </cell>
          <cell r="I540">
            <v>1</v>
          </cell>
          <cell r="J540" t="str">
            <v/>
          </cell>
          <cell r="K540" t="str">
            <v/>
          </cell>
          <cell r="L540">
            <v>535</v>
          </cell>
          <cell r="M540" t="str">
            <v>Scout</v>
          </cell>
          <cell r="N540" t="str">
            <v>Secondary</v>
          </cell>
          <cell r="O540" t="str">
            <v>(Strap Assy 3) FT28434/-</v>
          </cell>
          <cell r="P540" t="str">
            <v>Strap Retaining Block</v>
          </cell>
          <cell r="Q540" t="str">
            <v>FT28909</v>
          </cell>
          <cell r="R540" t="str">
            <v>FT28206, Scout, Secondary, (Strap Assy 3) FT28434/-, Strap Retaining Block, FT28909</v>
          </cell>
          <cell r="S540">
            <v>1</v>
          </cell>
        </row>
        <row r="541">
          <cell r="A541">
            <v>536</v>
          </cell>
          <cell r="B541" t="str">
            <v>FT28206</v>
          </cell>
          <cell r="C541" t="str">
            <v>SECONDARY TANK - 1 - SCOUT</v>
          </cell>
          <cell r="D541">
            <v>2910900360</v>
          </cell>
          <cell r="E541" t="str">
            <v>FT28907</v>
          </cell>
          <cell r="F541" t="str">
            <v>SV00A0A410AG2117</v>
          </cell>
          <cell r="G541" t="str">
            <v>Block</v>
          </cell>
          <cell r="H541" t="str">
            <v>Welded Mounting Block</v>
          </cell>
          <cell r="I541">
            <v>1</v>
          </cell>
          <cell r="J541" t="str">
            <v/>
          </cell>
          <cell r="K541" t="str">
            <v/>
          </cell>
          <cell r="L541">
            <v>536</v>
          </cell>
          <cell r="M541" t="str">
            <v>Scout</v>
          </cell>
          <cell r="N541" t="str">
            <v>Secondary</v>
          </cell>
          <cell r="O541" t="str">
            <v>(Strap Assy 3) FT28434/-</v>
          </cell>
          <cell r="P541" t="str">
            <v>Welded Mounting Block</v>
          </cell>
          <cell r="Q541" t="str">
            <v>FT28907</v>
          </cell>
          <cell r="R541" t="str">
            <v>FT28206, Scout, Secondary, (Strap Assy 3) FT28434/-, Welded Mounting Block, FT28907</v>
          </cell>
          <cell r="S541">
            <v>1</v>
          </cell>
        </row>
        <row r="542">
          <cell r="A542">
            <v>537</v>
          </cell>
          <cell r="B542" t="str">
            <v>FT28206</v>
          </cell>
          <cell r="C542" t="str">
            <v>SECONDARY TANK - 1 - SCOUT</v>
          </cell>
          <cell r="D542">
            <v>2910900360</v>
          </cell>
          <cell r="E542" t="str">
            <v>FT28908</v>
          </cell>
          <cell r="F542" t="str">
            <v>SV00A0A410AG2119</v>
          </cell>
          <cell r="G542" t="str">
            <v>Block</v>
          </cell>
          <cell r="H542" t="str">
            <v>Strap Mounting Block</v>
          </cell>
          <cell r="I542">
            <v>1</v>
          </cell>
          <cell r="J542" t="str">
            <v/>
          </cell>
          <cell r="K542" t="str">
            <v/>
          </cell>
          <cell r="L542">
            <v>537</v>
          </cell>
          <cell r="M542" t="str">
            <v>Scout</v>
          </cell>
          <cell r="N542" t="str">
            <v>Secondary</v>
          </cell>
          <cell r="O542" t="str">
            <v>(Strap Assy 3) FT28434/-</v>
          </cell>
          <cell r="P542" t="str">
            <v>Strap Mounting Block</v>
          </cell>
          <cell r="Q542" t="str">
            <v>FT28908</v>
          </cell>
          <cell r="R542" t="str">
            <v>FT28206, Scout, Secondary, (Strap Assy 3) FT28434/-, Strap Mounting Block, FT28908</v>
          </cell>
          <cell r="S542">
            <v>1</v>
          </cell>
        </row>
        <row r="543">
          <cell r="A543">
            <v>538</v>
          </cell>
          <cell r="B543" t="str">
            <v>FT28206</v>
          </cell>
          <cell r="C543" t="str">
            <v>SECONDARY TANK - 1 - SCOUT</v>
          </cell>
          <cell r="D543">
            <v>2910900360</v>
          </cell>
          <cell r="E543" t="str">
            <v>Z-W-M8</v>
          </cell>
          <cell r="F543" t="str">
            <v>SV00A0A410AG2121</v>
          </cell>
          <cell r="G543" t="str">
            <v>Fitting</v>
          </cell>
          <cell r="H543" t="str">
            <v>Washer M8</v>
          </cell>
          <cell r="I543">
            <v>7</v>
          </cell>
          <cell r="J543" t="str">
            <v/>
          </cell>
          <cell r="K543" t="str">
            <v/>
          </cell>
          <cell r="L543">
            <v>538</v>
          </cell>
          <cell r="M543" t="str">
            <v>Scout</v>
          </cell>
          <cell r="N543" t="str">
            <v>Secondary</v>
          </cell>
          <cell r="O543" t="str">
            <v>(Strap Assy 3) FT28434/-</v>
          </cell>
          <cell r="P543" t="str">
            <v>Washer M8</v>
          </cell>
          <cell r="Q543" t="str">
            <v>Z-W-M8</v>
          </cell>
          <cell r="R543" t="str">
            <v>FT28206, Scout, Secondary, (Strap Assy 3) FT28434/-, Washer M8, Z-W-M8</v>
          </cell>
          <cell r="S543">
            <v>7</v>
          </cell>
        </row>
        <row r="544">
          <cell r="A544">
            <v>539</v>
          </cell>
          <cell r="B544" t="str">
            <v>FT28206</v>
          </cell>
          <cell r="C544" t="str">
            <v>SECONDARY TANK - 1 - SCOUT</v>
          </cell>
          <cell r="D544">
            <v>2910900360</v>
          </cell>
          <cell r="E544" t="str">
            <v>Z-W-NL8</v>
          </cell>
          <cell r="F544" t="str">
            <v>SV00A0A410AG2123</v>
          </cell>
          <cell r="G544" t="str">
            <v>Fitting</v>
          </cell>
          <cell r="H544" t="str">
            <v>Nord-Lock Washer M8</v>
          </cell>
          <cell r="I544">
            <v>7</v>
          </cell>
          <cell r="J544" t="str">
            <v/>
          </cell>
          <cell r="K544" t="str">
            <v/>
          </cell>
          <cell r="L544">
            <v>539</v>
          </cell>
          <cell r="M544" t="str">
            <v>Scout</v>
          </cell>
          <cell r="N544" t="str">
            <v>Secondary</v>
          </cell>
          <cell r="O544" t="str">
            <v>(Strap Assy 3) FT28434/-</v>
          </cell>
          <cell r="P544" t="str">
            <v>Nord-Lock Washer M8</v>
          </cell>
          <cell r="Q544" t="str">
            <v>Z-W-NL8</v>
          </cell>
          <cell r="R544" t="str">
            <v>FT28206, Scout, Secondary, (Strap Assy 3) FT28434/-, Nord-Lock Washer M8, Z-W-NL8</v>
          </cell>
          <cell r="S544">
            <v>7</v>
          </cell>
        </row>
        <row r="545">
          <cell r="A545">
            <v>540</v>
          </cell>
          <cell r="B545" t="str">
            <v>FT28206</v>
          </cell>
          <cell r="C545" t="str">
            <v>SECONDARY TANK - 1 - SCOUT</v>
          </cell>
          <cell r="D545">
            <v>2910900360</v>
          </cell>
          <cell r="E545" t="str">
            <v>BT-M8X30SKCPHD</v>
          </cell>
          <cell r="F545" t="str">
            <v>SV00A0A410AG2125</v>
          </cell>
          <cell r="G545" t="str">
            <v>Fitting</v>
          </cell>
          <cell r="H545" t="str">
            <v>BOLT M8x30 Socket cap head screw</v>
          </cell>
          <cell r="I545">
            <v>2</v>
          </cell>
          <cell r="J545" t="str">
            <v/>
          </cell>
          <cell r="K545" t="str">
            <v/>
          </cell>
          <cell r="L545">
            <v>540</v>
          </cell>
          <cell r="M545" t="str">
            <v>Scout</v>
          </cell>
          <cell r="N545" t="str">
            <v>Secondary</v>
          </cell>
          <cell r="O545" t="str">
            <v>(Strap Assy 3) FT28434/-</v>
          </cell>
          <cell r="P545" t="str">
            <v>BOLT M8x30 Socket cap head screw</v>
          </cell>
          <cell r="Q545" t="str">
            <v>BT-M8X30SKCPHD</v>
          </cell>
          <cell r="R545" t="str">
            <v>FT28206, Scout, Secondary, (Strap Assy 3) FT28434/-, BOLT M8x30 Socket cap head screw, BT-M8X30SKCPHD</v>
          </cell>
          <cell r="S545">
            <v>2</v>
          </cell>
        </row>
        <row r="546">
          <cell r="A546">
            <v>541</v>
          </cell>
          <cell r="B546" t="str">
            <v>FT28206</v>
          </cell>
          <cell r="C546" t="str">
            <v>SECONDARY TANK - 1 - SCOUT</v>
          </cell>
          <cell r="D546">
            <v>2910900360</v>
          </cell>
          <cell r="E546" t="str">
            <v>BT-M8X40SKCPHD</v>
          </cell>
          <cell r="F546" t="str">
            <v>SV00A0A410AG2127</v>
          </cell>
          <cell r="G546" t="str">
            <v>Fitting</v>
          </cell>
          <cell r="H546" t="str">
            <v>BOLT M8x40 Socket cap head screw</v>
          </cell>
          <cell r="I546">
            <v>1</v>
          </cell>
          <cell r="J546" t="str">
            <v/>
          </cell>
          <cell r="K546" t="str">
            <v/>
          </cell>
          <cell r="L546">
            <v>541</v>
          </cell>
          <cell r="M546" t="str">
            <v>Scout</v>
          </cell>
          <cell r="N546" t="str">
            <v>Secondary</v>
          </cell>
          <cell r="O546" t="str">
            <v>(Strap Assy 3) FT28434/-</v>
          </cell>
          <cell r="P546" t="str">
            <v>BOLT M8x40 Socket cap head screw</v>
          </cell>
          <cell r="Q546" t="str">
            <v>BT-M8X40SKCPHD</v>
          </cell>
          <cell r="R546" t="str">
            <v>FT28206, Scout, Secondary, (Strap Assy 3) FT28434/-, BOLT M8x40 Socket cap head screw, BT-M8X40SKCPHD</v>
          </cell>
          <cell r="S546">
            <v>1</v>
          </cell>
        </row>
        <row r="547">
          <cell r="A547">
            <v>542</v>
          </cell>
          <cell r="B547" t="str">
            <v>FT28206</v>
          </cell>
          <cell r="C547" t="str">
            <v>SECONDARY TANK - 1 - SCOUT</v>
          </cell>
          <cell r="D547">
            <v>2910900360</v>
          </cell>
          <cell r="E547" t="str">
            <v>BT-M8X60SKCPHD</v>
          </cell>
          <cell r="F547" t="str">
            <v>SV00A0A410AG2129</v>
          </cell>
          <cell r="G547" t="str">
            <v>Fitting</v>
          </cell>
          <cell r="H547" t="str">
            <v>BOLT M8x60 Socket cap head screw</v>
          </cell>
          <cell r="I547">
            <v>4</v>
          </cell>
          <cell r="J547" t="str">
            <v/>
          </cell>
          <cell r="K547" t="str">
            <v/>
          </cell>
          <cell r="L547">
            <v>542</v>
          </cell>
          <cell r="M547" t="str">
            <v>Scout</v>
          </cell>
          <cell r="N547" t="str">
            <v>Secondary</v>
          </cell>
          <cell r="O547" t="str">
            <v>(Strap Assy 3) FT28434/-</v>
          </cell>
          <cell r="P547" t="str">
            <v>BOLT M8x60 Socket cap head screw</v>
          </cell>
          <cell r="Q547" t="str">
            <v>BT-M8X60SKCPHD</v>
          </cell>
          <cell r="R547" t="str">
            <v>FT28206, Scout, Secondary, (Strap Assy 3) FT28434/-, BOLT M8x60 Socket cap head screw, BT-M8X60SKCPHD</v>
          </cell>
          <cell r="S547">
            <v>4</v>
          </cell>
        </row>
        <row r="548">
          <cell r="A548">
            <v>543</v>
          </cell>
          <cell r="B548" t="str">
            <v>FT28206</v>
          </cell>
          <cell r="C548" t="str">
            <v>SECONDARY TANK - 1 - SCOUT</v>
          </cell>
          <cell r="D548">
            <v>2910900360</v>
          </cell>
          <cell r="E548" t="str">
            <v>BT-M8X90SKCPHD</v>
          </cell>
          <cell r="F548" t="str">
            <v>SV00A0A410AG2131</v>
          </cell>
          <cell r="G548" t="str">
            <v>Fitting</v>
          </cell>
          <cell r="H548" t="str">
            <v>BOLT M8x90 Socket cap head screw</v>
          </cell>
          <cell r="I548">
            <v>2</v>
          </cell>
          <cell r="J548" t="str">
            <v/>
          </cell>
          <cell r="K548" t="str">
            <v/>
          </cell>
          <cell r="L548">
            <v>543</v>
          </cell>
          <cell r="M548" t="str">
            <v>Scout</v>
          </cell>
          <cell r="N548" t="str">
            <v>Secondary</v>
          </cell>
          <cell r="O548" t="str">
            <v>(Strap Assy 3) FT28434/-</v>
          </cell>
          <cell r="P548" t="str">
            <v>BOLT M8x90 Socket cap head screw</v>
          </cell>
          <cell r="Q548" t="str">
            <v>BT-M8X90SKCPHD</v>
          </cell>
          <cell r="R548" t="str">
            <v>FT28206, Scout, Secondary, (Strap Assy 3) FT28434/-, BOLT M8x90 Socket cap head screw, BT-M8X90SKCPHD</v>
          </cell>
          <cell r="S548">
            <v>2</v>
          </cell>
        </row>
        <row r="549">
          <cell r="A549">
            <v>544</v>
          </cell>
          <cell r="B549" t="str">
            <v>FT28206</v>
          </cell>
          <cell r="C549" t="str">
            <v>SECONDARY TANK - 1 - SCOUT</v>
          </cell>
          <cell r="D549">
            <v>2910900360</v>
          </cell>
          <cell r="E549" t="str">
            <v/>
          </cell>
          <cell r="F549" t="str">
            <v>SV00A0A460AA11</v>
          </cell>
          <cell r="G549" t="str">
            <v/>
          </cell>
          <cell r="H549" t="str">
            <v/>
          </cell>
          <cell r="I549" t="str">
            <v/>
          </cell>
          <cell r="J549" t="str">
            <v/>
          </cell>
          <cell r="K549" t="str">
            <v/>
          </cell>
          <cell r="L549">
            <v>544</v>
          </cell>
          <cell r="M549" t="str">
            <v>Scout</v>
          </cell>
          <cell r="N549" t="str">
            <v>Secondary</v>
          </cell>
          <cell r="O549" t="str">
            <v>DRAIN PLUG - SECONDARY TANK</v>
          </cell>
          <cell r="P549" t="str">
            <v/>
          </cell>
          <cell r="Q549" t="str">
            <v/>
          </cell>
          <cell r="R549" t="str">
            <v xml:space="preserve">FT28206, Scout, Secondary, DRAIN PLUG - SECONDARY TANK, , </v>
          </cell>
          <cell r="S549" t="str">
            <v/>
          </cell>
        </row>
        <row r="550">
          <cell r="A550">
            <v>545</v>
          </cell>
          <cell r="B550" t="str">
            <v>FT28206</v>
          </cell>
          <cell r="C550" t="str">
            <v>SECONDARY TANK - 1 - SCOUT</v>
          </cell>
          <cell r="D550">
            <v>2910900360</v>
          </cell>
          <cell r="E550" t="str">
            <v>FT28274</v>
          </cell>
          <cell r="F550" t="str">
            <v>SV00A0A460AA1101</v>
          </cell>
          <cell r="G550" t="str">
            <v>Insert</v>
          </cell>
          <cell r="H550" t="str">
            <v xml:space="preserve">M24 X 1.5 Nut Insert (RM) </v>
          </cell>
          <cell r="I550">
            <v>1</v>
          </cell>
          <cell r="J550">
            <v>7.0000000000000007E-2</v>
          </cell>
          <cell r="K550">
            <v>7.0000000000000007E-2</v>
          </cell>
          <cell r="L550">
            <v>545</v>
          </cell>
          <cell r="M550" t="str">
            <v>Scout</v>
          </cell>
          <cell r="N550" t="str">
            <v>Secondary</v>
          </cell>
          <cell r="O550" t="str">
            <v xml:space="preserve">Drain Plug Assembly </v>
          </cell>
          <cell r="P550" t="str">
            <v xml:space="preserve">M24 X 1.5 Nut Insert (RM) </v>
          </cell>
          <cell r="Q550" t="str">
            <v>FT28274</v>
          </cell>
          <cell r="R550" t="str">
            <v>FT28206, Scout, Secondary, Drain Plug Assembly , M24 X 1.5 Nut Insert (RM) , FT28274</v>
          </cell>
          <cell r="S550">
            <v>1</v>
          </cell>
        </row>
        <row r="551">
          <cell r="A551">
            <v>546</v>
          </cell>
          <cell r="B551" t="str">
            <v>FT28206</v>
          </cell>
          <cell r="C551" t="str">
            <v>SECONDARY TANK - 1 - SCOUT</v>
          </cell>
          <cell r="D551">
            <v>2910900360</v>
          </cell>
          <cell r="E551" t="str">
            <v>ROV16SCFX</v>
          </cell>
          <cell r="F551" t="str">
            <v>SV00A0A460AA1103</v>
          </cell>
          <cell r="G551" t="str">
            <v>Fitting</v>
          </cell>
          <cell r="H551" t="str">
            <v>M24 X 1.5 Solid Plug</v>
          </cell>
          <cell r="I551">
            <v>1</v>
          </cell>
          <cell r="J551">
            <v>7.4999999999999997E-2</v>
          </cell>
          <cell r="K551">
            <v>7.4999999999999997E-2</v>
          </cell>
          <cell r="L551">
            <v>546</v>
          </cell>
          <cell r="M551" t="str">
            <v>Scout</v>
          </cell>
          <cell r="N551" t="str">
            <v>Secondary</v>
          </cell>
          <cell r="O551" t="str">
            <v xml:space="preserve">Drain Plug Assembly </v>
          </cell>
          <cell r="P551" t="str">
            <v>M24 X 1.5 Solid Plug</v>
          </cell>
          <cell r="Q551" t="str">
            <v>ROV16SCFX</v>
          </cell>
          <cell r="R551" t="str">
            <v>FT28206, Scout, Secondary, Drain Plug Assembly , M24 X 1.5 Solid Plug, ROV16SCFX</v>
          </cell>
          <cell r="S551">
            <v>1</v>
          </cell>
        </row>
        <row r="552">
          <cell r="A552">
            <v>547</v>
          </cell>
          <cell r="B552" t="str">
            <v>FT28206</v>
          </cell>
          <cell r="C552" t="str">
            <v>SECONDARY TANK - 1 - SCOUT</v>
          </cell>
          <cell r="D552">
            <v>2910900360</v>
          </cell>
          <cell r="E552" t="str">
            <v>Y-BS-M24</v>
          </cell>
          <cell r="F552" t="str">
            <v>SV00A0A460AA1105</v>
          </cell>
          <cell r="G552" t="str">
            <v>Seal</v>
          </cell>
          <cell r="H552" t="str">
            <v>M24 X 1.5 Bonded Seal</v>
          </cell>
          <cell r="I552">
            <v>1</v>
          </cell>
          <cell r="J552">
            <v>4.0000000000000001E-3</v>
          </cell>
          <cell r="K552">
            <v>4.0000000000000001E-3</v>
          </cell>
          <cell r="L552">
            <v>547</v>
          </cell>
          <cell r="M552" t="str">
            <v>Scout</v>
          </cell>
          <cell r="N552" t="str">
            <v>Secondary</v>
          </cell>
          <cell r="O552" t="str">
            <v xml:space="preserve">Drain Plug Assembly </v>
          </cell>
          <cell r="P552" t="str">
            <v>M24 X 1.5 Bonded Seal</v>
          </cell>
          <cell r="Q552" t="str">
            <v>Y-BS-M24</v>
          </cell>
          <cell r="R552" t="str">
            <v>FT28206, Scout, Secondary, Drain Plug Assembly , M24 X 1.5 Bonded Seal, Y-BS-M24</v>
          </cell>
          <cell r="S552">
            <v>1</v>
          </cell>
        </row>
        <row r="554">
          <cell r="A554">
            <v>548</v>
          </cell>
          <cell r="B554" t="str">
            <v>FT28202</v>
          </cell>
          <cell r="C554" t="str">
            <v>SECONDARY TANK - 2 - PMRS REPAIR RECOVERY</v>
          </cell>
          <cell r="D554">
            <v>2910900355</v>
          </cell>
          <cell r="E554" t="str">
            <v>FT28202</v>
          </cell>
          <cell r="F554" t="str">
            <v>SV00A0A410AG</v>
          </cell>
          <cell r="G554" t="str">
            <v/>
          </cell>
          <cell r="H554" t="str">
            <v/>
          </cell>
          <cell r="I554" t="str">
            <v/>
          </cell>
          <cell r="J554" t="str">
            <v/>
          </cell>
          <cell r="K554" t="str">
            <v/>
          </cell>
          <cell r="L554">
            <v>548</v>
          </cell>
          <cell r="M554" t="str">
            <v>PMRS/REP/REC</v>
          </cell>
          <cell r="N554" t="str">
            <v>Secondary</v>
          </cell>
          <cell r="O554" t="str">
            <v>SECONDARY FUEL TANK</v>
          </cell>
          <cell r="P554" t="str">
            <v/>
          </cell>
          <cell r="Q554" t="str">
            <v>FT28202</v>
          </cell>
          <cell r="R554" t="str">
            <v>FT28202, PMRS/REP/REC, Secondary, SECONDARY FUEL TANK, , FT28202</v>
          </cell>
          <cell r="S554" t="str">
            <v/>
          </cell>
        </row>
        <row r="555">
          <cell r="A555">
            <v>549</v>
          </cell>
          <cell r="B555" t="str">
            <v>FT28202</v>
          </cell>
          <cell r="C555" t="str">
            <v>SECONDARY TANK - 2 - PMRS REPAIR RECOVERY</v>
          </cell>
          <cell r="D555">
            <v>2910900355</v>
          </cell>
          <cell r="E555" t="str">
            <v>FT28332</v>
          </cell>
          <cell r="F555" t="str">
            <v>SV00A0A410AG01</v>
          </cell>
          <cell r="G555" t="str">
            <v>Moulding</v>
          </cell>
          <cell r="H555" t="str">
            <v>Rotational Moulding</v>
          </cell>
          <cell r="I555">
            <v>1</v>
          </cell>
          <cell r="J555">
            <v>23</v>
          </cell>
          <cell r="K555">
            <v>23</v>
          </cell>
          <cell r="L555">
            <v>549</v>
          </cell>
          <cell r="M555" t="str">
            <v>PMRS/REP/REC</v>
          </cell>
          <cell r="N555" t="str">
            <v>Secondary</v>
          </cell>
          <cell r="O555" t="str">
            <v>RM Tank CH53 Natural Crosslink Polyethylene</v>
          </cell>
          <cell r="P555" t="str">
            <v>Rotational Moulding</v>
          </cell>
          <cell r="Q555" t="str">
            <v>FT28332</v>
          </cell>
          <cell r="R555" t="str">
            <v>FT28202, PMRS/REP/REC, Secondary, RM Tank CH53 Natural Crosslink Polyethylene, Rotational Moulding, FT28332</v>
          </cell>
          <cell r="S555">
            <v>1</v>
          </cell>
        </row>
        <row r="556">
          <cell r="A556">
            <v>550</v>
          </cell>
          <cell r="B556" t="str">
            <v>FT28202</v>
          </cell>
          <cell r="C556" t="str">
            <v>SECONDARY TANK - 2 - PMRS REPAIR RECOVERY</v>
          </cell>
          <cell r="D556">
            <v>2910900355</v>
          </cell>
          <cell r="E556" t="str">
            <v>FT28287</v>
          </cell>
          <cell r="F556" t="str">
            <v>SV00A0A410AG0103</v>
          </cell>
          <cell r="G556" t="str">
            <v>Label</v>
          </cell>
          <cell r="H556" t="str">
            <v>Ident Label</v>
          </cell>
          <cell r="I556">
            <v>1</v>
          </cell>
          <cell r="J556">
            <v>0.02</v>
          </cell>
          <cell r="K556">
            <v>0.02</v>
          </cell>
          <cell r="L556">
            <v>550</v>
          </cell>
          <cell r="M556" t="str">
            <v>PMRS/REP/REC</v>
          </cell>
          <cell r="N556" t="str">
            <v>Secondary</v>
          </cell>
          <cell r="O556" t="str">
            <v>Label</v>
          </cell>
          <cell r="P556" t="str">
            <v>Ident Label</v>
          </cell>
          <cell r="Q556" t="str">
            <v>FT28287</v>
          </cell>
          <cell r="R556" t="str">
            <v>FT28202, PMRS/REP/REC, Secondary, Label, Ident Label, FT28287</v>
          </cell>
          <cell r="S556">
            <v>1</v>
          </cell>
        </row>
        <row r="557">
          <cell r="A557">
            <v>551</v>
          </cell>
          <cell r="B557" t="str">
            <v>FT28202</v>
          </cell>
          <cell r="C557" t="str">
            <v>SECONDARY TANK - 2 - PMRS REPAIR RECOVERY</v>
          </cell>
          <cell r="D557">
            <v>2910900355</v>
          </cell>
          <cell r="E557" t="str">
            <v>FT28687</v>
          </cell>
          <cell r="F557" t="str">
            <v>SV00A0A410AG0105</v>
          </cell>
          <cell r="G557" t="str">
            <v>Parts</v>
          </cell>
          <cell r="H557" t="str">
            <v>Top level loose items kit</v>
          </cell>
          <cell r="I557">
            <v>1</v>
          </cell>
          <cell r="J557" t="str">
            <v/>
          </cell>
          <cell r="K557" t="str">
            <v/>
          </cell>
          <cell r="L557">
            <v>551</v>
          </cell>
          <cell r="M557" t="str">
            <v>PMRS/REP/REC</v>
          </cell>
          <cell r="N557" t="str">
            <v>Secondary</v>
          </cell>
          <cell r="O557" t="str">
            <v>Loose items</v>
          </cell>
          <cell r="P557" t="str">
            <v>Top level loose items kit</v>
          </cell>
          <cell r="Q557" t="str">
            <v>FT28687</v>
          </cell>
          <cell r="R557" t="str">
            <v>FT28202, PMRS/REP/REC, Secondary, Loose items, Top level loose items kit, FT28687</v>
          </cell>
          <cell r="S557">
            <v>1</v>
          </cell>
        </row>
        <row r="558">
          <cell r="A558">
            <v>552</v>
          </cell>
          <cell r="B558" t="str">
            <v>FT28202</v>
          </cell>
          <cell r="C558" t="str">
            <v>SECONDARY TANK - 2 - PMRS REPAIR RECOVERY</v>
          </cell>
          <cell r="D558">
            <v>2910900355</v>
          </cell>
          <cell r="E558" t="str">
            <v>FT28212</v>
          </cell>
          <cell r="F558" t="str">
            <v>SV00A0A410AG15</v>
          </cell>
          <cell r="G558" t="str">
            <v>Filler</v>
          </cell>
          <cell r="H558" t="str">
            <v>SAFOAM Cut Block LRU</v>
          </cell>
          <cell r="I558">
            <v>1</v>
          </cell>
          <cell r="J558">
            <v>7</v>
          </cell>
          <cell r="K558">
            <v>7</v>
          </cell>
          <cell r="L558">
            <v>552</v>
          </cell>
          <cell r="M558" t="str">
            <v>PMRS/REP/REC</v>
          </cell>
          <cell r="N558" t="str">
            <v>Secondary</v>
          </cell>
          <cell r="O558" t="str">
            <v>Reticulated Safety Foam</v>
          </cell>
          <cell r="P558" t="str">
            <v>SAFOAM Cut Block LRU</v>
          </cell>
          <cell r="Q558" t="str">
            <v>FT28212</v>
          </cell>
          <cell r="R558" t="str">
            <v>FT28202, PMRS/REP/REC, Secondary, Reticulated Safety Foam, SAFOAM Cut Block LRU, FT28212</v>
          </cell>
          <cell r="S558">
            <v>1</v>
          </cell>
        </row>
        <row r="559">
          <cell r="A559">
            <v>553</v>
          </cell>
          <cell r="B559" t="str">
            <v>FT28202</v>
          </cell>
          <cell r="C559" t="str">
            <v>SECONDARY TANK - 2 - PMRS REPAIR RECOVERY</v>
          </cell>
          <cell r="D559">
            <v>2910900355</v>
          </cell>
          <cell r="E559" t="str">
            <v/>
          </cell>
          <cell r="F559" t="str">
            <v>SV00A0A410AG19</v>
          </cell>
          <cell r="G559" t="str">
            <v/>
          </cell>
          <cell r="H559" t="str">
            <v/>
          </cell>
          <cell r="I559" t="str">
            <v/>
          </cell>
          <cell r="J559" t="str">
            <v/>
          </cell>
          <cell r="K559" t="str">
            <v/>
          </cell>
          <cell r="L559">
            <v>553</v>
          </cell>
          <cell r="M559" t="str">
            <v>PMRS/REP/REC</v>
          </cell>
          <cell r="N559" t="str">
            <v>Secondary</v>
          </cell>
          <cell r="O559" t="str">
            <v>Earthing Boss</v>
          </cell>
          <cell r="P559" t="str">
            <v/>
          </cell>
          <cell r="Q559" t="str">
            <v/>
          </cell>
          <cell r="R559" t="str">
            <v xml:space="preserve">FT28202, PMRS/REP/REC, Secondary, Earthing Boss, , </v>
          </cell>
          <cell r="S559" t="str">
            <v/>
          </cell>
        </row>
        <row r="560">
          <cell r="A560">
            <v>554</v>
          </cell>
          <cell r="B560" t="str">
            <v>FT28202</v>
          </cell>
          <cell r="C560" t="str">
            <v>SECONDARY TANK - 2 - PMRS REPAIR RECOVERY</v>
          </cell>
          <cell r="D560">
            <v>2910900355</v>
          </cell>
          <cell r="E560" t="str">
            <v>FT28198</v>
          </cell>
          <cell r="F560" t="str">
            <v>SV00A0A410AG1901</v>
          </cell>
          <cell r="G560" t="str">
            <v>Fitting</v>
          </cell>
          <cell r="H560" t="str">
            <v>M8 Earthing Boss (White)</v>
          </cell>
          <cell r="I560">
            <v>1</v>
          </cell>
          <cell r="J560">
            <v>0.03</v>
          </cell>
          <cell r="K560">
            <v>0.03</v>
          </cell>
          <cell r="L560">
            <v>554</v>
          </cell>
          <cell r="M560" t="str">
            <v>PMRS/REP/REC</v>
          </cell>
          <cell r="N560" t="str">
            <v>Secondary</v>
          </cell>
          <cell r="O560" t="str">
            <v>Earthing Boss</v>
          </cell>
          <cell r="P560" t="str">
            <v>M8 Earthing Boss (White)</v>
          </cell>
          <cell r="Q560" t="str">
            <v>FT28198</v>
          </cell>
          <cell r="R560" t="str">
            <v>FT28202, PMRS/REP/REC, Secondary, Earthing Boss, M8 Earthing Boss (White), FT28198</v>
          </cell>
          <cell r="S560">
            <v>1</v>
          </cell>
        </row>
        <row r="561">
          <cell r="A561">
            <v>555</v>
          </cell>
          <cell r="B561" t="str">
            <v>FT28202</v>
          </cell>
          <cell r="C561" t="str">
            <v>SECONDARY TANK - 2 - PMRS REPAIR RECOVERY</v>
          </cell>
          <cell r="D561">
            <v>2910900355</v>
          </cell>
          <cell r="E561" t="str">
            <v>BT-M3X20CSK</v>
          </cell>
          <cell r="F561" t="str">
            <v>SV00A0A410AG1903</v>
          </cell>
          <cell r="G561" t="str">
            <v>Fastener</v>
          </cell>
          <cell r="H561" t="str">
            <v>M3 Csk Screw</v>
          </cell>
          <cell r="I561">
            <v>1</v>
          </cell>
          <cell r="J561">
            <v>5.0000000000000001E-3</v>
          </cell>
          <cell r="K561">
            <v>5.0000000000000001E-3</v>
          </cell>
          <cell r="L561">
            <v>555</v>
          </cell>
          <cell r="M561" t="str">
            <v>PMRS/REP/REC</v>
          </cell>
          <cell r="N561" t="str">
            <v>Secondary</v>
          </cell>
          <cell r="O561" t="str">
            <v>Earthing Boss</v>
          </cell>
          <cell r="P561" t="str">
            <v>M3 Csk Screw</v>
          </cell>
          <cell r="Q561" t="str">
            <v>BT-M3X20CSK</v>
          </cell>
          <cell r="R561" t="str">
            <v>FT28202, PMRS/REP/REC, Secondary, Earthing Boss, M3 Csk Screw, BT-M3X20CSK</v>
          </cell>
          <cell r="S561">
            <v>1</v>
          </cell>
        </row>
        <row r="562">
          <cell r="A562">
            <v>556</v>
          </cell>
          <cell r="B562" t="str">
            <v>FT28202</v>
          </cell>
          <cell r="C562" t="str">
            <v>SECONDARY TANK - 2 - PMRS REPAIR RECOVERY</v>
          </cell>
          <cell r="D562">
            <v>2910900355</v>
          </cell>
          <cell r="E562" t="str">
            <v>BT-M8X10HX</v>
          </cell>
          <cell r="F562" t="str">
            <v>SV00A0A410AG1905</v>
          </cell>
          <cell r="G562" t="str">
            <v>Fastener</v>
          </cell>
          <cell r="H562" t="str">
            <v>M8 Bolt Hex Head</v>
          </cell>
          <cell r="I562">
            <v>1</v>
          </cell>
          <cell r="J562">
            <v>0.03</v>
          </cell>
          <cell r="K562">
            <v>0.03</v>
          </cell>
          <cell r="L562">
            <v>556</v>
          </cell>
          <cell r="M562" t="str">
            <v>PMRS/REP/REC</v>
          </cell>
          <cell r="N562" t="str">
            <v>Secondary</v>
          </cell>
          <cell r="O562" t="str">
            <v>Earthing Boss</v>
          </cell>
          <cell r="P562" t="str">
            <v>M8 Bolt Hex Head</v>
          </cell>
          <cell r="Q562" t="str">
            <v>BT-M8X10HX</v>
          </cell>
          <cell r="R562" t="str">
            <v>FT28202, PMRS/REP/REC, Secondary, Earthing Boss, M8 Bolt Hex Head, BT-M8X10HX</v>
          </cell>
          <cell r="S562">
            <v>1</v>
          </cell>
        </row>
        <row r="563">
          <cell r="A563">
            <v>557</v>
          </cell>
          <cell r="B563" t="str">
            <v>FT28202</v>
          </cell>
          <cell r="C563" t="str">
            <v>SECONDARY TANK - 2 - PMRS REPAIR RECOVERY</v>
          </cell>
          <cell r="D563">
            <v>2910900355</v>
          </cell>
          <cell r="E563" t="str">
            <v>FT24750</v>
          </cell>
          <cell r="F563" t="str">
            <v>SV00A0A410AG0107</v>
          </cell>
          <cell r="G563" t="str">
            <v>Mat</v>
          </cell>
          <cell r="H563" t="str">
            <v>Dimple Mat</v>
          </cell>
          <cell r="I563">
            <v>4</v>
          </cell>
          <cell r="J563">
            <v>0.02</v>
          </cell>
          <cell r="K563">
            <v>0.08</v>
          </cell>
          <cell r="L563">
            <v>557</v>
          </cell>
          <cell r="M563" t="str">
            <v>PMRS/REP/REC</v>
          </cell>
          <cell r="N563" t="str">
            <v>Secondary</v>
          </cell>
          <cell r="O563" t="str">
            <v>Handling Aid</v>
          </cell>
          <cell r="P563" t="str">
            <v>Dimple Mat</v>
          </cell>
          <cell r="Q563" t="str">
            <v>FT24750</v>
          </cell>
          <cell r="R563" t="str">
            <v>FT28202, PMRS/REP/REC, Secondary, Handling Aid, Dimple Mat, FT24750</v>
          </cell>
          <cell r="S563">
            <v>4</v>
          </cell>
        </row>
        <row r="564">
          <cell r="A564">
            <v>558</v>
          </cell>
          <cell r="B564" t="str">
            <v>FT28202</v>
          </cell>
          <cell r="C564" t="str">
            <v>SECONDARY TANK - 2 - PMRS REPAIR RECOVERY</v>
          </cell>
          <cell r="D564">
            <v>2910900355</v>
          </cell>
          <cell r="E564" t="str">
            <v>FT28182</v>
          </cell>
          <cell r="F564" t="str">
            <v>SV00A0A410AG03</v>
          </cell>
          <cell r="G564" t="str">
            <v/>
          </cell>
          <cell r="H564" t="str">
            <v/>
          </cell>
          <cell r="I564" t="str">
            <v/>
          </cell>
          <cell r="J564" t="str">
            <v/>
          </cell>
          <cell r="K564" t="str">
            <v/>
          </cell>
          <cell r="L564">
            <v>558</v>
          </cell>
          <cell r="M564" t="str">
            <v>PMRS/REP/REC</v>
          </cell>
          <cell r="N564" t="str">
            <v>Secondary</v>
          </cell>
          <cell r="O564" t="str">
            <v>Top Access Plate Assembly</v>
          </cell>
          <cell r="P564" t="str">
            <v/>
          </cell>
          <cell r="Q564" t="str">
            <v>FT28182</v>
          </cell>
          <cell r="R564" t="str">
            <v>FT28202, PMRS/REP/REC, Secondary, Top Access Plate Assembly, , FT28182</v>
          </cell>
          <cell r="S564" t="str">
            <v/>
          </cell>
        </row>
        <row r="565">
          <cell r="A565">
            <v>559</v>
          </cell>
          <cell r="B565" t="str">
            <v>FT28202</v>
          </cell>
          <cell r="C565" t="str">
            <v>SECONDARY TANK - 2 - PMRS REPAIR RECOVERY</v>
          </cell>
          <cell r="D565">
            <v>2910900355</v>
          </cell>
          <cell r="E565" t="str">
            <v>FT28222</v>
          </cell>
          <cell r="F565" t="str">
            <v>SV00A0A410AG0301</v>
          </cell>
          <cell r="G565" t="str">
            <v>Fitting</v>
          </cell>
          <cell r="H565" t="str">
            <v>Plate</v>
          </cell>
          <cell r="I565">
            <v>1</v>
          </cell>
          <cell r="J565">
            <v>1.5</v>
          </cell>
          <cell r="K565">
            <v>1.5</v>
          </cell>
          <cell r="L565">
            <v>559</v>
          </cell>
          <cell r="M565" t="str">
            <v>PMRS/REP/REC</v>
          </cell>
          <cell r="N565" t="str">
            <v>Secondary</v>
          </cell>
          <cell r="O565" t="str">
            <v>Top Access Plate Assy FT28392</v>
          </cell>
          <cell r="P565" t="str">
            <v>Plate</v>
          </cell>
          <cell r="Q565" t="str">
            <v>FT28222</v>
          </cell>
          <cell r="R565" t="str">
            <v>FT28202, PMRS/REP/REC, Secondary, Top Access Plate Assy FT28392, Plate, FT28222</v>
          </cell>
          <cell r="S565">
            <v>1</v>
          </cell>
        </row>
        <row r="566">
          <cell r="A566">
            <v>560</v>
          </cell>
          <cell r="B566" t="str">
            <v>FT28202</v>
          </cell>
          <cell r="C566" t="str">
            <v>SECONDARY TANK - 2 - PMRS REPAIR RECOVERY</v>
          </cell>
          <cell r="D566">
            <v>2910900355</v>
          </cell>
          <cell r="E566" t="str">
            <v>FT28240</v>
          </cell>
          <cell r="F566" t="str">
            <v>SV00A0A410AG0303</v>
          </cell>
          <cell r="G566" t="str">
            <v>Fitting</v>
          </cell>
          <cell r="H566" t="str">
            <v>Backing Ring</v>
          </cell>
          <cell r="I566">
            <v>1</v>
          </cell>
          <cell r="J566">
            <v>1.1000000000000001</v>
          </cell>
          <cell r="K566">
            <v>1.1000000000000001</v>
          </cell>
          <cell r="L566">
            <v>560</v>
          </cell>
          <cell r="M566" t="str">
            <v>PMRS/REP/REC</v>
          </cell>
          <cell r="N566" t="str">
            <v>Secondary</v>
          </cell>
          <cell r="O566" t="str">
            <v>Top Access Plate Assy FT28392</v>
          </cell>
          <cell r="P566" t="str">
            <v>Backing Ring</v>
          </cell>
          <cell r="Q566" t="str">
            <v>FT28240</v>
          </cell>
          <cell r="R566" t="str">
            <v>FT28202, PMRS/REP/REC, Secondary, Top Access Plate Assy FT28392, Backing Ring, FT28240</v>
          </cell>
          <cell r="S566">
            <v>1</v>
          </cell>
        </row>
        <row r="567">
          <cell r="A567">
            <v>561</v>
          </cell>
          <cell r="B567" t="str">
            <v>FT28202</v>
          </cell>
          <cell r="C567" t="str">
            <v>SECONDARY TANK - 2 - PMRS REPAIR RECOVERY</v>
          </cell>
          <cell r="D567">
            <v>2910900355</v>
          </cell>
          <cell r="E567" t="str">
            <v>FT28250</v>
          </cell>
          <cell r="F567" t="str">
            <v>SV00A0A410AG0305</v>
          </cell>
          <cell r="G567" t="str">
            <v>Seal</v>
          </cell>
          <cell r="H567" t="str">
            <v>Gasket</v>
          </cell>
          <cell r="I567">
            <v>2</v>
          </cell>
          <cell r="J567">
            <v>0.02</v>
          </cell>
          <cell r="K567">
            <v>0.04</v>
          </cell>
          <cell r="L567">
            <v>561</v>
          </cell>
          <cell r="M567" t="str">
            <v>PMRS/REP/REC</v>
          </cell>
          <cell r="N567" t="str">
            <v>Secondary</v>
          </cell>
          <cell r="O567" t="str">
            <v>Top Access Plate Assy FT28392</v>
          </cell>
          <cell r="P567" t="str">
            <v>Gasket</v>
          </cell>
          <cell r="Q567" t="str">
            <v>FT28250</v>
          </cell>
          <cell r="R567" t="str">
            <v>FT28202, PMRS/REP/REC, Secondary, Top Access Plate Assy FT28392, Gasket, FT28250</v>
          </cell>
          <cell r="S567">
            <v>2</v>
          </cell>
        </row>
        <row r="568">
          <cell r="A568">
            <v>562</v>
          </cell>
          <cell r="B568" t="str">
            <v>FT28202</v>
          </cell>
          <cell r="C568" t="str">
            <v>SECONDARY TANK - 2 - PMRS REPAIR RECOVERY</v>
          </cell>
          <cell r="D568">
            <v>2910900355</v>
          </cell>
          <cell r="E568" t="str">
            <v>BT-M6X25HX/SS</v>
          </cell>
          <cell r="F568" t="str">
            <v>SV00A0A410AG0307</v>
          </cell>
          <cell r="G568" t="str">
            <v>Fastener</v>
          </cell>
          <cell r="H568" t="str">
            <v>M6 Bolt Hex Head</v>
          </cell>
          <cell r="I568">
            <v>53</v>
          </cell>
          <cell r="J568">
            <v>5.0000000000000001E-3</v>
          </cell>
          <cell r="K568">
            <v>0.26500000000000001</v>
          </cell>
          <cell r="L568">
            <v>562</v>
          </cell>
          <cell r="M568" t="str">
            <v>PMRS/REP/REC</v>
          </cell>
          <cell r="N568" t="str">
            <v>Secondary</v>
          </cell>
          <cell r="O568" t="str">
            <v>Top Access Plate Assy FT28392</v>
          </cell>
          <cell r="P568" t="str">
            <v>M6 Bolt Hex Head</v>
          </cell>
          <cell r="Q568" t="str">
            <v>BT-M6X25HX/SS</v>
          </cell>
          <cell r="R568" t="str">
            <v>FT28202, PMRS/REP/REC, Secondary, Top Access Plate Assy FT28392, M6 Bolt Hex Head, BT-M6X25HX/SS</v>
          </cell>
          <cell r="S568">
            <v>53</v>
          </cell>
        </row>
        <row r="569">
          <cell r="A569">
            <v>563</v>
          </cell>
          <cell r="B569" t="str">
            <v>FT28202</v>
          </cell>
          <cell r="C569" t="str">
            <v>SECONDARY TANK - 2 - PMRS REPAIR RECOVERY</v>
          </cell>
          <cell r="D569">
            <v>2910900355</v>
          </cell>
          <cell r="E569" t="str">
            <v>BT-M6X16CSK/SS</v>
          </cell>
          <cell r="F569" t="str">
            <v>SV00A0A410AG0309</v>
          </cell>
          <cell r="G569" t="str">
            <v>Fastener</v>
          </cell>
          <cell r="H569" t="str">
            <v>M6 Bolt Csk Head</v>
          </cell>
          <cell r="I569">
            <v>3</v>
          </cell>
          <cell r="J569">
            <v>5.0000000000000001E-3</v>
          </cell>
          <cell r="K569">
            <v>1.4999999999999999E-2</v>
          </cell>
          <cell r="L569">
            <v>563</v>
          </cell>
          <cell r="M569" t="str">
            <v>PMRS/REP/REC</v>
          </cell>
          <cell r="N569" t="str">
            <v>Secondary</v>
          </cell>
          <cell r="O569" t="str">
            <v>Top Access Plate Assy FT28392</v>
          </cell>
          <cell r="P569" t="str">
            <v>M6 Bolt Csk Head</v>
          </cell>
          <cell r="Q569" t="str">
            <v>BT-M6X16CSK/SS</v>
          </cell>
          <cell r="R569" t="str">
            <v>FT28202, PMRS/REP/REC, Secondary, Top Access Plate Assy FT28392, M6 Bolt Csk Head, BT-M6X16CSK/SS</v>
          </cell>
          <cell r="S569">
            <v>3</v>
          </cell>
        </row>
        <row r="570">
          <cell r="A570">
            <v>564</v>
          </cell>
          <cell r="B570" t="str">
            <v>FT28202</v>
          </cell>
          <cell r="C570" t="str">
            <v>SECONDARY TANK - 2 - PMRS REPAIR RECOVERY</v>
          </cell>
          <cell r="D570">
            <v>2910900355</v>
          </cell>
          <cell r="E570" t="str">
            <v>Z-W-M6/SS</v>
          </cell>
          <cell r="F570" t="str">
            <v>SV00A0A410AG0311</v>
          </cell>
          <cell r="G570" t="str">
            <v>Fastener</v>
          </cell>
          <cell r="H570" t="str">
            <v>M6 Washer</v>
          </cell>
          <cell r="I570">
            <v>53</v>
          </cell>
          <cell r="J570">
            <v>5.0000000000000001E-3</v>
          </cell>
          <cell r="K570">
            <v>0.26500000000000001</v>
          </cell>
          <cell r="L570">
            <v>564</v>
          </cell>
          <cell r="M570" t="str">
            <v>PMRS/REP/REC</v>
          </cell>
          <cell r="N570" t="str">
            <v>Secondary</v>
          </cell>
          <cell r="O570" t="str">
            <v>Top Access Plate Assy FT28392</v>
          </cell>
          <cell r="P570" t="str">
            <v>M6 Washer</v>
          </cell>
          <cell r="Q570" t="str">
            <v>Z-W-M6/SS</v>
          </cell>
          <cell r="R570" t="str">
            <v>FT28202, PMRS/REP/REC, Secondary, Top Access Plate Assy FT28392, M6 Washer, Z-W-M6/SS</v>
          </cell>
          <cell r="S570">
            <v>53</v>
          </cell>
        </row>
        <row r="571">
          <cell r="A571">
            <v>565</v>
          </cell>
          <cell r="B571" t="str">
            <v>FT28202</v>
          </cell>
          <cell r="C571" t="str">
            <v>SECONDARY TANK - 2 - PMRS REPAIR RECOVERY</v>
          </cell>
          <cell r="D571">
            <v>2910900355</v>
          </cell>
          <cell r="E571" t="str">
            <v/>
          </cell>
          <cell r="F571" t="str">
            <v>SV00A0A410AG05</v>
          </cell>
          <cell r="G571" t="str">
            <v/>
          </cell>
          <cell r="H571" t="str">
            <v/>
          </cell>
          <cell r="I571" t="str">
            <v/>
          </cell>
          <cell r="J571" t="str">
            <v/>
          </cell>
          <cell r="K571" t="str">
            <v/>
          </cell>
          <cell r="L571">
            <v>565</v>
          </cell>
          <cell r="M571" t="str">
            <v>PMRS/REP/REC</v>
          </cell>
          <cell r="N571" t="str">
            <v>Secondary</v>
          </cell>
          <cell r="O571" t="str">
            <v>Fuel Filler</v>
          </cell>
          <cell r="P571" t="str">
            <v/>
          </cell>
          <cell r="Q571" t="str">
            <v/>
          </cell>
          <cell r="R571" t="str">
            <v xml:space="preserve">FT28202, PMRS/REP/REC, Secondary, Fuel Filler, , </v>
          </cell>
          <cell r="S571" t="str">
            <v/>
          </cell>
        </row>
        <row r="572">
          <cell r="A572">
            <v>566</v>
          </cell>
          <cell r="B572" t="str">
            <v>FT28202</v>
          </cell>
          <cell r="C572" t="str">
            <v>SECONDARY TANK - 2 - PMRS REPAIR RECOVERY</v>
          </cell>
          <cell r="D572">
            <v>2910900355</v>
          </cell>
          <cell r="E572" t="str">
            <v>Y-J2-1MA-X-V</v>
          </cell>
          <cell r="F572" t="str">
            <v>SV00A0A410AG0501</v>
          </cell>
          <cell r="G572" t="str">
            <v>Fitting</v>
          </cell>
          <cell r="H572" t="str">
            <v>Pressure/Gravity Refuel Coupling</v>
          </cell>
          <cell r="I572">
            <v>1</v>
          </cell>
          <cell r="J572">
            <v>1.03</v>
          </cell>
          <cell r="K572">
            <v>1.03</v>
          </cell>
          <cell r="L572">
            <v>566</v>
          </cell>
          <cell r="M572" t="str">
            <v>PMRS/REP/REC</v>
          </cell>
          <cell r="N572" t="str">
            <v>Secondary</v>
          </cell>
          <cell r="O572" t="str">
            <v>Fuel Filler LRU</v>
          </cell>
          <cell r="P572" t="str">
            <v>Pressure/Gravity Refuel Coupling</v>
          </cell>
          <cell r="Q572" t="str">
            <v>Y-J2-1MA-X-V</v>
          </cell>
          <cell r="R572" t="str">
            <v>FT28202, PMRS/REP/REC, Secondary, Fuel Filler LRU, Pressure/Gravity Refuel Coupling, Y-J2-1MA-X-V</v>
          </cell>
          <cell r="S572">
            <v>1</v>
          </cell>
        </row>
        <row r="573">
          <cell r="A573">
            <v>567</v>
          </cell>
          <cell r="B573" t="str">
            <v>FT28202</v>
          </cell>
          <cell r="C573" t="str">
            <v>SECONDARY TANK - 2 - PMRS REPAIR RECOVERY</v>
          </cell>
          <cell r="D573">
            <v>2910900355</v>
          </cell>
          <cell r="E573" t="str">
            <v>Y-FCMX109A</v>
          </cell>
          <cell r="F573" t="str">
            <v>SV00A0A410AG0503</v>
          </cell>
          <cell r="G573" t="str">
            <v>Fitting</v>
          </cell>
          <cell r="H573" t="str">
            <v>STANAG 3105  Filler Cap &amp; Lanyard</v>
          </cell>
          <cell r="I573">
            <v>1</v>
          </cell>
          <cell r="J573">
            <v>0.35</v>
          </cell>
          <cell r="K573">
            <v>0.35</v>
          </cell>
          <cell r="L573">
            <v>567</v>
          </cell>
          <cell r="M573" t="str">
            <v>PMRS/REP/REC</v>
          </cell>
          <cell r="N573" t="str">
            <v>Secondary</v>
          </cell>
          <cell r="O573" t="str">
            <v>Fuel Filler LRU</v>
          </cell>
          <cell r="P573" t="str">
            <v>STANAG 3105  Filler Cap &amp; Lanyard</v>
          </cell>
          <cell r="Q573" t="str">
            <v>Y-FCMX109A</v>
          </cell>
          <cell r="R573" t="str">
            <v>FT28202, PMRS/REP/REC, Secondary, Fuel Filler LRU, STANAG 3105  Filler Cap &amp; Lanyard, Y-FCMX109A</v>
          </cell>
          <cell r="S573">
            <v>1</v>
          </cell>
        </row>
        <row r="574">
          <cell r="A574">
            <v>568</v>
          </cell>
          <cell r="B574" t="str">
            <v>FT28202</v>
          </cell>
          <cell r="C574" t="str">
            <v>SECONDARY TANK - 2 - PMRS REPAIR RECOVERY</v>
          </cell>
          <cell r="D574">
            <v>2910900355</v>
          </cell>
          <cell r="E574" t="str">
            <v>Y-J7-3MA-X-V</v>
          </cell>
          <cell r="F574" t="str">
            <v>SV00A0A410AG0505</v>
          </cell>
          <cell r="G574" t="str">
            <v>Fitting</v>
          </cell>
          <cell r="H574" t="str">
            <v>STANAG 3105 TO 3756 Adaptor</v>
          </cell>
          <cell r="I574">
            <v>1</v>
          </cell>
          <cell r="J574">
            <v>2</v>
          </cell>
          <cell r="K574">
            <v>2</v>
          </cell>
          <cell r="L574">
            <v>568</v>
          </cell>
          <cell r="M574" t="str">
            <v>PMRS/REP/REC</v>
          </cell>
          <cell r="N574" t="str">
            <v>Secondary</v>
          </cell>
          <cell r="O574" t="str">
            <v>Fuel Filler LRU</v>
          </cell>
          <cell r="P574" t="str">
            <v>STANAG 3105 TO 3756 Adaptor</v>
          </cell>
          <cell r="Q574" t="str">
            <v>Y-J7-3MA-X-V</v>
          </cell>
          <cell r="R574" t="str">
            <v>FT28202, PMRS/REP/REC, Secondary, Fuel Filler LRU, STANAG 3105 TO 3756 Adaptor, Y-J7-3MA-X-V</v>
          </cell>
          <cell r="S574">
            <v>1</v>
          </cell>
        </row>
        <row r="575">
          <cell r="A575">
            <v>569</v>
          </cell>
          <cell r="B575" t="str">
            <v>FT28202</v>
          </cell>
          <cell r="C575" t="str">
            <v>SECONDARY TANK - 2 - PMRS REPAIR RECOVERY</v>
          </cell>
          <cell r="D575">
            <v>2910900355</v>
          </cell>
          <cell r="E575" t="str">
            <v>Y-SS1326</v>
          </cell>
          <cell r="F575" t="str">
            <v>SV00A0A410AG0507</v>
          </cell>
          <cell r="G575" t="str">
            <v>Clamp</v>
          </cell>
          <cell r="H575" t="str">
            <v xml:space="preserve">Clamp  </v>
          </cell>
          <cell r="I575">
            <v>2</v>
          </cell>
          <cell r="J575">
            <v>0.1</v>
          </cell>
          <cell r="K575">
            <v>0.2</v>
          </cell>
          <cell r="L575">
            <v>569</v>
          </cell>
          <cell r="M575" t="str">
            <v>PMRS/REP/REC</v>
          </cell>
          <cell r="N575" t="str">
            <v>Secondary</v>
          </cell>
          <cell r="O575" t="str">
            <v>Fuel Filler LRU</v>
          </cell>
          <cell r="P575" t="str">
            <v xml:space="preserve">Clamp  </v>
          </cell>
          <cell r="Q575" t="str">
            <v>Y-SS1326</v>
          </cell>
          <cell r="R575" t="str">
            <v>FT28202, PMRS/REP/REC, Secondary, Fuel Filler LRU, Clamp  , Y-SS1326</v>
          </cell>
          <cell r="S575">
            <v>2</v>
          </cell>
        </row>
        <row r="576">
          <cell r="A576">
            <v>570</v>
          </cell>
          <cell r="B576" t="str">
            <v>FT28202</v>
          </cell>
          <cell r="C576" t="str">
            <v>SECONDARY TANK - 2 - PMRS REPAIR RECOVERY</v>
          </cell>
          <cell r="D576">
            <v>2910900355</v>
          </cell>
          <cell r="E576" t="str">
            <v>BT-M4X20CSK/SS</v>
          </cell>
          <cell r="F576" t="str">
            <v>SV00A0A410AG0509</v>
          </cell>
          <cell r="G576" t="str">
            <v>Screw</v>
          </cell>
          <cell r="H576" t="str">
            <v>M4 CSK SCREW 20mm</v>
          </cell>
          <cell r="I576">
            <v>12</v>
          </cell>
          <cell r="J576">
            <v>5.0000000000000001E-3</v>
          </cell>
          <cell r="K576">
            <v>0.06</v>
          </cell>
          <cell r="L576">
            <v>570</v>
          </cell>
          <cell r="M576" t="str">
            <v>PMRS/REP/REC</v>
          </cell>
          <cell r="N576" t="str">
            <v>Secondary</v>
          </cell>
          <cell r="O576" t="str">
            <v>Fuel Filler LRU</v>
          </cell>
          <cell r="P576" t="str">
            <v>M4 CSK SCREW 20mm</v>
          </cell>
          <cell r="Q576" t="str">
            <v>BT-M4X20CSK/SS</v>
          </cell>
          <cell r="R576" t="str">
            <v>FT28202, PMRS/REP/REC, Secondary, Fuel Filler LRU, M4 CSK SCREW 20mm, BT-M4X20CSK/SS</v>
          </cell>
          <cell r="S576">
            <v>12</v>
          </cell>
        </row>
        <row r="577">
          <cell r="A577">
            <v>571</v>
          </cell>
          <cell r="B577" t="str">
            <v>FT28202</v>
          </cell>
          <cell r="C577" t="str">
            <v>SECONDARY TANK - 2 - PMRS REPAIR RECOVERY</v>
          </cell>
          <cell r="D577">
            <v>2910900355</v>
          </cell>
          <cell r="E577" t="str">
            <v>FT28385/1</v>
          </cell>
          <cell r="F577" t="str">
            <v>SV00A0A410AG0511</v>
          </cell>
          <cell r="G577" t="str">
            <v>Seal</v>
          </cell>
          <cell r="H577" t="str">
            <v>Flex P seal Rubber Moulding</v>
          </cell>
          <cell r="I577">
            <v>1</v>
          </cell>
          <cell r="J577">
            <v>0.1</v>
          </cell>
          <cell r="K577">
            <v>0.1</v>
          </cell>
          <cell r="L577">
            <v>571</v>
          </cell>
          <cell r="M577" t="str">
            <v>PMRS/REP/REC</v>
          </cell>
          <cell r="N577" t="str">
            <v>Secondary</v>
          </cell>
          <cell r="O577" t="str">
            <v>Fuel Filler LRU</v>
          </cell>
          <cell r="P577" t="str">
            <v>Flex P seal Rubber Moulding</v>
          </cell>
          <cell r="Q577" t="str">
            <v>FT28385/1</v>
          </cell>
          <cell r="R577" t="str">
            <v>FT28202, PMRS/REP/REC, Secondary, Fuel Filler LRU, Flex P seal Rubber Moulding, FT28385/1</v>
          </cell>
          <cell r="S577">
            <v>1</v>
          </cell>
        </row>
        <row r="578">
          <cell r="A578">
            <v>572</v>
          </cell>
          <cell r="B578" t="str">
            <v>FT28202</v>
          </cell>
          <cell r="C578" t="str">
            <v>SECONDARY TANK - 2 - PMRS REPAIR RECOVERY</v>
          </cell>
          <cell r="D578">
            <v>2910900355</v>
          </cell>
          <cell r="E578" t="str">
            <v/>
          </cell>
          <cell r="F578" t="str">
            <v>SV00A0A460AA05</v>
          </cell>
          <cell r="G578" t="str">
            <v/>
          </cell>
          <cell r="H578" t="str">
            <v/>
          </cell>
          <cell r="I578" t="str">
            <v/>
          </cell>
          <cell r="J578" t="str">
            <v/>
          </cell>
          <cell r="K578" t="str">
            <v/>
          </cell>
          <cell r="L578">
            <v>572</v>
          </cell>
          <cell r="M578" t="str">
            <v>PMRS/REP/REC</v>
          </cell>
          <cell r="N578" t="str">
            <v>Secondary</v>
          </cell>
          <cell r="O578" t="str">
            <v>PRESSURE RELIEF VALVE - SECONDARY TANK</v>
          </cell>
          <cell r="P578" t="str">
            <v/>
          </cell>
          <cell r="Q578" t="str">
            <v/>
          </cell>
          <cell r="R578" t="str">
            <v xml:space="preserve">FT28202, PMRS/REP/REC, Secondary, PRESSURE RELIEF VALVE - SECONDARY TANK, , </v>
          </cell>
          <cell r="S578" t="str">
            <v/>
          </cell>
        </row>
        <row r="579">
          <cell r="A579">
            <v>573</v>
          </cell>
          <cell r="B579" t="str">
            <v>FT28202</v>
          </cell>
          <cell r="C579" t="str">
            <v>SECONDARY TANK - 2 - PMRS REPAIR RECOVERY</v>
          </cell>
          <cell r="D579">
            <v>2910900355</v>
          </cell>
          <cell r="E579" t="str">
            <v xml:space="preserve">Y-J9-5MA-X-V   </v>
          </cell>
          <cell r="F579" t="str">
            <v>SV00A0A460AA0501</v>
          </cell>
          <cell r="G579" t="str">
            <v>Fitting</v>
          </cell>
          <cell r="H579" t="str">
            <v>PRV Unit</v>
          </cell>
          <cell r="I579">
            <v>1</v>
          </cell>
          <cell r="J579">
            <v>0.3</v>
          </cell>
          <cell r="K579">
            <v>0.3</v>
          </cell>
          <cell r="L579">
            <v>573</v>
          </cell>
          <cell r="M579" t="str">
            <v>PMRS/REP/REC</v>
          </cell>
          <cell r="N579" t="str">
            <v>Secondary</v>
          </cell>
          <cell r="O579" t="str">
            <v>Pressure Relief Valve (PRV) LRU (Air)</v>
          </cell>
          <cell r="P579" t="str">
            <v>PRV Unit</v>
          </cell>
          <cell r="Q579" t="str">
            <v xml:space="preserve">Y-J9-5MA-X-V   </v>
          </cell>
          <cell r="R579" t="str">
            <v xml:space="preserve">FT28202, PMRS/REP/REC, Secondary, Pressure Relief Valve (PRV) LRU (Air), PRV Unit, Y-J9-5MA-X-V   </v>
          </cell>
          <cell r="S579">
            <v>1</v>
          </cell>
        </row>
        <row r="580">
          <cell r="A580">
            <v>574</v>
          </cell>
          <cell r="B580" t="str">
            <v>FT28202</v>
          </cell>
          <cell r="C580" t="str">
            <v>SECONDARY TANK - 2 - PMRS REPAIR RECOVERY</v>
          </cell>
          <cell r="D580">
            <v>2910900355</v>
          </cell>
          <cell r="E580" t="str">
            <v>FT28211</v>
          </cell>
          <cell r="F580" t="str">
            <v>SV00A0A460AA0503</v>
          </cell>
          <cell r="G580" t="str">
            <v>Fitting</v>
          </cell>
          <cell r="H580" t="str">
            <v xml:space="preserve">Flex Coupling </v>
          </cell>
          <cell r="I580">
            <v>1</v>
          </cell>
          <cell r="J580">
            <v>0.1</v>
          </cell>
          <cell r="K580">
            <v>0.1</v>
          </cell>
          <cell r="L580">
            <v>574</v>
          </cell>
          <cell r="M580" t="str">
            <v>PMRS/REP/REC</v>
          </cell>
          <cell r="N580" t="str">
            <v>Secondary</v>
          </cell>
          <cell r="O580" t="str">
            <v>Pressure Relief Valve (PRV) LRU (Air)</v>
          </cell>
          <cell r="P580" t="str">
            <v xml:space="preserve">Flex Coupling </v>
          </cell>
          <cell r="Q580" t="str">
            <v>FT28211</v>
          </cell>
          <cell r="R580" t="str">
            <v>FT28202, PMRS/REP/REC, Secondary, Pressure Relief Valve (PRV) LRU (Air), Flex Coupling , FT28211</v>
          </cell>
          <cell r="S580">
            <v>1</v>
          </cell>
        </row>
        <row r="581">
          <cell r="A581">
            <v>575</v>
          </cell>
          <cell r="B581" t="str">
            <v>FT28202</v>
          </cell>
          <cell r="C581" t="str">
            <v>SECONDARY TANK - 2 - PMRS REPAIR RECOVERY</v>
          </cell>
          <cell r="D581">
            <v>2910900355</v>
          </cell>
          <cell r="E581" t="str">
            <v>Y-SS1312</v>
          </cell>
          <cell r="F581" t="str">
            <v>SV00A0A460AA0505</v>
          </cell>
          <cell r="G581" t="str">
            <v>Clamp</v>
          </cell>
          <cell r="H581" t="str">
            <v>Clamp - Vent Pipe</v>
          </cell>
          <cell r="I581">
            <v>1</v>
          </cell>
          <cell r="J581">
            <v>0.2</v>
          </cell>
          <cell r="K581">
            <v>0.2</v>
          </cell>
          <cell r="L581">
            <v>575</v>
          </cell>
          <cell r="M581" t="str">
            <v>PMRS/REP/REC</v>
          </cell>
          <cell r="N581" t="str">
            <v>Secondary</v>
          </cell>
          <cell r="O581" t="str">
            <v>Pressure Relief Valve (PRV) LRU (Air)</v>
          </cell>
          <cell r="P581" t="str">
            <v>Clamp - Vent Pipe</v>
          </cell>
          <cell r="Q581" t="str">
            <v>Y-SS1312</v>
          </cell>
          <cell r="R581" t="str">
            <v>FT28202, PMRS/REP/REC, Secondary, Pressure Relief Valve (PRV) LRU (Air), Clamp - Vent Pipe, Y-SS1312</v>
          </cell>
          <cell r="S581">
            <v>1</v>
          </cell>
        </row>
        <row r="582">
          <cell r="A582">
            <v>576</v>
          </cell>
          <cell r="B582" t="str">
            <v>FT28202</v>
          </cell>
          <cell r="C582" t="str">
            <v>SECONDARY TANK - 2 - PMRS REPAIR RECOVERY</v>
          </cell>
          <cell r="D582">
            <v>2910900355</v>
          </cell>
          <cell r="E582" t="str">
            <v>FT28270/7</v>
          </cell>
          <cell r="F582" t="str">
            <v>SV00A0A450AG</v>
          </cell>
          <cell r="G582" t="str">
            <v/>
          </cell>
          <cell r="H582" t="str">
            <v/>
          </cell>
          <cell r="I582" t="str">
            <v/>
          </cell>
          <cell r="J582" t="str">
            <v/>
          </cell>
          <cell r="K582" t="str">
            <v/>
          </cell>
          <cell r="L582">
            <v>576</v>
          </cell>
          <cell r="M582" t="str">
            <v>PMRS/REP/REC</v>
          </cell>
          <cell r="N582" t="str">
            <v>Secondary</v>
          </cell>
          <cell r="O582" t="str">
            <v>FUEL LEVEL SENSOR - SECONDARY TANK</v>
          </cell>
          <cell r="P582" t="str">
            <v/>
          </cell>
          <cell r="Q582" t="str">
            <v>FT28270/7</v>
          </cell>
          <cell r="R582" t="str">
            <v>FT28202, PMRS/REP/REC, Secondary, FUEL LEVEL SENSOR - SECONDARY TANK, , FT28270/7</v>
          </cell>
          <cell r="S582" t="str">
            <v/>
          </cell>
        </row>
        <row r="583">
          <cell r="A583">
            <v>577</v>
          </cell>
          <cell r="B583" t="str">
            <v>FT28202</v>
          </cell>
          <cell r="C583" t="str">
            <v>SECONDARY TANK - 2 - PMRS REPAIR RECOVERY</v>
          </cell>
          <cell r="D583">
            <v>2910900355</v>
          </cell>
          <cell r="E583" t="str">
            <v>4128-00-010</v>
          </cell>
          <cell r="F583" t="str">
            <v>SV00A0A450AG01</v>
          </cell>
          <cell r="G583" t="str">
            <v>Fitting</v>
          </cell>
          <cell r="H583" t="str">
            <v>Fuel Level Sensor Unit</v>
          </cell>
          <cell r="I583">
            <v>1</v>
          </cell>
          <cell r="J583">
            <v>0.2</v>
          </cell>
          <cell r="K583">
            <v>0.2</v>
          </cell>
          <cell r="L583">
            <v>577</v>
          </cell>
          <cell r="M583" t="str">
            <v>PMRS/REP/REC</v>
          </cell>
          <cell r="N583" t="str">
            <v>Secondary</v>
          </cell>
          <cell r="O583" t="str">
            <v>Fuel Level Sensor LRU</v>
          </cell>
          <cell r="P583" t="str">
            <v>Fuel Level Sensor Unit</v>
          </cell>
          <cell r="Q583" t="str">
            <v>4128-00-010</v>
          </cell>
          <cell r="R583" t="str">
            <v>FT28202, PMRS/REP/REC, Secondary, Fuel Level Sensor LRU, Fuel Level Sensor Unit, 4128-00-010</v>
          </cell>
          <cell r="S583">
            <v>1</v>
          </cell>
        </row>
        <row r="584">
          <cell r="A584">
            <v>578</v>
          </cell>
          <cell r="B584" t="str">
            <v>FT28202</v>
          </cell>
          <cell r="C584" t="str">
            <v>SECONDARY TANK - 2 - PMRS REPAIR RECOVERY</v>
          </cell>
          <cell r="D584">
            <v>2910900355</v>
          </cell>
          <cell r="E584" t="str">
            <v>4129-30-051</v>
          </cell>
          <cell r="F584" t="str">
            <v>SV00A0A450AG03</v>
          </cell>
          <cell r="G584" t="str">
            <v>Fitting</v>
          </cell>
          <cell r="H584" t="str">
            <v>Support Boss for FLS</v>
          </cell>
          <cell r="I584">
            <v>1</v>
          </cell>
          <cell r="J584">
            <v>0.2</v>
          </cell>
          <cell r="K584">
            <v>0.2</v>
          </cell>
          <cell r="L584">
            <v>578</v>
          </cell>
          <cell r="M584" t="str">
            <v>PMRS/REP/REC</v>
          </cell>
          <cell r="N584" t="str">
            <v>Secondary</v>
          </cell>
          <cell r="O584" t="str">
            <v>Fuel Level Sensor LRU</v>
          </cell>
          <cell r="P584" t="str">
            <v>Support Boss for FLS</v>
          </cell>
          <cell r="Q584" t="str">
            <v>4129-30-051</v>
          </cell>
          <cell r="R584" t="str">
            <v>FT28202, PMRS/REP/REC, Secondary, Fuel Level Sensor LRU, Support Boss for FLS, 4129-30-051</v>
          </cell>
          <cell r="S584">
            <v>1</v>
          </cell>
        </row>
        <row r="585">
          <cell r="A585">
            <v>579</v>
          </cell>
          <cell r="B585" t="str">
            <v>FT28202</v>
          </cell>
          <cell r="C585" t="str">
            <v>SECONDARY TANK - 2 - PMRS REPAIR RECOVERY</v>
          </cell>
          <cell r="D585">
            <v>2910900355</v>
          </cell>
          <cell r="E585" t="str">
            <v>BT-M5X25HX/SS</v>
          </cell>
          <cell r="F585" t="str">
            <v>SV00A0A450AG05</v>
          </cell>
          <cell r="G585" t="str">
            <v>Fastener</v>
          </cell>
          <cell r="H585" t="str">
            <v>M5 Bolt Hex Head</v>
          </cell>
          <cell r="I585">
            <v>5</v>
          </cell>
          <cell r="J585">
            <v>5.0000000000000001E-3</v>
          </cell>
          <cell r="K585">
            <v>2.5000000000000001E-2</v>
          </cell>
          <cell r="L585">
            <v>579</v>
          </cell>
          <cell r="M585" t="str">
            <v>Scout</v>
          </cell>
          <cell r="N585" t="str">
            <v>Secondary</v>
          </cell>
          <cell r="O585" t="str">
            <v>Fuel Level Sensor LRU</v>
          </cell>
          <cell r="P585" t="str">
            <v>M5 Bolt Hex Head</v>
          </cell>
          <cell r="Q585" t="str">
            <v>BT-M5X25HX/SS</v>
          </cell>
          <cell r="R585" t="str">
            <v>FT28202, Scout, Secondary, Fuel Level Sensor LRU, M5 Bolt Hex Head, BT-M5X25HX/SS</v>
          </cell>
          <cell r="S585">
            <v>5</v>
          </cell>
        </row>
        <row r="586">
          <cell r="A586">
            <v>580</v>
          </cell>
          <cell r="B586" t="str">
            <v>FT28202</v>
          </cell>
          <cell r="C586" t="str">
            <v>SECONDARY TANK - 2 - PMRS REPAIR RECOVERY</v>
          </cell>
          <cell r="D586">
            <v>2910900355</v>
          </cell>
          <cell r="E586" t="str">
            <v>Z-W-M5</v>
          </cell>
          <cell r="F586" t="str">
            <v>SV00A0A450AG07</v>
          </cell>
          <cell r="G586" t="str">
            <v>Fastener</v>
          </cell>
          <cell r="H586" t="str">
            <v>M5 Washer</v>
          </cell>
          <cell r="I586">
            <v>5</v>
          </cell>
          <cell r="J586">
            <v>3.0000000000000001E-3</v>
          </cell>
          <cell r="K586">
            <v>1.4999999999999999E-2</v>
          </cell>
          <cell r="L586">
            <v>580</v>
          </cell>
          <cell r="M586" t="str">
            <v>Scout</v>
          </cell>
          <cell r="N586" t="str">
            <v>Secondary</v>
          </cell>
          <cell r="O586" t="str">
            <v>Fuel Level Sensor LRU</v>
          </cell>
          <cell r="P586" t="str">
            <v>M5 Washer</v>
          </cell>
          <cell r="Q586" t="str">
            <v>Z-W-M5</v>
          </cell>
          <cell r="R586" t="str">
            <v>FT28202, Scout, Secondary, Fuel Level Sensor LRU, M5 Washer, Z-W-M5</v>
          </cell>
          <cell r="S586">
            <v>5</v>
          </cell>
        </row>
        <row r="587">
          <cell r="A587">
            <v>581</v>
          </cell>
          <cell r="B587" t="str">
            <v>FT28202</v>
          </cell>
          <cell r="C587" t="str">
            <v>SECONDARY TANK - 2 - PMRS REPAIR RECOVERY</v>
          </cell>
          <cell r="D587">
            <v>2910900355</v>
          </cell>
          <cell r="E587" t="str">
            <v>BT-M4X12CSK/SS</v>
          </cell>
          <cell r="F587" t="str">
            <v>SV00A0A450AG09</v>
          </cell>
          <cell r="G587" t="str">
            <v>Fastener</v>
          </cell>
          <cell r="H587" t="str">
            <v>M4 SCREW COUNTERSINK</v>
          </cell>
          <cell r="I587">
            <v>3</v>
          </cell>
          <cell r="J587">
            <v>3.0000000000000001E-3</v>
          </cell>
          <cell r="K587">
            <v>9.0000000000000011E-3</v>
          </cell>
          <cell r="L587">
            <v>581</v>
          </cell>
          <cell r="M587" t="str">
            <v>Scout</v>
          </cell>
          <cell r="N587" t="str">
            <v>Secondary</v>
          </cell>
          <cell r="O587" t="str">
            <v>Fuel Level Sensor LRU</v>
          </cell>
          <cell r="P587" t="str">
            <v>M4 SCREW COUNTERSINK</v>
          </cell>
          <cell r="Q587" t="str">
            <v>BT-M4X12CSK/SS</v>
          </cell>
          <cell r="R587" t="str">
            <v>FT28202, Scout, Secondary, Fuel Level Sensor LRU, M4 SCREW COUNTERSINK, BT-M4X12CSK/SS</v>
          </cell>
          <cell r="S587">
            <v>3</v>
          </cell>
        </row>
        <row r="588">
          <cell r="A588">
            <v>582</v>
          </cell>
          <cell r="B588" t="str">
            <v>FT28503</v>
          </cell>
          <cell r="C588" t="str">
            <v>SECONDARY TANK - 2 - PMRS REPAIR RECOVERY</v>
          </cell>
          <cell r="D588">
            <v>2910900366</v>
          </cell>
          <cell r="E588" t="str">
            <v>FT22524</v>
          </cell>
          <cell r="F588" t="str">
            <v>SV00A0A450AG11</v>
          </cell>
          <cell r="G588" t="str">
            <v>Fastener</v>
          </cell>
          <cell r="H588" t="str">
            <v>GUAGE Cup</v>
          </cell>
          <cell r="I588">
            <v>1</v>
          </cell>
          <cell r="J588">
            <v>0.2</v>
          </cell>
          <cell r="K588">
            <v>0.2</v>
          </cell>
          <cell r="L588">
            <v>582</v>
          </cell>
          <cell r="M588" t="str">
            <v>Scout</v>
          </cell>
          <cell r="N588" t="str">
            <v>Secondary</v>
          </cell>
          <cell r="O588" t="str">
            <v>Fuel Level Sensor LRU</v>
          </cell>
          <cell r="P588" t="str">
            <v>GUAGE Cup</v>
          </cell>
          <cell r="Q588" t="str">
            <v>FT22524</v>
          </cell>
          <cell r="R588" t="str">
            <v>FT28503, Scout, Secondary, Fuel Level Sensor LRU, GUAGE Cup, FT22524</v>
          </cell>
          <cell r="S588">
            <v>1</v>
          </cell>
        </row>
        <row r="589">
          <cell r="A589">
            <v>583</v>
          </cell>
          <cell r="B589" t="str">
            <v>FT28202</v>
          </cell>
          <cell r="C589" t="str">
            <v>SECONDARY TANK - 2 - PMRS REPAIR RECOVERY</v>
          </cell>
          <cell r="D589">
            <v>2910900355</v>
          </cell>
          <cell r="E589" t="str">
            <v/>
          </cell>
          <cell r="F589" t="str">
            <v>SV00A0A460AG25</v>
          </cell>
          <cell r="G589" t="str">
            <v/>
          </cell>
          <cell r="H589" t="str">
            <v/>
          </cell>
          <cell r="I589" t="str">
            <v/>
          </cell>
          <cell r="J589" t="str">
            <v/>
          </cell>
          <cell r="K589" t="str">
            <v/>
          </cell>
          <cell r="L589">
            <v>583</v>
          </cell>
          <cell r="M589" t="str">
            <v>PMRS/REP/REC</v>
          </cell>
          <cell r="N589" t="str">
            <v>Secondary</v>
          </cell>
          <cell r="O589" t="str">
            <v>AIR CONNECTION SECONDARY TANK</v>
          </cell>
          <cell r="P589" t="str">
            <v/>
          </cell>
          <cell r="Q589" t="str">
            <v/>
          </cell>
          <cell r="R589" t="str">
            <v xml:space="preserve">FT28202, PMRS/REP/REC, Secondary, AIR CONNECTION SECONDARY TANK, , </v>
          </cell>
          <cell r="S589" t="str">
            <v/>
          </cell>
        </row>
        <row r="590">
          <cell r="A590">
            <v>584</v>
          </cell>
          <cell r="B590" t="str">
            <v>FT28202</v>
          </cell>
          <cell r="C590" t="str">
            <v>SECONDARY TANK - 2 - PMRS REPAIR RECOVERY</v>
          </cell>
          <cell r="D590">
            <v>2910900355</v>
          </cell>
          <cell r="E590" t="str">
            <v>SV15LOMDCF</v>
          </cell>
          <cell r="F590" t="str">
            <v>SV00A0A460AG2501</v>
          </cell>
          <cell r="G590" t="str">
            <v>Fitting</v>
          </cell>
          <cell r="H590" t="str">
            <v>M22 X 1.5 Bulkhead Connector</v>
          </cell>
          <cell r="I590">
            <v>1</v>
          </cell>
          <cell r="J590">
            <v>0.13</v>
          </cell>
          <cell r="K590">
            <v>0.13</v>
          </cell>
          <cell r="L590">
            <v>584</v>
          </cell>
          <cell r="M590" t="str">
            <v>PMRS/REP/REC</v>
          </cell>
          <cell r="N590" t="str">
            <v>Secondary</v>
          </cell>
          <cell r="O590" t="str">
            <v>Inward Relief Port LRU (Air) (4)</v>
          </cell>
          <cell r="P590" t="str">
            <v>M22 X 1.5 Bulkhead Connector</v>
          </cell>
          <cell r="Q590" t="str">
            <v>SV15LOMDCF</v>
          </cell>
          <cell r="R590" t="str">
            <v>FT28202, PMRS/REP/REC, Secondary, Inward Relief Port LRU (Air) (4), M22 X 1.5 Bulkhead Connector, SV15LOMDCF</v>
          </cell>
          <cell r="S590">
            <v>1</v>
          </cell>
        </row>
        <row r="591">
          <cell r="A591">
            <v>585</v>
          </cell>
          <cell r="B591" t="str">
            <v>FT28202</v>
          </cell>
          <cell r="C591" t="str">
            <v>SECONDARY TANK - 2 - PMRS REPAIR RECOVERY</v>
          </cell>
          <cell r="D591">
            <v>2910900355</v>
          </cell>
          <cell r="E591" t="str">
            <v>MLN22</v>
          </cell>
          <cell r="F591" t="str">
            <v>SV00A0A460AG2503</v>
          </cell>
          <cell r="G591" t="str">
            <v>Fitting</v>
          </cell>
          <cell r="H591" t="str">
            <v>M22 X 1.5 Locknut</v>
          </cell>
          <cell r="I591">
            <v>1</v>
          </cell>
          <cell r="J591">
            <v>2.3E-2</v>
          </cell>
          <cell r="K591">
            <v>2.3E-2</v>
          </cell>
          <cell r="L591">
            <v>585</v>
          </cell>
          <cell r="M591" t="str">
            <v>PMRS/REP/REC</v>
          </cell>
          <cell r="N591" t="str">
            <v>Secondary</v>
          </cell>
          <cell r="O591" t="str">
            <v>Inward Relief Port LRU (Air) (4)</v>
          </cell>
          <cell r="P591" t="str">
            <v>M22 X 1.5 Locknut</v>
          </cell>
          <cell r="Q591" t="str">
            <v>MLN22</v>
          </cell>
          <cell r="R591" t="str">
            <v>FT28202, PMRS/REP/REC, Secondary, Inward Relief Port LRU (Air) (4), M22 X 1.5 Locknut, MLN22</v>
          </cell>
          <cell r="S591">
            <v>1</v>
          </cell>
        </row>
        <row r="592">
          <cell r="A592">
            <v>586</v>
          </cell>
          <cell r="B592" t="str">
            <v>FT28202</v>
          </cell>
          <cell r="C592" t="str">
            <v>SECONDARY TANK - 2 - PMRS REPAIR RECOVERY</v>
          </cell>
          <cell r="D592">
            <v>2910900355</v>
          </cell>
          <cell r="E592" t="str">
            <v>22MM BONDED</v>
          </cell>
          <cell r="F592" t="str">
            <v>SV00A0A460AG2505</v>
          </cell>
          <cell r="G592" t="str">
            <v>Seal</v>
          </cell>
          <cell r="H592" t="str">
            <v>M22 X 1.5 Bonded Seal</v>
          </cell>
          <cell r="I592">
            <v>1</v>
          </cell>
          <cell r="J592">
            <v>4.0000000000000001E-3</v>
          </cell>
          <cell r="K592">
            <v>4.0000000000000001E-3</v>
          </cell>
          <cell r="L592">
            <v>586</v>
          </cell>
          <cell r="M592" t="str">
            <v>PMRS/REP/REC</v>
          </cell>
          <cell r="N592" t="str">
            <v>Secondary</v>
          </cell>
          <cell r="O592" t="str">
            <v>Inward Relief Port LRU (Air) (4)</v>
          </cell>
          <cell r="P592" t="str">
            <v>M22 X 1.5 Bonded Seal</v>
          </cell>
          <cell r="Q592" t="str">
            <v>22MM BONDED</v>
          </cell>
          <cell r="R592" t="str">
            <v>FT28202, PMRS/REP/REC, Secondary, Inward Relief Port LRU (Air) (4), M22 X 1.5 Bonded Seal, 22MM BONDED</v>
          </cell>
          <cell r="S592">
            <v>1</v>
          </cell>
        </row>
        <row r="593">
          <cell r="A593">
            <v>587</v>
          </cell>
          <cell r="B593" t="str">
            <v>FT28202</v>
          </cell>
          <cell r="C593" t="str">
            <v>SECONDARY TANK - 2 - PMRS REPAIR RECOVERY</v>
          </cell>
          <cell r="D593">
            <v>2910900355</v>
          </cell>
          <cell r="E593" t="str">
            <v>EW15LOMDCF</v>
          </cell>
          <cell r="F593" t="str">
            <v>SV00A0A460AG2507</v>
          </cell>
          <cell r="G593" t="str">
            <v>Fitting</v>
          </cell>
          <cell r="H593" t="str">
            <v>M22 X 1.5 90° Swivel Fem/Fixed Male Union</v>
          </cell>
          <cell r="I593">
            <v>1</v>
          </cell>
          <cell r="J593">
            <v>0.122</v>
          </cell>
          <cell r="K593">
            <v>0.122</v>
          </cell>
          <cell r="L593">
            <v>587</v>
          </cell>
          <cell r="M593" t="str">
            <v>PMRS/REP/REC</v>
          </cell>
          <cell r="N593" t="str">
            <v>Secondary</v>
          </cell>
          <cell r="O593" t="str">
            <v>Inward Relief Port LRU (Air) (4)</v>
          </cell>
          <cell r="P593" t="str">
            <v>M22 X 1.5 90° Swivel Fem/Fixed Male Union</v>
          </cell>
          <cell r="Q593" t="str">
            <v>EW15LOMDCF</v>
          </cell>
          <cell r="R593" t="str">
            <v>FT28202, PMRS/REP/REC, Secondary, Inward Relief Port LRU (Air) (4), M22 X 1.5 90° Swivel Fem/Fixed Male Union, EW15LOMDCF</v>
          </cell>
          <cell r="S593">
            <v>1</v>
          </cell>
        </row>
        <row r="594">
          <cell r="A594">
            <v>588</v>
          </cell>
          <cell r="B594" t="str">
            <v>FT28202</v>
          </cell>
          <cell r="C594" t="str">
            <v>SECONDARY TANK - 2 - PMRS REPAIR RECOVERY</v>
          </cell>
          <cell r="D594">
            <v>2910900355</v>
          </cell>
          <cell r="E594" t="str">
            <v/>
          </cell>
          <cell r="F594" t="str">
            <v>SV00A0A410AG13</v>
          </cell>
          <cell r="G594" t="str">
            <v/>
          </cell>
          <cell r="H594" t="str">
            <v/>
          </cell>
          <cell r="I594" t="str">
            <v/>
          </cell>
          <cell r="J594" t="str">
            <v/>
          </cell>
          <cell r="K594" t="str">
            <v/>
          </cell>
          <cell r="L594">
            <v>588</v>
          </cell>
          <cell r="M594" t="str">
            <v>PMRS/REP/REC</v>
          </cell>
          <cell r="N594" t="str">
            <v>Secondary</v>
          </cell>
          <cell r="O594" t="str">
            <v>FWD FUEL FEED</v>
          </cell>
          <cell r="P594" t="str">
            <v/>
          </cell>
          <cell r="Q594" t="str">
            <v/>
          </cell>
          <cell r="R594" t="str">
            <v xml:space="preserve">FT28202, PMRS/REP/REC, Secondary, FWD FUEL FEED, , </v>
          </cell>
          <cell r="S594" t="str">
            <v/>
          </cell>
        </row>
        <row r="595">
          <cell r="A595">
            <v>589</v>
          </cell>
          <cell r="B595" t="str">
            <v>FT28202</v>
          </cell>
          <cell r="C595" t="str">
            <v>SECONDARY TANK - 2 - PMRS REPAIR RECOVERY</v>
          </cell>
          <cell r="D595">
            <v>2910900355</v>
          </cell>
          <cell r="E595" t="str">
            <v>FT28450</v>
          </cell>
          <cell r="F595" t="str">
            <v>SV00A0A410AG11</v>
          </cell>
          <cell r="G595" t="str">
            <v>Fitting</v>
          </cell>
          <cell r="H595" t="str">
            <v>FNAV Fwd</v>
          </cell>
          <cell r="I595">
            <v>1</v>
          </cell>
          <cell r="J595">
            <v>0.35</v>
          </cell>
          <cell r="K595">
            <v>0.35</v>
          </cell>
          <cell r="L595">
            <v>589</v>
          </cell>
          <cell r="M595" t="str">
            <v>PMRS/REP/REC</v>
          </cell>
          <cell r="N595" t="str">
            <v>Secondary</v>
          </cell>
          <cell r="O595" t="str">
            <v>FNAV Fwd</v>
          </cell>
          <cell r="P595" t="str">
            <v>FNAV Fwd</v>
          </cell>
          <cell r="Q595" t="str">
            <v>FT28450</v>
          </cell>
          <cell r="R595" t="str">
            <v>FT28202, PMRS/REP/REC, Secondary, FNAV Fwd, FNAV Fwd, FT28450</v>
          </cell>
          <cell r="S595">
            <v>1</v>
          </cell>
        </row>
        <row r="596">
          <cell r="A596">
            <v>590</v>
          </cell>
          <cell r="B596" t="str">
            <v>FT28202</v>
          </cell>
          <cell r="C596" t="str">
            <v>SECONDARY TANK - 2 - PMRS REPAIR RECOVERY</v>
          </cell>
          <cell r="D596">
            <v>2910900355</v>
          </cell>
          <cell r="E596" t="str">
            <v>Y-BS-M36</v>
          </cell>
          <cell r="F596" t="str">
            <v>SV00A0A410AG1301</v>
          </cell>
          <cell r="G596" t="str">
            <v>Seal</v>
          </cell>
          <cell r="H596" t="str">
            <v>M36 Bonded Seal</v>
          </cell>
          <cell r="I596">
            <v>1</v>
          </cell>
          <cell r="J596">
            <v>4.0000000000000001E-3</v>
          </cell>
          <cell r="K596">
            <v>4.0000000000000001E-3</v>
          </cell>
          <cell r="L596">
            <v>590</v>
          </cell>
          <cell r="M596" t="str">
            <v>PMRS/REP/REC</v>
          </cell>
          <cell r="N596" t="str">
            <v>Secondary</v>
          </cell>
          <cell r="O596" t="str">
            <v>Fuel Feed - Fwd Pick Up</v>
          </cell>
          <cell r="P596" t="str">
            <v>M36 Bonded Seal</v>
          </cell>
          <cell r="Q596" t="str">
            <v>Y-BS-M36</v>
          </cell>
          <cell r="R596" t="str">
            <v>FT28202, PMRS/REP/REC, Secondary, Fuel Feed - Fwd Pick Up, M36 Bonded Seal, Y-BS-M36</v>
          </cell>
          <cell r="S596">
            <v>1</v>
          </cell>
        </row>
        <row r="597">
          <cell r="A597">
            <v>591</v>
          </cell>
          <cell r="B597" t="str">
            <v>FT28202</v>
          </cell>
          <cell r="C597" t="str">
            <v>SECONDARY TANK - 2 - PMRS REPAIR RECOVERY</v>
          </cell>
          <cell r="D597">
            <v>2910900355</v>
          </cell>
          <cell r="E597" t="str">
            <v>FT28300</v>
          </cell>
          <cell r="F597" t="str">
            <v>SV00A0A410AG1303</v>
          </cell>
          <cell r="G597" t="str">
            <v>Fitting</v>
          </cell>
          <cell r="H597" t="str">
            <v>Bottom Backing Ring</v>
          </cell>
          <cell r="I597">
            <v>1</v>
          </cell>
          <cell r="J597">
            <v>0.4</v>
          </cell>
          <cell r="K597">
            <v>0.4</v>
          </cell>
          <cell r="L597">
            <v>591</v>
          </cell>
          <cell r="M597" t="str">
            <v>PMRS/REP/REC</v>
          </cell>
          <cell r="N597" t="str">
            <v>Secondary</v>
          </cell>
          <cell r="O597" t="str">
            <v>Fuel Feed - Fwd Pick Up</v>
          </cell>
          <cell r="P597" t="str">
            <v>Bottom Backing Ring</v>
          </cell>
          <cell r="Q597" t="str">
            <v>FT28300</v>
          </cell>
          <cell r="R597" t="str">
            <v>FT28202, PMRS/REP/REC, Secondary, Fuel Feed - Fwd Pick Up, Bottom Backing Ring, FT28300</v>
          </cell>
          <cell r="S597">
            <v>1</v>
          </cell>
        </row>
        <row r="598">
          <cell r="A598">
            <v>592</v>
          </cell>
          <cell r="B598" t="str">
            <v>FT28202</v>
          </cell>
          <cell r="C598" t="str">
            <v>SECONDARY TANK - 2 - PMRS REPAIR RECOVERY</v>
          </cell>
          <cell r="D598">
            <v>2910900355</v>
          </cell>
          <cell r="E598" t="str">
            <v>FT28299</v>
          </cell>
          <cell r="F598" t="str">
            <v>SV00A0A410AG1305</v>
          </cell>
          <cell r="G598" t="str">
            <v>Seal</v>
          </cell>
          <cell r="H598" t="str">
            <v>Bottom Backing Plate Gasket</v>
          </cell>
          <cell r="I598">
            <v>2</v>
          </cell>
          <cell r="J598">
            <v>0.05</v>
          </cell>
          <cell r="K598">
            <v>0.1</v>
          </cell>
          <cell r="L598">
            <v>592</v>
          </cell>
          <cell r="M598" t="str">
            <v>PMRS/REP/REC</v>
          </cell>
          <cell r="N598" t="str">
            <v>Secondary</v>
          </cell>
          <cell r="O598" t="str">
            <v>Fuel Feed - Fwd Pick Up</v>
          </cell>
          <cell r="P598" t="str">
            <v>Bottom Backing Plate Gasket</v>
          </cell>
          <cell r="Q598" t="str">
            <v>FT28299</v>
          </cell>
          <cell r="R598" t="str">
            <v>FT28202, PMRS/REP/REC, Secondary, Fuel Feed - Fwd Pick Up, Bottom Backing Plate Gasket, FT28299</v>
          </cell>
          <cell r="S598">
            <v>2</v>
          </cell>
        </row>
        <row r="599">
          <cell r="A599">
            <v>593</v>
          </cell>
          <cell r="B599" t="str">
            <v>FT28202</v>
          </cell>
          <cell r="C599" t="str">
            <v>SECONDARY TANK - 2 - PMRS REPAIR RECOVERY</v>
          </cell>
          <cell r="D599">
            <v>2910900355</v>
          </cell>
          <cell r="E599" t="str">
            <v>FT28298</v>
          </cell>
          <cell r="F599" t="str">
            <v>SV00A0A410AG1307</v>
          </cell>
          <cell r="G599" t="str">
            <v>Fitting</v>
          </cell>
          <cell r="H599" t="str">
            <v>Bottom Backing Plate</v>
          </cell>
          <cell r="I599">
            <v>1</v>
          </cell>
          <cell r="J599">
            <v>0.3</v>
          </cell>
          <cell r="K599">
            <v>0.3</v>
          </cell>
          <cell r="L599">
            <v>593</v>
          </cell>
          <cell r="M599" t="str">
            <v>PMRS/REP/REC</v>
          </cell>
          <cell r="N599" t="str">
            <v>Secondary</v>
          </cell>
          <cell r="O599" t="str">
            <v>Fuel Feed - Fwd Pick Up</v>
          </cell>
          <cell r="P599" t="str">
            <v>Bottom Backing Plate</v>
          </cell>
          <cell r="Q599" t="str">
            <v>FT28298</v>
          </cell>
          <cell r="R599" t="str">
            <v>FT28202, PMRS/REP/REC, Secondary, Fuel Feed - Fwd Pick Up, Bottom Backing Plate, FT28298</v>
          </cell>
          <cell r="S599">
            <v>1</v>
          </cell>
        </row>
        <row r="600">
          <cell r="A600">
            <v>594</v>
          </cell>
          <cell r="B600" t="str">
            <v>FT28202</v>
          </cell>
          <cell r="C600" t="str">
            <v>SECONDARY TANK - 2 - PMRS REPAIR RECOVERY</v>
          </cell>
          <cell r="D600">
            <v>2910900355</v>
          </cell>
          <cell r="E600" t="str">
            <v>FT28198</v>
          </cell>
          <cell r="F600" t="str">
            <v>SV00A0A410AG1309</v>
          </cell>
          <cell r="G600" t="str">
            <v>Fitting</v>
          </cell>
          <cell r="H600" t="str">
            <v>M8 Earthing Boss (White)</v>
          </cell>
          <cell r="I600">
            <v>1</v>
          </cell>
          <cell r="J600">
            <v>0.03</v>
          </cell>
          <cell r="K600">
            <v>0.03</v>
          </cell>
          <cell r="L600">
            <v>594</v>
          </cell>
          <cell r="M600" t="str">
            <v>PMRS/REP/REC</v>
          </cell>
          <cell r="N600" t="str">
            <v>Secondary</v>
          </cell>
          <cell r="O600" t="str">
            <v>Fuel Feed - Fwd Pick Up</v>
          </cell>
          <cell r="P600" t="str">
            <v>M8 Earthing Boss (White)</v>
          </cell>
          <cell r="Q600" t="str">
            <v>FT28198</v>
          </cell>
          <cell r="R600" t="str">
            <v>FT28202, PMRS/REP/REC, Secondary, Fuel Feed - Fwd Pick Up, M8 Earthing Boss (White), FT28198</v>
          </cell>
          <cell r="S600">
            <v>1</v>
          </cell>
        </row>
        <row r="601">
          <cell r="A601">
            <v>595</v>
          </cell>
          <cell r="B601" t="str">
            <v>FT28202</v>
          </cell>
          <cell r="C601" t="str">
            <v>SECONDARY TANK - 2 - PMRS REPAIR RECOVERY</v>
          </cell>
          <cell r="D601">
            <v>2910900355</v>
          </cell>
          <cell r="E601" t="str">
            <v>BT-M3X20CSK</v>
          </cell>
          <cell r="F601" t="str">
            <v>SV00A0A410AG1311</v>
          </cell>
          <cell r="G601" t="str">
            <v>Fastener</v>
          </cell>
          <cell r="H601" t="str">
            <v>M3 Csk Screw</v>
          </cell>
          <cell r="I601">
            <v>1</v>
          </cell>
          <cell r="J601">
            <v>5.0000000000000001E-3</v>
          </cell>
          <cell r="K601">
            <v>5.0000000000000001E-3</v>
          </cell>
          <cell r="L601">
            <v>595</v>
          </cell>
          <cell r="M601" t="str">
            <v>PMRS/REP/REC</v>
          </cell>
          <cell r="N601" t="str">
            <v>Secondary</v>
          </cell>
          <cell r="O601" t="str">
            <v>Fuel Feed - Fwd Pick Up</v>
          </cell>
          <cell r="P601" t="str">
            <v>M3 Csk Screw</v>
          </cell>
          <cell r="Q601" t="str">
            <v>BT-M3X20CSK</v>
          </cell>
          <cell r="R601" t="str">
            <v>FT28202, PMRS/REP/REC, Secondary, Fuel Feed - Fwd Pick Up, M3 Csk Screw, BT-M3X20CSK</v>
          </cell>
          <cell r="S601">
            <v>1</v>
          </cell>
        </row>
        <row r="602">
          <cell r="A602">
            <v>596</v>
          </cell>
          <cell r="B602" t="str">
            <v>FT28202</v>
          </cell>
          <cell r="C602" t="str">
            <v>SECONDARY TANK - 2 - PMRS REPAIR RECOVERY</v>
          </cell>
          <cell r="D602">
            <v>2910900355</v>
          </cell>
          <cell r="E602" t="str">
            <v>BT-M8X10HX</v>
          </cell>
          <cell r="F602" t="str">
            <v>SV00A0A410AG1313</v>
          </cell>
          <cell r="G602" t="str">
            <v>Fastener</v>
          </cell>
          <cell r="H602" t="str">
            <v>M8 Bolt Hex Head</v>
          </cell>
          <cell r="I602">
            <v>1</v>
          </cell>
          <cell r="J602">
            <v>0.03</v>
          </cell>
          <cell r="K602">
            <v>0.03</v>
          </cell>
          <cell r="L602">
            <v>596</v>
          </cell>
          <cell r="M602" t="str">
            <v>PMRS/REP/REC</v>
          </cell>
          <cell r="N602" t="str">
            <v>Secondary</v>
          </cell>
          <cell r="O602" t="str">
            <v>Fuel Feed - Fwd Pick Up</v>
          </cell>
          <cell r="P602" t="str">
            <v>M8 Bolt Hex Head</v>
          </cell>
          <cell r="Q602" t="str">
            <v>BT-M8X10HX</v>
          </cell>
          <cell r="R602" t="str">
            <v>FT28202, PMRS/REP/REC, Secondary, Fuel Feed - Fwd Pick Up, M8 Bolt Hex Head, BT-M8X10HX</v>
          </cell>
          <cell r="S602">
            <v>1</v>
          </cell>
        </row>
        <row r="603">
          <cell r="A603">
            <v>597</v>
          </cell>
          <cell r="B603" t="str">
            <v>FT28202</v>
          </cell>
          <cell r="C603" t="str">
            <v>SECONDARY TANK - 2 - PMRS REPAIR RECOVERY</v>
          </cell>
          <cell r="D603">
            <v>2910900355</v>
          </cell>
          <cell r="E603" t="str">
            <v>BT-M6X16CSK/SS</v>
          </cell>
          <cell r="F603" t="str">
            <v>SV00A0A410AG1315</v>
          </cell>
          <cell r="G603" t="str">
            <v>Fastener</v>
          </cell>
          <cell r="H603" t="str">
            <v>M6 Bolt Csk Head</v>
          </cell>
          <cell r="I603">
            <v>2</v>
          </cell>
          <cell r="J603">
            <v>5.0000000000000001E-3</v>
          </cell>
          <cell r="K603">
            <v>0.01</v>
          </cell>
          <cell r="L603">
            <v>597</v>
          </cell>
          <cell r="M603" t="str">
            <v>PMRS/REP/REC</v>
          </cell>
          <cell r="N603" t="str">
            <v>Secondary</v>
          </cell>
          <cell r="O603" t="str">
            <v>Fuel Feed - Fwd Pick Up</v>
          </cell>
          <cell r="P603" t="str">
            <v>M6 Bolt Csk Head</v>
          </cell>
          <cell r="Q603" t="str">
            <v>BT-M6X16CSK/SS</v>
          </cell>
          <cell r="R603" t="str">
            <v>FT28202, PMRS/REP/REC, Secondary, Fuel Feed - Fwd Pick Up, M6 Bolt Csk Head, BT-M6X16CSK/SS</v>
          </cell>
          <cell r="S603">
            <v>2</v>
          </cell>
        </row>
        <row r="604">
          <cell r="A604">
            <v>598</v>
          </cell>
          <cell r="B604" t="str">
            <v>FT28202</v>
          </cell>
          <cell r="C604" t="str">
            <v>SECONDARY TANK - 2 - PMRS REPAIR RECOVERY</v>
          </cell>
          <cell r="D604">
            <v>2910900355</v>
          </cell>
          <cell r="E604" t="str">
            <v>Y-XRT005E177M26</v>
          </cell>
          <cell r="F604" t="str">
            <v>SV00A0A410AG1317</v>
          </cell>
          <cell r="G604" t="str">
            <v>Fitting</v>
          </cell>
          <cell r="H604" t="str">
            <v>M26 Aluminium Crush Washer</v>
          </cell>
          <cell r="I604">
            <v>2</v>
          </cell>
          <cell r="J604">
            <v>4.0000000000000001E-3</v>
          </cell>
          <cell r="K604">
            <v>8.0000000000000002E-3</v>
          </cell>
          <cell r="L604">
            <v>598</v>
          </cell>
          <cell r="M604" t="str">
            <v>PMRS/REP/REC</v>
          </cell>
          <cell r="N604" t="str">
            <v>Secondary</v>
          </cell>
          <cell r="O604" t="str">
            <v>Fuel Feed - Fwd Pick Up</v>
          </cell>
          <cell r="P604" t="str">
            <v>M26 Aluminium Crush Washer</v>
          </cell>
          <cell r="Q604" t="str">
            <v>Y-XRT005E177M26</v>
          </cell>
          <cell r="R604" t="str">
            <v>FT28202, PMRS/REP/REC, Secondary, Fuel Feed - Fwd Pick Up, M26 Aluminium Crush Washer, Y-XRT005E177M26</v>
          </cell>
          <cell r="S604">
            <v>2</v>
          </cell>
        </row>
        <row r="605">
          <cell r="A605">
            <v>599</v>
          </cell>
          <cell r="B605" t="str">
            <v>FT28202</v>
          </cell>
          <cell r="C605" t="str">
            <v>SECONDARY TANK - 2 - PMRS REPAIR RECOVERY</v>
          </cell>
          <cell r="D605">
            <v>2910900355</v>
          </cell>
          <cell r="E605" t="str">
            <v>Y-764305-20</v>
          </cell>
          <cell r="F605" t="str">
            <v>SV00A0A410AG1319</v>
          </cell>
          <cell r="G605" t="str">
            <v>Fitting</v>
          </cell>
          <cell r="H605" t="str">
            <v>M26 Banjo bolt DIN 7643-3</v>
          </cell>
          <cell r="I605">
            <v>1</v>
          </cell>
          <cell r="J605">
            <v>0.125</v>
          </cell>
          <cell r="K605">
            <v>0.125</v>
          </cell>
          <cell r="L605">
            <v>599</v>
          </cell>
          <cell r="M605" t="str">
            <v>PMRS/REP/REC</v>
          </cell>
          <cell r="N605" t="str">
            <v>Secondary</v>
          </cell>
          <cell r="O605" t="str">
            <v>Fuel Feed - Fwd Pick Up</v>
          </cell>
          <cell r="P605" t="str">
            <v>M26 Banjo bolt DIN 7643-3</v>
          </cell>
          <cell r="Q605" t="str">
            <v>Y-764305-20</v>
          </cell>
          <cell r="R605" t="str">
            <v>FT28202, PMRS/REP/REC, Secondary, Fuel Feed - Fwd Pick Up, M26 Banjo bolt DIN 7643-3, Y-764305-20</v>
          </cell>
          <cell r="S605">
            <v>1</v>
          </cell>
        </row>
        <row r="606">
          <cell r="A606">
            <v>600</v>
          </cell>
          <cell r="B606" t="str">
            <v>FT28202</v>
          </cell>
          <cell r="C606" t="str">
            <v>SECONDARY TANK - 2 - PMRS REPAIR RECOVERY</v>
          </cell>
          <cell r="D606">
            <v>2910900355</v>
          </cell>
          <cell r="E606" t="str">
            <v/>
          </cell>
          <cell r="F606" t="str">
            <v>SV00A0A450AV</v>
          </cell>
          <cell r="G606" t="str">
            <v/>
          </cell>
          <cell r="H606" t="str">
            <v/>
          </cell>
          <cell r="I606" t="str">
            <v/>
          </cell>
          <cell r="J606" t="str">
            <v/>
          </cell>
          <cell r="K606" t="str">
            <v/>
          </cell>
          <cell r="L606">
            <v>600</v>
          </cell>
          <cell r="M606" t="str">
            <v>PMRS/REP/REC</v>
          </cell>
          <cell r="N606" t="str">
            <v>Secondary</v>
          </cell>
          <cell r="O606" t="str">
            <v>OPTICAL SENSOR FWD - SECONDARY TANK</v>
          </cell>
          <cell r="P606" t="str">
            <v/>
          </cell>
          <cell r="Q606" t="str">
            <v/>
          </cell>
          <cell r="R606" t="str">
            <v xml:space="preserve">FT28202, PMRS/REP/REC, Secondary, OPTICAL SENSOR FWD - SECONDARY TANK, , </v>
          </cell>
          <cell r="S606" t="str">
            <v/>
          </cell>
        </row>
        <row r="607">
          <cell r="A607">
            <v>601</v>
          </cell>
          <cell r="B607" t="str">
            <v>FT28202</v>
          </cell>
          <cell r="C607" t="str">
            <v>SECONDARY TANK - 2 - PMRS REPAIR RECOVERY</v>
          </cell>
          <cell r="D607">
            <v>2910900355</v>
          </cell>
          <cell r="E607" t="str">
            <v>FT28275</v>
          </cell>
          <cell r="F607" t="str">
            <v>SV00A0A450AV01</v>
          </cell>
          <cell r="G607" t="str">
            <v>Insert</v>
          </cell>
          <cell r="H607" t="str">
            <v>Insert 1/2" BSP</v>
          </cell>
          <cell r="I607">
            <v>1</v>
          </cell>
          <cell r="J607">
            <v>7.0000000000000007E-2</v>
          </cell>
          <cell r="K607">
            <v>7.0000000000000007E-2</v>
          </cell>
          <cell r="L607">
            <v>601</v>
          </cell>
          <cell r="M607" t="str">
            <v>PMRS/REP/REC</v>
          </cell>
          <cell r="N607" t="str">
            <v>Secondary</v>
          </cell>
          <cell r="O607" t="str">
            <v>Optical Sensor Fwd</v>
          </cell>
          <cell r="P607" t="str">
            <v>Insert 1/2" BSP</v>
          </cell>
          <cell r="Q607" t="str">
            <v>FT28275</v>
          </cell>
          <cell r="R607" t="str">
            <v>FT28202, PMRS/REP/REC, Secondary, Optical Sensor Fwd, Insert 1/2" BSP, FT28275</v>
          </cell>
          <cell r="S607">
            <v>1</v>
          </cell>
        </row>
        <row r="608">
          <cell r="A608">
            <v>602</v>
          </cell>
          <cell r="B608" t="str">
            <v>FT28202</v>
          </cell>
          <cell r="C608" t="str">
            <v>SECONDARY TANK - 2 - PMRS REPAIR RECOVERY</v>
          </cell>
          <cell r="D608">
            <v>2910900355</v>
          </cell>
          <cell r="E608" t="str">
            <v>Y-POS187-312-120</v>
          </cell>
          <cell r="F608" t="str">
            <v>SV00A0A450AV03</v>
          </cell>
          <cell r="G608" t="str">
            <v>Fitting</v>
          </cell>
          <cell r="H608" t="str">
            <v>Optical sensor unit</v>
          </cell>
          <cell r="I608">
            <v>1</v>
          </cell>
          <cell r="J608">
            <v>0.5</v>
          </cell>
          <cell r="K608">
            <v>0.5</v>
          </cell>
          <cell r="L608">
            <v>602</v>
          </cell>
          <cell r="M608" t="str">
            <v>PMRS/REP/REC</v>
          </cell>
          <cell r="N608" t="str">
            <v>Secondary</v>
          </cell>
          <cell r="O608" t="str">
            <v>Optical Sensor Fwd</v>
          </cell>
          <cell r="P608" t="str">
            <v>Optical sensor unit</v>
          </cell>
          <cell r="Q608" t="str">
            <v>Y-POS187-312-120</v>
          </cell>
          <cell r="R608" t="str">
            <v>FT28202, PMRS/REP/REC, Secondary, Optical Sensor Fwd, Optical sensor unit, Y-POS187-312-120</v>
          </cell>
          <cell r="S608">
            <v>1</v>
          </cell>
        </row>
        <row r="609">
          <cell r="A609">
            <v>603</v>
          </cell>
          <cell r="B609" t="str">
            <v>FT28202</v>
          </cell>
          <cell r="C609" t="str">
            <v>SECONDARY TANK - 2 - PMRS REPAIR RECOVERY</v>
          </cell>
          <cell r="D609">
            <v>2910900355</v>
          </cell>
          <cell r="E609" t="str">
            <v>Y-BS1/2BSP</v>
          </cell>
          <cell r="F609" t="str">
            <v>SV00A0A450AV05</v>
          </cell>
          <cell r="G609" t="str">
            <v>Seal</v>
          </cell>
          <cell r="H609" t="str">
            <v>Washer 1/2 BSP</v>
          </cell>
          <cell r="I609">
            <v>1</v>
          </cell>
          <cell r="J609">
            <v>4.0000000000000001E-3</v>
          </cell>
          <cell r="K609">
            <v>4.0000000000000001E-3</v>
          </cell>
          <cell r="L609">
            <v>603</v>
          </cell>
          <cell r="M609" t="str">
            <v>PMRS/REP/REC</v>
          </cell>
          <cell r="N609" t="str">
            <v>Secondary</v>
          </cell>
          <cell r="O609" t="str">
            <v>Optical Sensor Fwd</v>
          </cell>
          <cell r="P609" t="str">
            <v>Washer 1/2 BSP</v>
          </cell>
          <cell r="Q609" t="str">
            <v>Y-BS1/2BSP</v>
          </cell>
          <cell r="R609" t="str">
            <v>FT28202, PMRS/REP/REC, Secondary, Optical Sensor Fwd, Washer 1/2 BSP, Y-BS1/2BSP</v>
          </cell>
          <cell r="S609">
            <v>1</v>
          </cell>
        </row>
        <row r="610">
          <cell r="A610">
            <v>604</v>
          </cell>
          <cell r="B610" t="str">
            <v>FT28202</v>
          </cell>
          <cell r="C610" t="str">
            <v>SECONDARY TANK - 2 - PMRS REPAIR RECOVERY</v>
          </cell>
          <cell r="D610">
            <v>2910900355</v>
          </cell>
          <cell r="E610" t="str">
            <v/>
          </cell>
          <cell r="F610" t="str">
            <v>SV00A0A410AG09</v>
          </cell>
          <cell r="G610" t="str">
            <v/>
          </cell>
          <cell r="H610" t="str">
            <v/>
          </cell>
          <cell r="I610" t="str">
            <v/>
          </cell>
          <cell r="J610" t="str">
            <v/>
          </cell>
          <cell r="K610" t="str">
            <v/>
          </cell>
          <cell r="L610">
            <v>604</v>
          </cell>
          <cell r="M610" t="str">
            <v>PMRS/REP/REC</v>
          </cell>
          <cell r="N610" t="str">
            <v>Secondary</v>
          </cell>
          <cell r="O610" t="str">
            <v>AFT FUEL FEED</v>
          </cell>
          <cell r="P610" t="str">
            <v/>
          </cell>
          <cell r="Q610" t="str">
            <v/>
          </cell>
          <cell r="R610" t="str">
            <v xml:space="preserve">FT28202, PMRS/REP/REC, Secondary, AFT FUEL FEED, , </v>
          </cell>
          <cell r="S610" t="str">
            <v/>
          </cell>
        </row>
        <row r="611">
          <cell r="A611">
            <v>605</v>
          </cell>
          <cell r="B611" t="str">
            <v>FT28202</v>
          </cell>
          <cell r="C611" t="str">
            <v>SECONDARY TANK - 2 - PMRS REPAIR RECOVERY</v>
          </cell>
          <cell r="D611">
            <v>2910900355</v>
          </cell>
          <cell r="E611" t="str">
            <v>FT28450</v>
          </cell>
          <cell r="F611" t="str">
            <v>SV00A0A410AG07</v>
          </cell>
          <cell r="G611" t="str">
            <v>Fitting</v>
          </cell>
          <cell r="H611" t="str">
            <v>FNAV Aft</v>
          </cell>
          <cell r="I611">
            <v>1</v>
          </cell>
          <cell r="J611">
            <v>0.35</v>
          </cell>
          <cell r="K611">
            <v>0.35</v>
          </cell>
          <cell r="L611">
            <v>605</v>
          </cell>
          <cell r="M611" t="str">
            <v>PMRS/REP/REC</v>
          </cell>
          <cell r="N611" t="str">
            <v>Secondary</v>
          </cell>
          <cell r="O611" t="str">
            <v>FNAV Aft</v>
          </cell>
          <cell r="P611" t="str">
            <v>FNAV Aft</v>
          </cell>
          <cell r="Q611" t="str">
            <v>FT28450</v>
          </cell>
          <cell r="R611" t="str">
            <v>FT28202, PMRS/REP/REC, Secondary, FNAV Aft, FNAV Aft, FT28450</v>
          </cell>
          <cell r="S611">
            <v>1</v>
          </cell>
        </row>
        <row r="612">
          <cell r="A612">
            <v>606</v>
          </cell>
          <cell r="B612" t="str">
            <v>FT28202</v>
          </cell>
          <cell r="C612" t="str">
            <v>SECONDARY TANK - 2 - PMRS REPAIR RECOVERY</v>
          </cell>
          <cell r="D612">
            <v>2910900355</v>
          </cell>
          <cell r="E612" t="str">
            <v>Y-XRT005E177M26</v>
          </cell>
          <cell r="F612" t="str">
            <v>SV00A0A410AG0901</v>
          </cell>
          <cell r="G612" t="str">
            <v>Seal</v>
          </cell>
          <cell r="H612" t="str">
            <v>M26 Aluminium Crush Washer</v>
          </cell>
          <cell r="I612">
            <v>2</v>
          </cell>
          <cell r="J612">
            <v>4.0000000000000001E-3</v>
          </cell>
          <cell r="K612">
            <v>8.0000000000000002E-3</v>
          </cell>
          <cell r="L612">
            <v>606</v>
          </cell>
          <cell r="M612" t="str">
            <v>PMRS/REP/REC</v>
          </cell>
          <cell r="N612" t="str">
            <v>Secondary</v>
          </cell>
          <cell r="O612" t="str">
            <v>Fuel Feed - Aft Pick Up</v>
          </cell>
          <cell r="P612" t="str">
            <v>M26 Aluminium Crush Washer</v>
          </cell>
          <cell r="Q612" t="str">
            <v>Y-XRT005E177M26</v>
          </cell>
          <cell r="R612" t="str">
            <v>FT28202, PMRS/REP/REC, Secondary, Fuel Feed - Aft Pick Up, M26 Aluminium Crush Washer, Y-XRT005E177M26</v>
          </cell>
          <cell r="S612">
            <v>2</v>
          </cell>
        </row>
        <row r="613">
          <cell r="A613">
            <v>607</v>
          </cell>
          <cell r="B613" t="str">
            <v>FT28202</v>
          </cell>
          <cell r="C613" t="str">
            <v>SECONDARY TANK - 2 - PMRS REPAIR RECOVERY</v>
          </cell>
          <cell r="D613">
            <v>2910900355</v>
          </cell>
          <cell r="E613" t="str">
            <v>Y-764305-20</v>
          </cell>
          <cell r="F613" t="str">
            <v>SV00A0A410AG0903</v>
          </cell>
          <cell r="G613" t="str">
            <v>Fitting</v>
          </cell>
          <cell r="H613" t="str">
            <v>M26 Banjo bolt DIN 7643-3</v>
          </cell>
          <cell r="I613">
            <v>1</v>
          </cell>
          <cell r="J613">
            <v>0.125</v>
          </cell>
          <cell r="K613">
            <v>0.125</v>
          </cell>
          <cell r="L613">
            <v>607</v>
          </cell>
          <cell r="M613" t="str">
            <v>PMRS/REP/REC</v>
          </cell>
          <cell r="N613" t="str">
            <v>Secondary</v>
          </cell>
          <cell r="O613" t="str">
            <v>Fuel Feed - Aft Pick Up</v>
          </cell>
          <cell r="P613" t="str">
            <v>M26 Banjo bolt DIN 7643-3</v>
          </cell>
          <cell r="Q613" t="str">
            <v>Y-764305-20</v>
          </cell>
          <cell r="R613" t="str">
            <v>FT28202, PMRS/REP/REC, Secondary, Fuel Feed - Aft Pick Up, M26 Banjo bolt DIN 7643-3, Y-764305-20</v>
          </cell>
          <cell r="S613">
            <v>1</v>
          </cell>
        </row>
        <row r="614">
          <cell r="A614">
            <v>608</v>
          </cell>
          <cell r="B614" t="str">
            <v>FT28202</v>
          </cell>
          <cell r="C614" t="str">
            <v>SECONDARY TANK - 2 - PMRS REPAIR RECOVERY</v>
          </cell>
          <cell r="D614">
            <v>2910900355</v>
          </cell>
          <cell r="E614" t="str">
            <v/>
          </cell>
          <cell r="F614" t="str">
            <v>SV00A0A450AS</v>
          </cell>
          <cell r="G614" t="str">
            <v/>
          </cell>
          <cell r="H614" t="str">
            <v/>
          </cell>
          <cell r="I614" t="str">
            <v/>
          </cell>
          <cell r="J614" t="str">
            <v/>
          </cell>
          <cell r="K614" t="str">
            <v/>
          </cell>
          <cell r="L614">
            <v>608</v>
          </cell>
          <cell r="M614" t="str">
            <v>PMRS/REP/REC</v>
          </cell>
          <cell r="N614" t="str">
            <v>Secondary</v>
          </cell>
          <cell r="O614" t="str">
            <v>OPTICAL SENSOR AFT - SECONDARY TANK</v>
          </cell>
          <cell r="P614" t="str">
            <v/>
          </cell>
          <cell r="Q614" t="str">
            <v/>
          </cell>
          <cell r="R614" t="str">
            <v xml:space="preserve">FT28202, PMRS/REP/REC, Secondary, OPTICAL SENSOR AFT - SECONDARY TANK, , </v>
          </cell>
          <cell r="S614" t="str">
            <v/>
          </cell>
        </row>
        <row r="615">
          <cell r="A615">
            <v>609</v>
          </cell>
          <cell r="B615" t="str">
            <v>FT28202</v>
          </cell>
          <cell r="C615" t="str">
            <v>SECONDARY TANK - 2 - PMRS REPAIR RECOVERY</v>
          </cell>
          <cell r="D615">
            <v>2910900355</v>
          </cell>
          <cell r="E615" t="str">
            <v>FT28275</v>
          </cell>
          <cell r="F615" t="str">
            <v>SV00A0A450AS01</v>
          </cell>
          <cell r="G615" t="str">
            <v>Insert</v>
          </cell>
          <cell r="H615" t="str">
            <v>Insert 1/2" BSP</v>
          </cell>
          <cell r="I615">
            <v>1</v>
          </cell>
          <cell r="J615">
            <v>7.0000000000000007E-2</v>
          </cell>
          <cell r="K615">
            <v>7.0000000000000007E-2</v>
          </cell>
          <cell r="L615">
            <v>609</v>
          </cell>
          <cell r="M615" t="str">
            <v>PMRS/REP/REC</v>
          </cell>
          <cell r="N615" t="str">
            <v>Secondary</v>
          </cell>
          <cell r="O615" t="str">
            <v>Optical Sensor Aft</v>
          </cell>
          <cell r="P615" t="str">
            <v>Insert 1/2" BSP</v>
          </cell>
          <cell r="Q615" t="str">
            <v>FT28275</v>
          </cell>
          <cell r="R615" t="str">
            <v>FT28202, PMRS/REP/REC, Secondary, Optical Sensor Aft, Insert 1/2" BSP, FT28275</v>
          </cell>
          <cell r="S615">
            <v>1</v>
          </cell>
        </row>
        <row r="616">
          <cell r="A616">
            <v>610</v>
          </cell>
          <cell r="B616" t="str">
            <v>FT28202</v>
          </cell>
          <cell r="C616" t="str">
            <v>SECONDARY TANK - 2 - PMRS REPAIR RECOVERY</v>
          </cell>
          <cell r="D616">
            <v>2910900355</v>
          </cell>
          <cell r="E616" t="str">
            <v>Y-POS187-312-120</v>
          </cell>
          <cell r="F616" t="str">
            <v>SV00A0A450AS03</v>
          </cell>
          <cell r="G616" t="str">
            <v>Fitting</v>
          </cell>
          <cell r="H616" t="str">
            <v>Optical sensor unit</v>
          </cell>
          <cell r="I616">
            <v>1</v>
          </cell>
          <cell r="J616">
            <v>0.5</v>
          </cell>
          <cell r="K616">
            <v>0.5</v>
          </cell>
          <cell r="L616">
            <v>610</v>
          </cell>
          <cell r="M616" t="str">
            <v>PMRS/REP/REC</v>
          </cell>
          <cell r="N616" t="str">
            <v>Secondary</v>
          </cell>
          <cell r="O616" t="str">
            <v>Optical Sensor Aft</v>
          </cell>
          <cell r="P616" t="str">
            <v>Optical sensor unit</v>
          </cell>
          <cell r="Q616" t="str">
            <v>Y-POS187-312-120</v>
          </cell>
          <cell r="R616" t="str">
            <v>FT28202, PMRS/REP/REC, Secondary, Optical Sensor Aft, Optical sensor unit, Y-POS187-312-120</v>
          </cell>
          <cell r="S616">
            <v>1</v>
          </cell>
        </row>
        <row r="617">
          <cell r="A617">
            <v>611</v>
          </cell>
          <cell r="B617" t="str">
            <v>FT28202</v>
          </cell>
          <cell r="C617" t="str">
            <v>SECONDARY TANK - 2 - PMRS REPAIR RECOVERY</v>
          </cell>
          <cell r="D617">
            <v>2910900355</v>
          </cell>
          <cell r="E617" t="str">
            <v>Y-BS1/2BSP</v>
          </cell>
          <cell r="F617" t="str">
            <v>SV00A0A450AS05</v>
          </cell>
          <cell r="G617" t="str">
            <v>Seal</v>
          </cell>
          <cell r="H617" t="str">
            <v>Washer 1/2 BSP</v>
          </cell>
          <cell r="I617">
            <v>1</v>
          </cell>
          <cell r="J617">
            <v>4.0000000000000001E-3</v>
          </cell>
          <cell r="K617">
            <v>4.0000000000000001E-3</v>
          </cell>
          <cell r="L617">
            <v>611</v>
          </cell>
          <cell r="M617" t="str">
            <v>PMRS/REP/REC</v>
          </cell>
          <cell r="N617" t="str">
            <v>Secondary</v>
          </cell>
          <cell r="O617" t="str">
            <v>Optical Sensor Aft</v>
          </cell>
          <cell r="P617" t="str">
            <v>Washer 1/2 BSP</v>
          </cell>
          <cell r="Q617" t="str">
            <v>Y-BS1/2BSP</v>
          </cell>
          <cell r="R617" t="str">
            <v>FT28202, PMRS/REP/REC, Secondary, Optical Sensor Aft, Washer 1/2 BSP, Y-BS1/2BSP</v>
          </cell>
          <cell r="S617">
            <v>1</v>
          </cell>
        </row>
        <row r="618">
          <cell r="A618">
            <v>612</v>
          </cell>
          <cell r="B618" t="str">
            <v>FT28202</v>
          </cell>
          <cell r="C618" t="str">
            <v>SECONDARY TANK - 2 - PMRS REPAIR RECOVERY</v>
          </cell>
          <cell r="D618">
            <v>2910900355</v>
          </cell>
          <cell r="E618" t="str">
            <v/>
          </cell>
          <cell r="F618" t="str">
            <v>SV00A0A410AG0101</v>
          </cell>
          <cell r="G618" t="str">
            <v>Fitting</v>
          </cell>
          <cell r="H618" t="str">
            <v>HG334A 1.6mm Kit</v>
          </cell>
          <cell r="I618">
            <v>1</v>
          </cell>
          <cell r="J618">
            <v>0.3</v>
          </cell>
          <cell r="K618">
            <v>0.3</v>
          </cell>
          <cell r="L618">
            <v>612</v>
          </cell>
          <cell r="M618" t="str">
            <v>PMRS/REP/REC</v>
          </cell>
          <cell r="N618" t="str">
            <v>Secondary</v>
          </cell>
          <cell r="O618" t="str">
            <v>Interface sponge</v>
          </cell>
          <cell r="P618" t="str">
            <v>HG334A 1.6mm Kit</v>
          </cell>
          <cell r="Q618" t="str">
            <v/>
          </cell>
          <cell r="R618" t="str">
            <v xml:space="preserve">FT28202, PMRS/REP/REC, Secondary, Interface sponge, HG334A 1.6mm Kit, </v>
          </cell>
          <cell r="S618">
            <v>1</v>
          </cell>
        </row>
        <row r="619">
          <cell r="A619">
            <v>613</v>
          </cell>
          <cell r="B619" t="str">
            <v>FT28202</v>
          </cell>
          <cell r="C619" t="str">
            <v>SECONDARY TANK - 2 - PMRS REPAIR RECOVERY</v>
          </cell>
          <cell r="D619">
            <v>2910900355</v>
          </cell>
          <cell r="E619" t="str">
            <v/>
          </cell>
          <cell r="F619" t="str">
            <v>SV00A0A410AG17</v>
          </cell>
          <cell r="G619" t="str">
            <v/>
          </cell>
          <cell r="H619" t="str">
            <v/>
          </cell>
          <cell r="I619" t="str">
            <v/>
          </cell>
          <cell r="J619" t="str">
            <v/>
          </cell>
          <cell r="K619" t="str">
            <v/>
          </cell>
          <cell r="L619">
            <v>613</v>
          </cell>
          <cell r="M619" t="str">
            <v>PMRS/REP/REC</v>
          </cell>
          <cell r="N619" t="str">
            <v>Secondary</v>
          </cell>
          <cell r="O619" t="str">
            <v>Strap Assy 1</v>
          </cell>
          <cell r="P619" t="str">
            <v/>
          </cell>
          <cell r="Q619" t="str">
            <v/>
          </cell>
          <cell r="R619" t="str">
            <v xml:space="preserve">FT28202, PMRS/REP/REC, Secondary, Strap Assy 1, , </v>
          </cell>
          <cell r="S619" t="str">
            <v/>
          </cell>
        </row>
        <row r="620">
          <cell r="A620">
            <v>614</v>
          </cell>
          <cell r="B620" t="str">
            <v>FT28202</v>
          </cell>
          <cell r="C620" t="str">
            <v>SECONDARY TANK - 2 - PMRS REPAIR RECOVERY</v>
          </cell>
          <cell r="D620">
            <v>2910900355</v>
          </cell>
          <cell r="E620" t="str">
            <v>FT28415/01</v>
          </cell>
          <cell r="F620" t="str">
            <v>SV00A0A410AG1701</v>
          </cell>
          <cell r="G620" t="str">
            <v>Fitting</v>
          </cell>
          <cell r="H620" t="str">
            <v>Strap</v>
          </cell>
          <cell r="I620">
            <v>1</v>
          </cell>
          <cell r="J620">
            <v>2.7149999999999999</v>
          </cell>
          <cell r="K620">
            <v>2.7149999999999999</v>
          </cell>
          <cell r="L620">
            <v>614</v>
          </cell>
          <cell r="M620" t="str">
            <v>PMRS/REP/REC</v>
          </cell>
          <cell r="N620" t="str">
            <v>Secondary</v>
          </cell>
          <cell r="O620" t="str">
            <v>(Strap Assy 1) FT28415/-</v>
          </cell>
          <cell r="P620" t="str">
            <v>Strap</v>
          </cell>
          <cell r="Q620" t="str">
            <v>FT28415/01</v>
          </cell>
          <cell r="R620" t="str">
            <v>FT28202, PMRS/REP/REC, Secondary, (Strap Assy 1) FT28415/-, Strap, FT28415/01</v>
          </cell>
          <cell r="S620">
            <v>1</v>
          </cell>
        </row>
        <row r="621">
          <cell r="A621">
            <v>615</v>
          </cell>
          <cell r="B621" t="str">
            <v>FT28202</v>
          </cell>
          <cell r="C621" t="str">
            <v>SECONDARY TANK - 2 - PMRS REPAIR RECOVERY</v>
          </cell>
          <cell r="D621">
            <v>2910900355</v>
          </cell>
          <cell r="E621" t="str">
            <v>FT28415/02</v>
          </cell>
          <cell r="F621" t="str">
            <v>SV00A0A410AG1703</v>
          </cell>
          <cell r="G621" t="str">
            <v>Fitting</v>
          </cell>
          <cell r="H621" t="str">
            <v>Strap</v>
          </cell>
          <cell r="I621">
            <v>1</v>
          </cell>
          <cell r="J621" t="str">
            <v/>
          </cell>
          <cell r="K621" t="str">
            <v/>
          </cell>
          <cell r="L621">
            <v>615</v>
          </cell>
          <cell r="M621" t="str">
            <v>PMRS/REP/REC</v>
          </cell>
          <cell r="N621" t="str">
            <v>Secondary</v>
          </cell>
          <cell r="O621" t="str">
            <v>(Strap Assy 1) FT28415/-</v>
          </cell>
          <cell r="P621" t="str">
            <v>Strap</v>
          </cell>
          <cell r="Q621" t="str">
            <v>FT28415/02</v>
          </cell>
          <cell r="R621" t="str">
            <v>FT28202, PMRS/REP/REC, Secondary, (Strap Assy 1) FT28415/-, Strap, FT28415/02</v>
          </cell>
          <cell r="S621">
            <v>1</v>
          </cell>
        </row>
        <row r="622">
          <cell r="A622">
            <v>616</v>
          </cell>
          <cell r="B622" t="str">
            <v>FT28202</v>
          </cell>
          <cell r="C622" t="str">
            <v>SECONDARY TANK - 2 - PMRS REPAIR RECOVERY</v>
          </cell>
          <cell r="D622">
            <v>2910900355</v>
          </cell>
          <cell r="E622" t="str">
            <v>FT28911</v>
          </cell>
          <cell r="F622" t="str">
            <v>SV00A0A410AG1705</v>
          </cell>
          <cell r="G622" t="str">
            <v>Block</v>
          </cell>
          <cell r="H622" t="str">
            <v>Tension Block Threaded M8</v>
          </cell>
          <cell r="I622">
            <v>1</v>
          </cell>
          <cell r="J622" t="str">
            <v/>
          </cell>
          <cell r="K622" t="str">
            <v/>
          </cell>
          <cell r="L622">
            <v>616</v>
          </cell>
          <cell r="M622" t="str">
            <v>PMRS/REP/REC</v>
          </cell>
          <cell r="N622" t="str">
            <v>Secondary</v>
          </cell>
          <cell r="O622" t="str">
            <v>(Strap Assy 1) FT28415/-</v>
          </cell>
          <cell r="P622" t="str">
            <v>Tension Block Threaded M8</v>
          </cell>
          <cell r="Q622" t="str">
            <v>FT28911</v>
          </cell>
          <cell r="R622" t="str">
            <v>FT28202, PMRS/REP/REC, Secondary, (Strap Assy 1) FT28415/-, Tension Block Threaded M8, FT28911</v>
          </cell>
          <cell r="S622">
            <v>1</v>
          </cell>
        </row>
        <row r="623">
          <cell r="A623">
            <v>617</v>
          </cell>
          <cell r="B623" t="str">
            <v>FT28202</v>
          </cell>
          <cell r="C623" t="str">
            <v>SECONDARY TANK - 2 - PMRS REPAIR RECOVERY</v>
          </cell>
          <cell r="D623">
            <v>2910900355</v>
          </cell>
          <cell r="E623" t="str">
            <v>FT28913</v>
          </cell>
          <cell r="F623" t="str">
            <v>SV00A0A410AG1707</v>
          </cell>
          <cell r="G623" t="str">
            <v>Block</v>
          </cell>
          <cell r="H623" t="str">
            <v>Corner Clearance Block</v>
          </cell>
          <cell r="I623">
            <v>1</v>
          </cell>
          <cell r="J623" t="str">
            <v/>
          </cell>
          <cell r="K623" t="str">
            <v/>
          </cell>
          <cell r="L623">
            <v>617</v>
          </cell>
          <cell r="M623" t="str">
            <v>PMRS/REP/REC</v>
          </cell>
          <cell r="N623" t="str">
            <v>Secondary</v>
          </cell>
          <cell r="O623" t="str">
            <v>(Strap Assy 1) FT28415/-</v>
          </cell>
          <cell r="P623" t="str">
            <v>Corner Clearance Block</v>
          </cell>
          <cell r="Q623" t="str">
            <v>FT28913</v>
          </cell>
          <cell r="R623" t="str">
            <v>FT28202, PMRS/REP/REC, Secondary, (Strap Assy 1) FT28415/-, Corner Clearance Block, FT28913</v>
          </cell>
          <cell r="S623">
            <v>1</v>
          </cell>
        </row>
        <row r="624">
          <cell r="A624">
            <v>618</v>
          </cell>
          <cell r="B624" t="str">
            <v>FT28202</v>
          </cell>
          <cell r="C624" t="str">
            <v>SECONDARY TANK - 2 - PMRS REPAIR RECOVERY</v>
          </cell>
          <cell r="D624">
            <v>2910900355</v>
          </cell>
          <cell r="E624" t="str">
            <v>NT-M8-SCX24</v>
          </cell>
          <cell r="F624" t="str">
            <v>SV00A0A410AG1709</v>
          </cell>
          <cell r="G624" t="str">
            <v>Fitting</v>
          </cell>
          <cell r="H624" t="str">
            <v>Studding Connector M8</v>
          </cell>
          <cell r="I624">
            <v>1</v>
          </cell>
          <cell r="J624" t="str">
            <v/>
          </cell>
          <cell r="K624" t="str">
            <v/>
          </cell>
          <cell r="L624">
            <v>618</v>
          </cell>
          <cell r="M624" t="str">
            <v>PMRS/REP/REC</v>
          </cell>
          <cell r="N624" t="str">
            <v>Secondary</v>
          </cell>
          <cell r="O624" t="str">
            <v>(Strap Assy 1) FT28415/-</v>
          </cell>
          <cell r="P624" t="str">
            <v>Studding Connector M8</v>
          </cell>
          <cell r="Q624" t="str">
            <v>NT-M8-SCX24</v>
          </cell>
          <cell r="R624" t="str">
            <v>FT28202, PMRS/REP/REC, Secondary, (Strap Assy 1) FT28415/-, Studding Connector M8, NT-M8-SCX24</v>
          </cell>
          <cell r="S624">
            <v>1</v>
          </cell>
        </row>
        <row r="625">
          <cell r="A625">
            <v>619</v>
          </cell>
          <cell r="B625" t="str">
            <v>FT28202</v>
          </cell>
          <cell r="C625" t="str">
            <v>SECONDARY TANK - 2 - PMRS REPAIR RECOVERY</v>
          </cell>
          <cell r="D625">
            <v>2910900355</v>
          </cell>
          <cell r="E625" t="str">
            <v>FT28919</v>
          </cell>
          <cell r="F625" t="str">
            <v>SV00A0A410AG1711</v>
          </cell>
          <cell r="G625" t="str">
            <v>Block</v>
          </cell>
          <cell r="H625" t="str">
            <v>Strap Fwd Mounting Block</v>
          </cell>
          <cell r="I625">
            <v>1</v>
          </cell>
          <cell r="J625" t="str">
            <v/>
          </cell>
          <cell r="K625" t="str">
            <v/>
          </cell>
          <cell r="L625">
            <v>619</v>
          </cell>
          <cell r="M625" t="str">
            <v>PMRS/REP/REC</v>
          </cell>
          <cell r="N625" t="str">
            <v>Secondary</v>
          </cell>
          <cell r="O625" t="str">
            <v>(Strap Assy 1) FT28415/-</v>
          </cell>
          <cell r="P625" t="str">
            <v>Strap Fwd Mounting Block</v>
          </cell>
          <cell r="Q625" t="str">
            <v>FT28919</v>
          </cell>
          <cell r="R625" t="str">
            <v>FT28202, PMRS/REP/REC, Secondary, (Strap Assy 1) FT28415/-, Strap Fwd Mounting Block, FT28919</v>
          </cell>
          <cell r="S625">
            <v>1</v>
          </cell>
        </row>
        <row r="626">
          <cell r="A626">
            <v>620</v>
          </cell>
          <cell r="B626" t="str">
            <v>FT28202</v>
          </cell>
          <cell r="C626" t="str">
            <v>SECONDARY TANK - 2 - PMRS REPAIR RECOVERY</v>
          </cell>
          <cell r="D626">
            <v>2910900355</v>
          </cell>
          <cell r="E626" t="str">
            <v>FT28918</v>
          </cell>
          <cell r="F626" t="str">
            <v>SV00A0A410AG1713</v>
          </cell>
          <cell r="G626" t="str">
            <v>Block</v>
          </cell>
          <cell r="H626" t="str">
            <v>Strap Mounting Block Welded</v>
          </cell>
          <cell r="I626">
            <v>1</v>
          </cell>
          <cell r="J626" t="str">
            <v/>
          </cell>
          <cell r="K626" t="str">
            <v/>
          </cell>
          <cell r="L626">
            <v>620</v>
          </cell>
          <cell r="M626" t="str">
            <v>PMRS/REP/REC</v>
          </cell>
          <cell r="N626" t="str">
            <v>Secondary</v>
          </cell>
          <cell r="O626" t="str">
            <v>(Strap Assy 1) FT28415/-</v>
          </cell>
          <cell r="P626" t="str">
            <v>Strap Mounting Block Welded</v>
          </cell>
          <cell r="Q626" t="str">
            <v>FT28918</v>
          </cell>
          <cell r="R626" t="str">
            <v>FT28202, PMRS/REP/REC, Secondary, (Strap Assy 1) FT28415/-, Strap Mounting Block Welded, FT28918</v>
          </cell>
          <cell r="S626">
            <v>1</v>
          </cell>
        </row>
        <row r="627">
          <cell r="A627">
            <v>621</v>
          </cell>
          <cell r="B627" t="str">
            <v>FT28202</v>
          </cell>
          <cell r="C627" t="str">
            <v>SECONDARY TANK - 2 - PMRS REPAIR RECOVERY</v>
          </cell>
          <cell r="D627">
            <v>2910900355</v>
          </cell>
          <cell r="E627" t="str">
            <v>Z-W-NL8</v>
          </cell>
          <cell r="F627" t="str">
            <v>SV00A0A410AG1715</v>
          </cell>
          <cell r="G627" t="str">
            <v>Seal</v>
          </cell>
          <cell r="H627" t="str">
            <v>Nord-Lock Washer M8</v>
          </cell>
          <cell r="I627">
            <v>4</v>
          </cell>
          <cell r="J627" t="str">
            <v/>
          </cell>
          <cell r="K627" t="str">
            <v/>
          </cell>
          <cell r="L627">
            <v>621</v>
          </cell>
          <cell r="M627" t="str">
            <v>PMRS/REP/REC</v>
          </cell>
          <cell r="N627" t="str">
            <v>Secondary</v>
          </cell>
          <cell r="O627" t="str">
            <v>(Strap Assy 1) FT28415/-</v>
          </cell>
          <cell r="P627" t="str">
            <v>Nord-Lock Washer M8</v>
          </cell>
          <cell r="Q627" t="str">
            <v>Z-W-NL8</v>
          </cell>
          <cell r="R627" t="str">
            <v>FT28202, PMRS/REP/REC, Secondary, (Strap Assy 1) FT28415/-, Nord-Lock Washer M8, Z-W-NL8</v>
          </cell>
          <cell r="S627">
            <v>4</v>
          </cell>
        </row>
        <row r="628">
          <cell r="A628">
            <v>622</v>
          </cell>
          <cell r="B628" t="str">
            <v>FT28202</v>
          </cell>
          <cell r="C628" t="str">
            <v>SECONDARY TANK - 2 - PMRS REPAIR RECOVERY</v>
          </cell>
          <cell r="D628">
            <v>2910900355</v>
          </cell>
          <cell r="E628" t="str">
            <v>BT-M8X30SKCPHD</v>
          </cell>
          <cell r="F628" t="str">
            <v>SV00A0A410AG1717</v>
          </cell>
          <cell r="G628" t="str">
            <v>Block</v>
          </cell>
          <cell r="H628" t="str">
            <v>BOLT M8x30 Socket cap head screw</v>
          </cell>
          <cell r="I628">
            <v>3</v>
          </cell>
          <cell r="J628" t="str">
            <v/>
          </cell>
          <cell r="K628" t="str">
            <v/>
          </cell>
          <cell r="L628">
            <v>622</v>
          </cell>
          <cell r="M628" t="str">
            <v>PMRS/REP/REC</v>
          </cell>
          <cell r="N628" t="str">
            <v>Secondary</v>
          </cell>
          <cell r="O628" t="str">
            <v>(Strap Assy 1) FT28415/-</v>
          </cell>
          <cell r="P628" t="str">
            <v>BOLT M8x30 Socket cap head screw</v>
          </cell>
          <cell r="Q628" t="str">
            <v>BT-M8X30SKCPHD</v>
          </cell>
          <cell r="R628" t="str">
            <v>FT28202, PMRS/REP/REC, Secondary, (Strap Assy 1) FT28415/-, BOLT M8x30 Socket cap head screw, BT-M8X30SKCPHD</v>
          </cell>
          <cell r="S628">
            <v>3</v>
          </cell>
        </row>
        <row r="629">
          <cell r="A629">
            <v>623</v>
          </cell>
          <cell r="B629" t="str">
            <v>FT28202</v>
          </cell>
          <cell r="C629" t="str">
            <v>SECONDARY TANK - 2 - PMRS REPAIR RECOVERY</v>
          </cell>
          <cell r="D629">
            <v>2910900355</v>
          </cell>
          <cell r="E629" t="str">
            <v>BT-M8X70SKCPHD</v>
          </cell>
          <cell r="F629" t="str">
            <v>SV00A0A410AG1719</v>
          </cell>
          <cell r="G629" t="str">
            <v>Fitting</v>
          </cell>
          <cell r="H629" t="str">
            <v>BOLT M8x70 Socket cap head screw</v>
          </cell>
          <cell r="I629">
            <v>1</v>
          </cell>
          <cell r="J629" t="str">
            <v/>
          </cell>
          <cell r="K629" t="str">
            <v/>
          </cell>
          <cell r="L629">
            <v>623</v>
          </cell>
          <cell r="M629" t="str">
            <v>PMRS/REP/REC</v>
          </cell>
          <cell r="N629" t="str">
            <v>Secondary</v>
          </cell>
          <cell r="O629" t="str">
            <v>(Strap Assy 1) FT28415/-</v>
          </cell>
          <cell r="P629" t="str">
            <v>BOLT M8x70 Socket cap head screw</v>
          </cell>
          <cell r="Q629" t="str">
            <v>BT-M8X70SKCPHD</v>
          </cell>
          <cell r="R629" t="str">
            <v>FT28202, PMRS/REP/REC, Secondary, (Strap Assy 1) FT28415/-, BOLT M8x70 Socket cap head screw, BT-M8X70SKCPHD</v>
          </cell>
          <cell r="S629">
            <v>1</v>
          </cell>
        </row>
        <row r="630">
          <cell r="A630">
            <v>624</v>
          </cell>
          <cell r="B630" t="str">
            <v>FT28202</v>
          </cell>
          <cell r="C630" t="str">
            <v>SECONDARY TANK - 2 - PMRS REPAIR RECOVERY</v>
          </cell>
          <cell r="D630">
            <v>2910900355</v>
          </cell>
          <cell r="E630" t="str">
            <v>BT-M5X10SKCSK</v>
          </cell>
          <cell r="F630" t="str">
            <v>SV00A0A410AG1721</v>
          </cell>
          <cell r="G630" t="str">
            <v>Fitting</v>
          </cell>
          <cell r="H630" t="str">
            <v>BOLT M5x10 CSK Socket head screw</v>
          </cell>
          <cell r="I630">
            <v>5</v>
          </cell>
          <cell r="J630" t="str">
            <v/>
          </cell>
          <cell r="K630" t="str">
            <v/>
          </cell>
          <cell r="L630">
            <v>624</v>
          </cell>
          <cell r="M630" t="str">
            <v>PMRS/REP/REC</v>
          </cell>
          <cell r="N630" t="str">
            <v>Secondary</v>
          </cell>
          <cell r="O630" t="str">
            <v>(Strap Assy 1) FT28415/-</v>
          </cell>
          <cell r="P630" t="str">
            <v>BOLT M5x10 CSK Socket head screw</v>
          </cell>
          <cell r="Q630" t="str">
            <v>BT-M5X10SKCSK</v>
          </cell>
          <cell r="R630" t="str">
            <v>FT28202, PMRS/REP/REC, Secondary, (Strap Assy 1) FT28415/-, BOLT M5x10 CSK Socket head screw, BT-M5X10SKCSK</v>
          </cell>
          <cell r="S630">
            <v>5</v>
          </cell>
        </row>
        <row r="631">
          <cell r="A631">
            <v>625</v>
          </cell>
          <cell r="B631" t="str">
            <v>FT28202</v>
          </cell>
          <cell r="C631" t="str">
            <v>SECONDARY TANK - 2 - PMRS REPAIR RECOVERY</v>
          </cell>
          <cell r="D631">
            <v>2910900355</v>
          </cell>
          <cell r="E631" t="str">
            <v/>
          </cell>
          <cell r="F631" t="str">
            <v>SV00A0A410AG19</v>
          </cell>
          <cell r="G631" t="str">
            <v/>
          </cell>
          <cell r="H631" t="str">
            <v/>
          </cell>
          <cell r="I631" t="str">
            <v/>
          </cell>
          <cell r="J631" t="str">
            <v/>
          </cell>
          <cell r="K631" t="str">
            <v/>
          </cell>
          <cell r="L631">
            <v>625</v>
          </cell>
          <cell r="M631" t="str">
            <v>PMRS/REP/REC</v>
          </cell>
          <cell r="N631" t="str">
            <v>Secondary</v>
          </cell>
          <cell r="O631" t="str">
            <v>Strap Assy 2</v>
          </cell>
          <cell r="P631" t="str">
            <v/>
          </cell>
          <cell r="Q631" t="str">
            <v/>
          </cell>
          <cell r="R631" t="str">
            <v xml:space="preserve">FT28202, PMRS/REP/REC, Secondary, Strap Assy 2, , </v>
          </cell>
          <cell r="S631" t="str">
            <v/>
          </cell>
        </row>
        <row r="632">
          <cell r="A632">
            <v>626</v>
          </cell>
          <cell r="B632" t="str">
            <v>FT28202</v>
          </cell>
          <cell r="C632" t="str">
            <v>SECONDARY TANK - 2 - PMRS REPAIR RECOVERY</v>
          </cell>
          <cell r="D632">
            <v>2910900355</v>
          </cell>
          <cell r="E632" t="str">
            <v>FT28425/01</v>
          </cell>
          <cell r="F632" t="str">
            <v>SV00A0A410AG1901</v>
          </cell>
          <cell r="G632" t="str">
            <v>Fitting</v>
          </cell>
          <cell r="H632" t="str">
            <v>Strap</v>
          </cell>
          <cell r="I632">
            <v>1</v>
          </cell>
          <cell r="J632">
            <v>5.47</v>
          </cell>
          <cell r="K632">
            <v>5.47</v>
          </cell>
          <cell r="L632">
            <v>626</v>
          </cell>
          <cell r="M632" t="str">
            <v>PMRS/REP/REC</v>
          </cell>
          <cell r="N632" t="str">
            <v>Secondary</v>
          </cell>
          <cell r="O632" t="str">
            <v>(Strap Assy 2) FT28425/-</v>
          </cell>
          <cell r="P632" t="str">
            <v>Strap</v>
          </cell>
          <cell r="Q632" t="str">
            <v>FT28425/01</v>
          </cell>
          <cell r="R632" t="str">
            <v>FT28202, PMRS/REP/REC, Secondary, (Strap Assy 2) FT28425/-, Strap, FT28425/01</v>
          </cell>
          <cell r="S632">
            <v>1</v>
          </cell>
        </row>
        <row r="633">
          <cell r="A633">
            <v>627</v>
          </cell>
          <cell r="B633" t="str">
            <v>FT28202</v>
          </cell>
          <cell r="C633" t="str">
            <v>SECONDARY TANK - 2 - PMRS REPAIR RECOVERY</v>
          </cell>
          <cell r="D633">
            <v>2910900355</v>
          </cell>
          <cell r="E633" t="str">
            <v>FT28425/02</v>
          </cell>
          <cell r="F633" t="str">
            <v>SV00A0A410AG1903</v>
          </cell>
          <cell r="G633" t="str">
            <v>Fitting</v>
          </cell>
          <cell r="H633" t="str">
            <v>Strap</v>
          </cell>
          <cell r="I633">
            <v>1</v>
          </cell>
          <cell r="J633" t="str">
            <v/>
          </cell>
          <cell r="K633" t="str">
            <v/>
          </cell>
          <cell r="L633">
            <v>627</v>
          </cell>
          <cell r="M633" t="str">
            <v>PMRS/REP/REC</v>
          </cell>
          <cell r="N633" t="str">
            <v>Secondary</v>
          </cell>
          <cell r="O633" t="str">
            <v>(Strap Assy 2) FT28425/-</v>
          </cell>
          <cell r="P633" t="str">
            <v>Strap</v>
          </cell>
          <cell r="Q633" t="str">
            <v>FT28425/02</v>
          </cell>
          <cell r="R633" t="str">
            <v>FT28202, PMRS/REP/REC, Secondary, (Strap Assy 2) FT28425/-, Strap, FT28425/02</v>
          </cell>
          <cell r="S633">
            <v>1</v>
          </cell>
        </row>
        <row r="634">
          <cell r="A634">
            <v>628</v>
          </cell>
          <cell r="B634" t="str">
            <v>FT28202</v>
          </cell>
          <cell r="C634" t="str">
            <v>SECONDARY TANK - 2 - PMRS REPAIR RECOVERY</v>
          </cell>
          <cell r="D634">
            <v>2910900355</v>
          </cell>
          <cell r="E634" t="str">
            <v>FT28425/03</v>
          </cell>
          <cell r="F634" t="str">
            <v>SV00A0A410AG1905</v>
          </cell>
          <cell r="G634" t="str">
            <v>Fitting</v>
          </cell>
          <cell r="H634" t="str">
            <v>Strap</v>
          </cell>
          <cell r="I634">
            <v>1</v>
          </cell>
          <cell r="J634" t="str">
            <v/>
          </cell>
          <cell r="K634" t="str">
            <v/>
          </cell>
          <cell r="L634">
            <v>628</v>
          </cell>
          <cell r="M634" t="str">
            <v>PMRS/REP/REC</v>
          </cell>
          <cell r="N634" t="str">
            <v>Secondary</v>
          </cell>
          <cell r="O634" t="str">
            <v>(Strap Assy 2) FT28425/-</v>
          </cell>
          <cell r="P634" t="str">
            <v>Strap</v>
          </cell>
          <cell r="Q634" t="str">
            <v>FT28425/03</v>
          </cell>
          <cell r="R634" t="str">
            <v>FT28202, PMRS/REP/REC, Secondary, (Strap Assy 2) FT28425/-, Strap, FT28425/03</v>
          </cell>
          <cell r="S634">
            <v>1</v>
          </cell>
        </row>
        <row r="635">
          <cell r="A635">
            <v>629</v>
          </cell>
          <cell r="B635" t="str">
            <v>FT28202</v>
          </cell>
          <cell r="C635" t="str">
            <v>SECONDARY TANK - 2 - PMRS REPAIR RECOVERY</v>
          </cell>
          <cell r="D635">
            <v>2910900355</v>
          </cell>
          <cell r="E635" t="str">
            <v>FT28911</v>
          </cell>
          <cell r="F635" t="str">
            <v>SV00A0A410AG1907</v>
          </cell>
          <cell r="G635" t="str">
            <v>Block</v>
          </cell>
          <cell r="H635" t="str">
            <v>Tension Block Threaded M8</v>
          </cell>
          <cell r="I635">
            <v>2</v>
          </cell>
          <cell r="J635" t="str">
            <v/>
          </cell>
          <cell r="K635" t="str">
            <v/>
          </cell>
          <cell r="L635">
            <v>629</v>
          </cell>
          <cell r="M635" t="str">
            <v>PMRS/REP/REC</v>
          </cell>
          <cell r="N635" t="str">
            <v>Secondary</v>
          </cell>
          <cell r="O635" t="str">
            <v>(Strap Assy 2) FT28425/-</v>
          </cell>
          <cell r="P635" t="str">
            <v>Tension Block Threaded M8</v>
          </cell>
          <cell r="Q635" t="str">
            <v>FT28911</v>
          </cell>
          <cell r="R635" t="str">
            <v>FT28202, PMRS/REP/REC, Secondary, (Strap Assy 2) FT28425/-, Tension Block Threaded M8, FT28911</v>
          </cell>
          <cell r="S635">
            <v>2</v>
          </cell>
        </row>
        <row r="636">
          <cell r="A636">
            <v>630</v>
          </cell>
          <cell r="B636" t="str">
            <v>FT28202</v>
          </cell>
          <cell r="C636" t="str">
            <v>SECONDARY TANK - 2 - PMRS REPAIR RECOVERY</v>
          </cell>
          <cell r="D636">
            <v>2910900355</v>
          </cell>
          <cell r="E636" t="str">
            <v>FT28910</v>
          </cell>
          <cell r="F636" t="str">
            <v>SV00A0A410AG1909</v>
          </cell>
          <cell r="G636" t="str">
            <v>Block</v>
          </cell>
          <cell r="H636" t="str">
            <v>Tension Block Clearance</v>
          </cell>
          <cell r="I636">
            <v>2</v>
          </cell>
          <cell r="J636" t="str">
            <v/>
          </cell>
          <cell r="K636" t="str">
            <v/>
          </cell>
          <cell r="L636">
            <v>630</v>
          </cell>
          <cell r="M636" t="str">
            <v>PMRS/REP/REC</v>
          </cell>
          <cell r="N636" t="str">
            <v>Secondary</v>
          </cell>
          <cell r="O636" t="str">
            <v>(Strap Assy 2) FT28425/-</v>
          </cell>
          <cell r="P636" t="str">
            <v>Tension Block Clearance</v>
          </cell>
          <cell r="Q636" t="str">
            <v>FT28910</v>
          </cell>
          <cell r="R636" t="str">
            <v>FT28202, PMRS/REP/REC, Secondary, (Strap Assy 2) FT28425/-, Tension Block Clearance, FT28910</v>
          </cell>
          <cell r="S636">
            <v>2</v>
          </cell>
        </row>
        <row r="637">
          <cell r="A637">
            <v>631</v>
          </cell>
          <cell r="B637" t="str">
            <v>FT28202</v>
          </cell>
          <cell r="C637" t="str">
            <v>SECONDARY TANK - 2 - PMRS REPAIR RECOVERY</v>
          </cell>
          <cell r="D637">
            <v>2910900355</v>
          </cell>
          <cell r="E637" t="str">
            <v>NT-M8-SCX24</v>
          </cell>
          <cell r="F637" t="str">
            <v>SV00A0A410AG1911</v>
          </cell>
          <cell r="G637" t="str">
            <v>Fitting</v>
          </cell>
          <cell r="H637" t="str">
            <v>Studding Connector M8</v>
          </cell>
          <cell r="I637">
            <v>2</v>
          </cell>
          <cell r="J637" t="str">
            <v/>
          </cell>
          <cell r="K637" t="str">
            <v/>
          </cell>
          <cell r="L637">
            <v>631</v>
          </cell>
          <cell r="M637" t="str">
            <v>PMRS/REP/REC</v>
          </cell>
          <cell r="N637" t="str">
            <v>Secondary</v>
          </cell>
          <cell r="O637" t="str">
            <v>(Strap Assy 2) FT28425/-</v>
          </cell>
          <cell r="P637" t="str">
            <v>Studding Connector M8</v>
          </cell>
          <cell r="Q637" t="str">
            <v>NT-M8-SCX24</v>
          </cell>
          <cell r="R637" t="str">
            <v>FT28202, PMRS/REP/REC, Secondary, (Strap Assy 2) FT28425/-, Studding Connector M8, NT-M8-SCX24</v>
          </cell>
          <cell r="S637">
            <v>2</v>
          </cell>
        </row>
        <row r="638">
          <cell r="A638">
            <v>632</v>
          </cell>
          <cell r="B638" t="str">
            <v>FT28202</v>
          </cell>
          <cell r="C638" t="str">
            <v>SECONDARY TANK - 2 - PMRS REPAIR RECOVERY</v>
          </cell>
          <cell r="D638">
            <v>2910900355</v>
          </cell>
          <cell r="E638" t="str">
            <v>FT28905</v>
          </cell>
          <cell r="F638" t="str">
            <v>SV00A0A410AG1913</v>
          </cell>
          <cell r="G638" t="str">
            <v>Block</v>
          </cell>
          <cell r="H638" t="str">
            <v>Mounting Block</v>
          </cell>
          <cell r="I638">
            <v>1</v>
          </cell>
          <cell r="J638" t="str">
            <v/>
          </cell>
          <cell r="K638" t="str">
            <v/>
          </cell>
          <cell r="L638">
            <v>632</v>
          </cell>
          <cell r="M638" t="str">
            <v>PMRS/REP/REC</v>
          </cell>
          <cell r="N638" t="str">
            <v>Secondary</v>
          </cell>
          <cell r="O638" t="str">
            <v>(Strap Assy 2) FT28425/-</v>
          </cell>
          <cell r="P638" t="str">
            <v>Mounting Block</v>
          </cell>
          <cell r="Q638" t="str">
            <v>FT28905</v>
          </cell>
          <cell r="R638" t="str">
            <v>FT28202, PMRS/REP/REC, Secondary, (Strap Assy 2) FT28425/-, Mounting Block, FT28905</v>
          </cell>
          <cell r="S638">
            <v>1</v>
          </cell>
        </row>
        <row r="639">
          <cell r="A639">
            <v>633</v>
          </cell>
          <cell r="B639" t="str">
            <v>FT28202</v>
          </cell>
          <cell r="C639" t="str">
            <v>SECONDARY TANK - 2 - PMRS REPAIR RECOVERY</v>
          </cell>
          <cell r="D639">
            <v>2910900355</v>
          </cell>
          <cell r="E639" t="str">
            <v>FT28909</v>
          </cell>
          <cell r="F639" t="str">
            <v>SV00A0A410AG1915</v>
          </cell>
          <cell r="G639" t="str">
            <v>Block</v>
          </cell>
          <cell r="H639" t="str">
            <v>Strap Retaining Block</v>
          </cell>
          <cell r="I639">
            <v>1</v>
          </cell>
          <cell r="J639" t="str">
            <v/>
          </cell>
          <cell r="K639" t="str">
            <v/>
          </cell>
          <cell r="L639">
            <v>633</v>
          </cell>
          <cell r="M639" t="str">
            <v>PMRS/REP/REC</v>
          </cell>
          <cell r="N639" t="str">
            <v>Secondary</v>
          </cell>
          <cell r="O639" t="str">
            <v>(Strap Assy 2) FT28425/-</v>
          </cell>
          <cell r="P639" t="str">
            <v>Strap Retaining Block</v>
          </cell>
          <cell r="Q639" t="str">
            <v>FT28909</v>
          </cell>
          <cell r="R639" t="str">
            <v>FT28202, PMRS/REP/REC, Secondary, (Strap Assy 2) FT28425/-, Strap Retaining Block, FT28909</v>
          </cell>
          <cell r="S639">
            <v>1</v>
          </cell>
        </row>
        <row r="640">
          <cell r="A640">
            <v>634</v>
          </cell>
          <cell r="B640" t="str">
            <v>FT28202</v>
          </cell>
          <cell r="C640" t="str">
            <v>SECONDARY TANK - 2 - PMRS REPAIR RECOVERY</v>
          </cell>
          <cell r="D640">
            <v>2910900355</v>
          </cell>
          <cell r="E640" t="str">
            <v>FT28907</v>
          </cell>
          <cell r="F640" t="str">
            <v>SV00A0A410AG1917</v>
          </cell>
          <cell r="G640" t="str">
            <v>Block</v>
          </cell>
          <cell r="H640" t="str">
            <v>Welded Mounting Block</v>
          </cell>
          <cell r="I640">
            <v>1</v>
          </cell>
          <cell r="J640" t="str">
            <v/>
          </cell>
          <cell r="K640" t="str">
            <v/>
          </cell>
          <cell r="L640">
            <v>634</v>
          </cell>
          <cell r="M640" t="str">
            <v>PMRS/REP/REC</v>
          </cell>
          <cell r="N640" t="str">
            <v>Secondary</v>
          </cell>
          <cell r="O640" t="str">
            <v>(Strap Assy 2) FT28425/-</v>
          </cell>
          <cell r="P640" t="str">
            <v>Welded Mounting Block</v>
          </cell>
          <cell r="Q640" t="str">
            <v>FT28907</v>
          </cell>
          <cell r="R640" t="str">
            <v>FT28202, PMRS/REP/REC, Secondary, (Strap Assy 2) FT28425/-, Welded Mounting Block, FT28907</v>
          </cell>
          <cell r="S640">
            <v>1</v>
          </cell>
        </row>
        <row r="641">
          <cell r="A641">
            <v>635</v>
          </cell>
          <cell r="B641" t="str">
            <v>FT28202</v>
          </cell>
          <cell r="C641" t="str">
            <v>SECONDARY TANK - 2 - PMRS REPAIR RECOVERY</v>
          </cell>
          <cell r="D641">
            <v>2910900355</v>
          </cell>
          <cell r="E641" t="str">
            <v>FT28908</v>
          </cell>
          <cell r="F641" t="str">
            <v>SV00A0A410AG1919</v>
          </cell>
          <cell r="G641" t="str">
            <v>Block</v>
          </cell>
          <cell r="H641" t="str">
            <v>Strap Mounting Block</v>
          </cell>
          <cell r="I641">
            <v>1</v>
          </cell>
          <cell r="J641" t="str">
            <v/>
          </cell>
          <cell r="K641" t="str">
            <v/>
          </cell>
          <cell r="L641">
            <v>635</v>
          </cell>
          <cell r="M641" t="str">
            <v>PMRS/REP/REC</v>
          </cell>
          <cell r="N641" t="str">
            <v>Secondary</v>
          </cell>
          <cell r="O641" t="str">
            <v>(Strap Assy 2) FT28425/-</v>
          </cell>
          <cell r="P641" t="str">
            <v>Strap Mounting Block</v>
          </cell>
          <cell r="Q641" t="str">
            <v>FT28908</v>
          </cell>
          <cell r="R641" t="str">
            <v>FT28202, PMRS/REP/REC, Secondary, (Strap Assy 2) FT28425/-, Strap Mounting Block, FT28908</v>
          </cell>
          <cell r="S641">
            <v>1</v>
          </cell>
        </row>
        <row r="642">
          <cell r="A642">
            <v>636</v>
          </cell>
          <cell r="B642" t="str">
            <v>FT28202</v>
          </cell>
          <cell r="C642" t="str">
            <v>SECONDARY TANK - 2 - PMRS REPAIR RECOVERY</v>
          </cell>
          <cell r="D642">
            <v>2910900355</v>
          </cell>
          <cell r="E642" t="str">
            <v>FT28913</v>
          </cell>
          <cell r="F642" t="str">
            <v>SV00A0A410AG1921</v>
          </cell>
          <cell r="G642" t="str">
            <v>Block</v>
          </cell>
          <cell r="H642" t="str">
            <v>Corner Clearance Block</v>
          </cell>
          <cell r="I642">
            <v>1</v>
          </cell>
          <cell r="J642" t="str">
            <v/>
          </cell>
          <cell r="K642" t="str">
            <v/>
          </cell>
          <cell r="L642">
            <v>636</v>
          </cell>
          <cell r="M642" t="str">
            <v>PMRS/REP/REC</v>
          </cell>
          <cell r="N642" t="str">
            <v>Secondary</v>
          </cell>
          <cell r="O642" t="str">
            <v>(Strap Assy 2) FT28425/-</v>
          </cell>
          <cell r="P642" t="str">
            <v>Corner Clearance Block</v>
          </cell>
          <cell r="Q642" t="str">
            <v>FT28913</v>
          </cell>
          <cell r="R642" t="str">
            <v>FT28202, PMRS/REP/REC, Secondary, (Strap Assy 2) FT28425/-, Corner Clearance Block, FT28913</v>
          </cell>
          <cell r="S642">
            <v>1</v>
          </cell>
        </row>
        <row r="643">
          <cell r="A643">
            <v>637</v>
          </cell>
          <cell r="B643" t="str">
            <v>FT28202</v>
          </cell>
          <cell r="C643" t="str">
            <v>SECONDARY TANK - 2 - PMRS REPAIR RECOVERY</v>
          </cell>
          <cell r="D643">
            <v>2910900355</v>
          </cell>
          <cell r="E643" t="str">
            <v>Z-W-NL8</v>
          </cell>
          <cell r="F643" t="str">
            <v>SV00A0A410AG1923</v>
          </cell>
          <cell r="G643" t="str">
            <v>Fitting</v>
          </cell>
          <cell r="H643" t="str">
            <v>Nord-Lock Washer M8</v>
          </cell>
          <cell r="I643">
            <v>7</v>
          </cell>
          <cell r="J643" t="str">
            <v/>
          </cell>
          <cell r="K643" t="str">
            <v/>
          </cell>
          <cell r="L643">
            <v>637</v>
          </cell>
          <cell r="M643" t="str">
            <v>PMRS/REP/REC</v>
          </cell>
          <cell r="N643" t="str">
            <v>Secondary</v>
          </cell>
          <cell r="O643" t="str">
            <v>(Strap Assy 2) FT28425/-</v>
          </cell>
          <cell r="P643" t="str">
            <v>Nord-Lock Washer M8</v>
          </cell>
          <cell r="Q643" t="str">
            <v>Z-W-NL8</v>
          </cell>
          <cell r="R643" t="str">
            <v>FT28202, PMRS/REP/REC, Secondary, (Strap Assy 2) FT28425/-, Nord-Lock Washer M8, Z-W-NL8</v>
          </cell>
          <cell r="S643">
            <v>7</v>
          </cell>
        </row>
        <row r="644">
          <cell r="A644">
            <v>638</v>
          </cell>
          <cell r="B644" t="str">
            <v>FT28202</v>
          </cell>
          <cell r="C644" t="str">
            <v>SECONDARY TANK - 2 - PMRS REPAIR RECOVERY</v>
          </cell>
          <cell r="D644">
            <v>2910900355</v>
          </cell>
          <cell r="E644" t="str">
            <v>BT-M8X30SKCPHD</v>
          </cell>
          <cell r="F644" t="str">
            <v>SV00A0A410AG1925</v>
          </cell>
          <cell r="G644" t="str">
            <v>Fitting</v>
          </cell>
          <cell r="H644" t="str">
            <v>BOLT M8x30 Socket cap head screw</v>
          </cell>
          <cell r="I644">
            <v>2</v>
          </cell>
          <cell r="J644" t="str">
            <v/>
          </cell>
          <cell r="K644" t="str">
            <v/>
          </cell>
          <cell r="L644">
            <v>638</v>
          </cell>
          <cell r="M644" t="str">
            <v>PMRS/REP/REC</v>
          </cell>
          <cell r="N644" t="str">
            <v>Secondary</v>
          </cell>
          <cell r="O644" t="str">
            <v>(Strap Assy 2) FT28425/-</v>
          </cell>
          <cell r="P644" t="str">
            <v>BOLT M8x30 Socket cap head screw</v>
          </cell>
          <cell r="Q644" t="str">
            <v>BT-M8X30SKCPHD</v>
          </cell>
          <cell r="R644" t="str">
            <v>FT28202, PMRS/REP/REC, Secondary, (Strap Assy 2) FT28425/-, BOLT M8x30 Socket cap head screw, BT-M8X30SKCPHD</v>
          </cell>
          <cell r="S644">
            <v>2</v>
          </cell>
        </row>
        <row r="645">
          <cell r="A645">
            <v>639</v>
          </cell>
          <cell r="B645" t="str">
            <v>FT28202</v>
          </cell>
          <cell r="C645" t="str">
            <v>SECONDARY TANK - 2 - PMRS REPAIR RECOVERY</v>
          </cell>
          <cell r="D645">
            <v>2910900355</v>
          </cell>
          <cell r="E645" t="str">
            <v>BT-M8X40SKCPHD</v>
          </cell>
          <cell r="F645" t="str">
            <v>SV00A0A410AG1927</v>
          </cell>
          <cell r="G645" t="str">
            <v>Fitting</v>
          </cell>
          <cell r="H645" t="str">
            <v>BOLT M8x40 Socket cap head screw</v>
          </cell>
          <cell r="I645">
            <v>1</v>
          </cell>
          <cell r="J645" t="str">
            <v/>
          </cell>
          <cell r="K645" t="str">
            <v/>
          </cell>
          <cell r="L645">
            <v>639</v>
          </cell>
          <cell r="M645" t="str">
            <v>PMRS/REP/REC</v>
          </cell>
          <cell r="N645" t="str">
            <v>Secondary</v>
          </cell>
          <cell r="O645" t="str">
            <v>(Strap Assy 2) FT28425/-</v>
          </cell>
          <cell r="P645" t="str">
            <v>BOLT M8x40 Socket cap head screw</v>
          </cell>
          <cell r="Q645" t="str">
            <v>BT-M8X40SKCPHD</v>
          </cell>
          <cell r="R645" t="str">
            <v>FT28202, PMRS/REP/REC, Secondary, (Strap Assy 2) FT28425/-, BOLT M8x40 Socket cap head screw, BT-M8X40SKCPHD</v>
          </cell>
          <cell r="S645">
            <v>1</v>
          </cell>
        </row>
        <row r="646">
          <cell r="A646">
            <v>640</v>
          </cell>
          <cell r="B646" t="str">
            <v>FT28202</v>
          </cell>
          <cell r="C646" t="str">
            <v>SECONDARY TANK - 2 - PMRS REPAIR RECOVERY</v>
          </cell>
          <cell r="D646">
            <v>2910900355</v>
          </cell>
          <cell r="E646" t="str">
            <v>BT-M8X50SKCPHD</v>
          </cell>
          <cell r="F646" t="str">
            <v>SV00A0A410AG1929</v>
          </cell>
          <cell r="G646" t="str">
            <v>Fitting</v>
          </cell>
          <cell r="H646" t="str">
            <v>BOLT M8x50 Socket cap head screw</v>
          </cell>
          <cell r="I646">
            <v>2</v>
          </cell>
          <cell r="J646" t="str">
            <v/>
          </cell>
          <cell r="K646" t="str">
            <v/>
          </cell>
          <cell r="L646">
            <v>640</v>
          </cell>
          <cell r="M646" t="str">
            <v>PMRS/REP/REC</v>
          </cell>
          <cell r="N646" t="str">
            <v>Secondary</v>
          </cell>
          <cell r="O646" t="str">
            <v>(Strap Assy 2) FT28425/-</v>
          </cell>
          <cell r="P646" t="str">
            <v>BOLT M8x50 Socket cap head screw</v>
          </cell>
          <cell r="Q646" t="str">
            <v>BT-M8X50SKCPHD</v>
          </cell>
          <cell r="R646" t="str">
            <v>FT28202, PMRS/REP/REC, Secondary, (Strap Assy 2) FT28425/-, BOLT M8x50 Socket cap head screw, BT-M8X50SKCPHD</v>
          </cell>
          <cell r="S646">
            <v>2</v>
          </cell>
        </row>
        <row r="647">
          <cell r="A647">
            <v>641</v>
          </cell>
          <cell r="B647" t="str">
            <v>FT28202</v>
          </cell>
          <cell r="C647" t="str">
            <v>SECONDARY TANK - 2 - PMRS REPAIR RECOVERY</v>
          </cell>
          <cell r="D647">
            <v>2910900355</v>
          </cell>
          <cell r="E647" t="str">
            <v>BT-M8X70SKCPHD</v>
          </cell>
          <cell r="F647" t="str">
            <v>SV00A0A410AG1931</v>
          </cell>
          <cell r="G647" t="str">
            <v>Fitting</v>
          </cell>
          <cell r="H647" t="str">
            <v>BOLT M8x70 Socket cap head screw</v>
          </cell>
          <cell r="I647">
            <v>1</v>
          </cell>
          <cell r="J647" t="str">
            <v/>
          </cell>
          <cell r="K647" t="str">
            <v/>
          </cell>
          <cell r="L647">
            <v>641</v>
          </cell>
          <cell r="M647" t="str">
            <v>PMRS/REP/REC</v>
          </cell>
          <cell r="N647" t="str">
            <v>Secondary</v>
          </cell>
          <cell r="O647" t="str">
            <v>(Strap Assy 2) FT28425/-</v>
          </cell>
          <cell r="P647" t="str">
            <v>BOLT M8x70 Socket cap head screw</v>
          </cell>
          <cell r="Q647" t="str">
            <v>BT-M8X70SKCPHD</v>
          </cell>
          <cell r="R647" t="str">
            <v>FT28202, PMRS/REP/REC, Secondary, (Strap Assy 2) FT28425/-, BOLT M8x70 Socket cap head screw, BT-M8X70SKCPHD</v>
          </cell>
          <cell r="S647">
            <v>1</v>
          </cell>
        </row>
        <row r="648">
          <cell r="A648">
            <v>642</v>
          </cell>
          <cell r="B648" t="str">
            <v>FT28202</v>
          </cell>
          <cell r="C648" t="str">
            <v>SECONDARY TANK - 2 - PMRS REPAIR RECOVERY</v>
          </cell>
          <cell r="D648">
            <v>2910900355</v>
          </cell>
          <cell r="E648" t="str">
            <v>BT-M8X85SKCPHD</v>
          </cell>
          <cell r="F648" t="str">
            <v>SV00A0A410AG1933</v>
          </cell>
          <cell r="G648" t="str">
            <v>Fitting</v>
          </cell>
          <cell r="H648" t="str">
            <v>BOLT M8x85 Socket cap head screw</v>
          </cell>
          <cell r="I648">
            <v>1</v>
          </cell>
          <cell r="J648" t="str">
            <v/>
          </cell>
          <cell r="K648" t="str">
            <v/>
          </cell>
          <cell r="L648">
            <v>642</v>
          </cell>
          <cell r="M648" t="str">
            <v>PMRS/REP/REC</v>
          </cell>
          <cell r="N648" t="str">
            <v>Secondary</v>
          </cell>
          <cell r="O648" t="str">
            <v>(Strap Assy 2) FT28425/-</v>
          </cell>
          <cell r="P648" t="str">
            <v>BOLT M8x85 Socket cap head screw</v>
          </cell>
          <cell r="Q648" t="str">
            <v>BT-M8X85SKCPHD</v>
          </cell>
          <cell r="R648" t="str">
            <v>FT28202, PMRS/REP/REC, Secondary, (Strap Assy 2) FT28425/-, BOLT M8x85 Socket cap head screw, BT-M8X85SKCPHD</v>
          </cell>
          <cell r="S648">
            <v>1</v>
          </cell>
        </row>
        <row r="649">
          <cell r="A649">
            <v>643</v>
          </cell>
          <cell r="B649" t="str">
            <v>FT28202</v>
          </cell>
          <cell r="C649" t="str">
            <v>SECONDARY TANK - 2 - PMRS REPAIR RECOVERY</v>
          </cell>
          <cell r="D649">
            <v>2910900355</v>
          </cell>
          <cell r="E649" t="str">
            <v>BT-M5X10SKCSK</v>
          </cell>
          <cell r="F649" t="str">
            <v>SV00A0A410AG1935</v>
          </cell>
          <cell r="G649" t="str">
            <v>Fitting</v>
          </cell>
          <cell r="H649" t="str">
            <v>BOLT M5x10 CSK Socket head screw</v>
          </cell>
          <cell r="I649">
            <v>9</v>
          </cell>
          <cell r="J649" t="str">
            <v/>
          </cell>
          <cell r="K649" t="str">
            <v/>
          </cell>
          <cell r="L649">
            <v>643</v>
          </cell>
          <cell r="M649" t="str">
            <v>PMRS/REP/REC</v>
          </cell>
          <cell r="N649" t="str">
            <v>Secondary</v>
          </cell>
          <cell r="O649" t="str">
            <v>(Strap Assy 2) FT28425/-</v>
          </cell>
          <cell r="P649" t="str">
            <v>BOLT M5x10 CSK Socket head screw</v>
          </cell>
          <cell r="Q649" t="str">
            <v>BT-M5X10SKCSK</v>
          </cell>
          <cell r="R649" t="str">
            <v>FT28202, PMRS/REP/REC, Secondary, (Strap Assy 2) FT28425/-, BOLT M5x10 CSK Socket head screw, BT-M5X10SKCSK</v>
          </cell>
          <cell r="S649">
            <v>9</v>
          </cell>
        </row>
        <row r="650">
          <cell r="A650">
            <v>644</v>
          </cell>
          <cell r="B650" t="str">
            <v>FT28202</v>
          </cell>
          <cell r="C650" t="str">
            <v>SECONDARY TANK - 2 - PMRS REPAIR RECOVERY</v>
          </cell>
          <cell r="D650">
            <v>2910900355</v>
          </cell>
          <cell r="E650" t="str">
            <v>FT28906</v>
          </cell>
          <cell r="F650" t="str">
            <v>SV00A0A410AG1937</v>
          </cell>
          <cell r="G650" t="str">
            <v>Fitting</v>
          </cell>
          <cell r="H650" t="str">
            <v>Mounting Block welded</v>
          </cell>
          <cell r="I650">
            <v>1</v>
          </cell>
          <cell r="J650" t="str">
            <v/>
          </cell>
          <cell r="K650" t="str">
            <v/>
          </cell>
          <cell r="L650">
            <v>644</v>
          </cell>
          <cell r="M650" t="str">
            <v>PMRS/REP/REC</v>
          </cell>
          <cell r="N650" t="str">
            <v>Secondary</v>
          </cell>
          <cell r="O650" t="str">
            <v>(Strap Assy 2) FT28425/-</v>
          </cell>
          <cell r="P650" t="str">
            <v>Mounting Block welded</v>
          </cell>
          <cell r="Q650" t="str">
            <v>FT28906</v>
          </cell>
          <cell r="R650" t="str">
            <v>FT28202, PMRS/REP/REC, Secondary, (Strap Assy 2) FT28425/-, Mounting Block welded, FT28906</v>
          </cell>
          <cell r="S650">
            <v>1</v>
          </cell>
        </row>
        <row r="651">
          <cell r="A651">
            <v>645</v>
          </cell>
          <cell r="B651" t="str">
            <v>FT28202</v>
          </cell>
          <cell r="C651" t="str">
            <v>SECONDARY TANK - 2 - PMRS REPAIR RECOVERY</v>
          </cell>
          <cell r="D651">
            <v>2910900355</v>
          </cell>
          <cell r="E651" t="str">
            <v/>
          </cell>
          <cell r="F651" t="str">
            <v>SV00A0A410AG21</v>
          </cell>
          <cell r="G651" t="str">
            <v/>
          </cell>
          <cell r="H651" t="str">
            <v/>
          </cell>
          <cell r="I651" t="str">
            <v/>
          </cell>
          <cell r="J651" t="str">
            <v/>
          </cell>
          <cell r="K651" t="str">
            <v/>
          </cell>
          <cell r="L651">
            <v>645</v>
          </cell>
          <cell r="M651" t="str">
            <v>PMRS/REP/REC</v>
          </cell>
          <cell r="N651" t="str">
            <v>Secondary</v>
          </cell>
          <cell r="O651" t="str">
            <v>Strap Assy 3</v>
          </cell>
          <cell r="P651" t="str">
            <v/>
          </cell>
          <cell r="Q651" t="str">
            <v/>
          </cell>
          <cell r="R651" t="str">
            <v xml:space="preserve">FT28202, PMRS/REP/REC, Secondary, Strap Assy 3, , </v>
          </cell>
          <cell r="S651" t="str">
            <v/>
          </cell>
        </row>
        <row r="652">
          <cell r="A652">
            <v>646</v>
          </cell>
          <cell r="B652" t="str">
            <v>FT28202</v>
          </cell>
          <cell r="C652" t="str">
            <v>SECONDARY TANK - 2 - PMRS REPAIR RECOVERY</v>
          </cell>
          <cell r="D652">
            <v>2910900355</v>
          </cell>
          <cell r="E652" t="str">
            <v>FT28435/01</v>
          </cell>
          <cell r="F652" t="str">
            <v>SV00A0A410AG2101</v>
          </cell>
          <cell r="G652" t="str">
            <v>Fitting</v>
          </cell>
          <cell r="H652" t="str">
            <v>Strap</v>
          </cell>
          <cell r="I652">
            <v>1</v>
          </cell>
          <cell r="J652">
            <v>5.47</v>
          </cell>
          <cell r="K652">
            <v>5.47</v>
          </cell>
          <cell r="L652">
            <v>646</v>
          </cell>
          <cell r="M652" t="str">
            <v>PMRS/REP/REC</v>
          </cell>
          <cell r="N652" t="str">
            <v>Secondary</v>
          </cell>
          <cell r="O652" t="str">
            <v>(Strap Assy 3) FT28435/-</v>
          </cell>
          <cell r="P652" t="str">
            <v>Strap</v>
          </cell>
          <cell r="Q652" t="str">
            <v>FT28435/01</v>
          </cell>
          <cell r="R652" t="str">
            <v>FT28202, PMRS/REP/REC, Secondary, (Strap Assy 3) FT28435/-, Strap, FT28435/01</v>
          </cell>
          <cell r="S652">
            <v>1</v>
          </cell>
        </row>
        <row r="653">
          <cell r="A653">
            <v>647</v>
          </cell>
          <cell r="B653" t="str">
            <v>FT28202</v>
          </cell>
          <cell r="C653" t="str">
            <v>SECONDARY TANK - 2 - PMRS REPAIR RECOVERY</v>
          </cell>
          <cell r="D653">
            <v>2910900355</v>
          </cell>
          <cell r="E653" t="str">
            <v>FT28435/02</v>
          </cell>
          <cell r="F653" t="str">
            <v>SV00A0A410AG2103</v>
          </cell>
          <cell r="G653" t="str">
            <v>Fitting</v>
          </cell>
          <cell r="H653" t="str">
            <v>Strap</v>
          </cell>
          <cell r="I653">
            <v>1</v>
          </cell>
          <cell r="J653" t="str">
            <v/>
          </cell>
          <cell r="K653" t="str">
            <v/>
          </cell>
          <cell r="L653">
            <v>647</v>
          </cell>
          <cell r="M653" t="str">
            <v>PMRS/REP/REC</v>
          </cell>
          <cell r="N653" t="str">
            <v>Secondary</v>
          </cell>
          <cell r="O653" t="str">
            <v>(Strap Assy 3) FT28435/-</v>
          </cell>
          <cell r="P653" t="str">
            <v>Strap</v>
          </cell>
          <cell r="Q653" t="str">
            <v>FT28435/02</v>
          </cell>
          <cell r="R653" t="str">
            <v>FT28202, PMRS/REP/REC, Secondary, (Strap Assy 3) FT28435/-, Strap, FT28435/02</v>
          </cell>
          <cell r="S653">
            <v>1</v>
          </cell>
        </row>
        <row r="654">
          <cell r="A654">
            <v>648</v>
          </cell>
          <cell r="B654" t="str">
            <v>FT28202</v>
          </cell>
          <cell r="C654" t="str">
            <v>SECONDARY TANK - 2 - PMRS REPAIR RECOVERY</v>
          </cell>
          <cell r="D654">
            <v>2910900355</v>
          </cell>
          <cell r="E654" t="str">
            <v>FT28435/03</v>
          </cell>
          <cell r="F654" t="str">
            <v>SV00A0A410AG2105</v>
          </cell>
          <cell r="G654" t="str">
            <v>Fitting</v>
          </cell>
          <cell r="H654" t="str">
            <v>Strap</v>
          </cell>
          <cell r="I654">
            <v>1</v>
          </cell>
          <cell r="J654" t="str">
            <v/>
          </cell>
          <cell r="K654" t="str">
            <v/>
          </cell>
          <cell r="L654">
            <v>648</v>
          </cell>
          <cell r="M654" t="str">
            <v>PMRS/REP/REC</v>
          </cell>
          <cell r="N654" t="str">
            <v>Secondary</v>
          </cell>
          <cell r="O654" t="str">
            <v>(Strap Assy 3) FT28435/-</v>
          </cell>
          <cell r="P654" t="str">
            <v>Strap</v>
          </cell>
          <cell r="Q654" t="str">
            <v>FT28435/03</v>
          </cell>
          <cell r="R654" t="str">
            <v>FT28202, PMRS/REP/REC, Secondary, (Strap Assy 3) FT28435/-, Strap, FT28435/03</v>
          </cell>
          <cell r="S654">
            <v>1</v>
          </cell>
        </row>
        <row r="655">
          <cell r="A655">
            <v>649</v>
          </cell>
          <cell r="B655" t="str">
            <v>FT28202</v>
          </cell>
          <cell r="C655" t="str">
            <v>SECONDARY TANK - 2 - PMRS REPAIR RECOVERY</v>
          </cell>
          <cell r="D655">
            <v>2910900355</v>
          </cell>
          <cell r="E655" t="str">
            <v>FT28911</v>
          </cell>
          <cell r="F655" t="str">
            <v>SV00A0A410AG2107</v>
          </cell>
          <cell r="G655" t="str">
            <v>Block</v>
          </cell>
          <cell r="H655" t="str">
            <v>Tension Block Threaded M8</v>
          </cell>
          <cell r="I655">
            <v>2</v>
          </cell>
          <cell r="J655" t="str">
            <v/>
          </cell>
          <cell r="K655" t="str">
            <v/>
          </cell>
          <cell r="L655">
            <v>649</v>
          </cell>
          <cell r="M655" t="str">
            <v>PMRS/REP/REC</v>
          </cell>
          <cell r="N655" t="str">
            <v>Secondary</v>
          </cell>
          <cell r="O655" t="str">
            <v>(Strap Assy 3) FT28435/-</v>
          </cell>
          <cell r="P655" t="str">
            <v>Tension Block Threaded M8</v>
          </cell>
          <cell r="Q655" t="str">
            <v>FT28911</v>
          </cell>
          <cell r="R655" t="str">
            <v>FT28202, PMRS/REP/REC, Secondary, (Strap Assy 3) FT28435/-, Tension Block Threaded M8, FT28911</v>
          </cell>
          <cell r="S655">
            <v>2</v>
          </cell>
        </row>
        <row r="656">
          <cell r="A656">
            <v>650</v>
          </cell>
          <cell r="B656" t="str">
            <v>FT28202</v>
          </cell>
          <cell r="C656" t="str">
            <v>SECONDARY TANK - 2 - PMRS REPAIR RECOVERY</v>
          </cell>
          <cell r="D656">
            <v>2910900355</v>
          </cell>
          <cell r="E656" t="str">
            <v>FT28910</v>
          </cell>
          <cell r="F656" t="str">
            <v>SV00A0A410AG2109</v>
          </cell>
          <cell r="G656" t="str">
            <v>Block</v>
          </cell>
          <cell r="H656" t="str">
            <v>Tension Block Clearance</v>
          </cell>
          <cell r="I656">
            <v>2</v>
          </cell>
          <cell r="J656" t="str">
            <v/>
          </cell>
          <cell r="K656" t="str">
            <v/>
          </cell>
          <cell r="L656">
            <v>650</v>
          </cell>
          <cell r="M656" t="str">
            <v>PMRS/REP/REC</v>
          </cell>
          <cell r="N656" t="str">
            <v>Secondary</v>
          </cell>
          <cell r="O656" t="str">
            <v>(Strap Assy 3) FT28435/-</v>
          </cell>
          <cell r="P656" t="str">
            <v>Tension Block Clearance</v>
          </cell>
          <cell r="Q656" t="str">
            <v>FT28910</v>
          </cell>
          <cell r="R656" t="str">
            <v>FT28202, PMRS/REP/REC, Secondary, (Strap Assy 3) FT28435/-, Tension Block Clearance, FT28910</v>
          </cell>
          <cell r="S656">
            <v>2</v>
          </cell>
        </row>
        <row r="657">
          <cell r="A657">
            <v>651</v>
          </cell>
          <cell r="B657" t="str">
            <v>FT28202</v>
          </cell>
          <cell r="C657" t="str">
            <v>SECONDARY TANK - 2 - PMRS REPAIR RECOVERY</v>
          </cell>
          <cell r="D657">
            <v>2910900355</v>
          </cell>
          <cell r="E657" t="str">
            <v>NT-M8-SCX24</v>
          </cell>
          <cell r="F657" t="str">
            <v>SV00A0A410AG2111</v>
          </cell>
          <cell r="G657" t="str">
            <v>Fitting</v>
          </cell>
          <cell r="H657" t="str">
            <v>Studding Connector M8</v>
          </cell>
          <cell r="I657">
            <v>2</v>
          </cell>
          <cell r="J657" t="str">
            <v/>
          </cell>
          <cell r="K657" t="str">
            <v/>
          </cell>
          <cell r="L657">
            <v>651</v>
          </cell>
          <cell r="M657" t="str">
            <v>PMRS/REP/REC</v>
          </cell>
          <cell r="N657" t="str">
            <v>Secondary</v>
          </cell>
          <cell r="O657" t="str">
            <v>(Strap Assy 3) FT28435/-</v>
          </cell>
          <cell r="P657" t="str">
            <v>Studding Connector M8</v>
          </cell>
          <cell r="Q657" t="str">
            <v>NT-M8-SCX24</v>
          </cell>
          <cell r="R657" t="str">
            <v>FT28202, PMRS/REP/REC, Secondary, (Strap Assy 3) FT28435/-, Studding Connector M8, NT-M8-SCX24</v>
          </cell>
          <cell r="S657">
            <v>2</v>
          </cell>
        </row>
        <row r="658">
          <cell r="A658">
            <v>652</v>
          </cell>
          <cell r="B658" t="str">
            <v>FT28202</v>
          </cell>
          <cell r="C658" t="str">
            <v>SECONDARY TANK - 2 - PMRS REPAIR RECOVERY</v>
          </cell>
          <cell r="D658">
            <v>2910900355</v>
          </cell>
          <cell r="E658" t="str">
            <v>FT28905</v>
          </cell>
          <cell r="F658" t="str">
            <v>SV00A0A410AG2113</v>
          </cell>
          <cell r="G658" t="str">
            <v>Block</v>
          </cell>
          <cell r="H658" t="str">
            <v>Mounting Block</v>
          </cell>
          <cell r="I658">
            <v>1</v>
          </cell>
          <cell r="J658" t="str">
            <v/>
          </cell>
          <cell r="K658" t="str">
            <v/>
          </cell>
          <cell r="L658">
            <v>652</v>
          </cell>
          <cell r="M658" t="str">
            <v>PMRS/REP/REC</v>
          </cell>
          <cell r="N658" t="str">
            <v>Secondary</v>
          </cell>
          <cell r="O658" t="str">
            <v>(Strap Assy 3) FT28435/-</v>
          </cell>
          <cell r="P658" t="str">
            <v>Mounting Block</v>
          </cell>
          <cell r="Q658" t="str">
            <v>FT28905</v>
          </cell>
          <cell r="R658" t="str">
            <v>FT28202, PMRS/REP/REC, Secondary, (Strap Assy 3) FT28435/-, Mounting Block, FT28905</v>
          </cell>
          <cell r="S658">
            <v>1</v>
          </cell>
        </row>
        <row r="659">
          <cell r="A659">
            <v>653</v>
          </cell>
          <cell r="B659" t="str">
            <v>FT28202</v>
          </cell>
          <cell r="C659" t="str">
            <v>SECONDARY TANK - 2 - PMRS REPAIR RECOVERY</v>
          </cell>
          <cell r="D659">
            <v>2910900355</v>
          </cell>
          <cell r="E659" t="str">
            <v>FT28909</v>
          </cell>
          <cell r="F659" t="str">
            <v>SV00A0A410AG2115</v>
          </cell>
          <cell r="G659" t="str">
            <v>Block</v>
          </cell>
          <cell r="H659" t="str">
            <v>Clamp Plate</v>
          </cell>
          <cell r="I659">
            <v>1</v>
          </cell>
          <cell r="J659" t="str">
            <v/>
          </cell>
          <cell r="K659" t="str">
            <v/>
          </cell>
          <cell r="L659">
            <v>653</v>
          </cell>
          <cell r="M659" t="str">
            <v>PMRS/REP/REC</v>
          </cell>
          <cell r="N659" t="str">
            <v>Secondary</v>
          </cell>
          <cell r="O659" t="str">
            <v>(Strap Assy 3) FT28435/-</v>
          </cell>
          <cell r="P659" t="str">
            <v>Clamp Plate</v>
          </cell>
          <cell r="Q659" t="str">
            <v>FT28909</v>
          </cell>
          <cell r="R659" t="str">
            <v>FT28202, PMRS/REP/REC, Secondary, (Strap Assy 3) FT28435/-, Clamp Plate, FT28909</v>
          </cell>
          <cell r="S659">
            <v>1</v>
          </cell>
        </row>
        <row r="660">
          <cell r="A660">
            <v>654</v>
          </cell>
          <cell r="B660" t="str">
            <v>FT28202</v>
          </cell>
          <cell r="C660" t="str">
            <v>SECONDARY TANK - 2 - PMRS REPAIR RECOVERY</v>
          </cell>
          <cell r="D660">
            <v>2910900355</v>
          </cell>
          <cell r="E660" t="str">
            <v>FT28907</v>
          </cell>
          <cell r="F660" t="str">
            <v>SV00A0A410AG2117</v>
          </cell>
          <cell r="G660" t="str">
            <v>Block</v>
          </cell>
          <cell r="H660" t="str">
            <v>Welded Mounting Block</v>
          </cell>
          <cell r="I660">
            <v>1</v>
          </cell>
          <cell r="J660" t="str">
            <v/>
          </cell>
          <cell r="K660" t="str">
            <v/>
          </cell>
          <cell r="L660">
            <v>654</v>
          </cell>
          <cell r="M660" t="str">
            <v>PMRS/REP/REC</v>
          </cell>
          <cell r="N660" t="str">
            <v>Secondary</v>
          </cell>
          <cell r="O660" t="str">
            <v>(Strap Assy 3) FT28435/-</v>
          </cell>
          <cell r="P660" t="str">
            <v>Welded Mounting Block</v>
          </cell>
          <cell r="Q660" t="str">
            <v>FT28907</v>
          </cell>
          <cell r="R660" t="str">
            <v>FT28202, PMRS/REP/REC, Secondary, (Strap Assy 3) FT28435/-, Welded Mounting Block, FT28907</v>
          </cell>
          <cell r="S660">
            <v>1</v>
          </cell>
        </row>
        <row r="661">
          <cell r="A661">
            <v>655</v>
          </cell>
          <cell r="B661" t="str">
            <v>FT28202</v>
          </cell>
          <cell r="C661" t="str">
            <v>SECONDARY TANK - 2 - PMRS REPAIR RECOVERY</v>
          </cell>
          <cell r="D661">
            <v>2910900355</v>
          </cell>
          <cell r="E661" t="str">
            <v>FT28908</v>
          </cell>
          <cell r="F661" t="str">
            <v>SV00A0A410AG2119</v>
          </cell>
          <cell r="G661" t="str">
            <v>Block</v>
          </cell>
          <cell r="H661" t="str">
            <v>Strap Mounting Block</v>
          </cell>
          <cell r="I661">
            <v>1</v>
          </cell>
          <cell r="J661" t="str">
            <v/>
          </cell>
          <cell r="K661" t="str">
            <v/>
          </cell>
          <cell r="L661">
            <v>655</v>
          </cell>
          <cell r="M661" t="str">
            <v>PMRS/REP/REC</v>
          </cell>
          <cell r="N661" t="str">
            <v>Secondary</v>
          </cell>
          <cell r="O661" t="str">
            <v>(Strap Assy 3) FT28435/-</v>
          </cell>
          <cell r="P661" t="str">
            <v>Strap Mounting Block</v>
          </cell>
          <cell r="Q661" t="str">
            <v>FT28908</v>
          </cell>
          <cell r="R661" t="str">
            <v>FT28202, PMRS/REP/REC, Secondary, (Strap Assy 3) FT28435/-, Strap Mounting Block, FT28908</v>
          </cell>
          <cell r="S661">
            <v>1</v>
          </cell>
        </row>
        <row r="662">
          <cell r="A662">
            <v>656</v>
          </cell>
          <cell r="B662" t="str">
            <v>FT28202</v>
          </cell>
          <cell r="C662" t="str">
            <v>SECONDARY TANK - 2 - PMRS REPAIR RECOVERY</v>
          </cell>
          <cell r="D662">
            <v>2910900355</v>
          </cell>
          <cell r="E662" t="str">
            <v>Z-W-NL8</v>
          </cell>
          <cell r="F662" t="str">
            <v>SV00A0A410AG2121</v>
          </cell>
          <cell r="G662" t="str">
            <v>Fitting</v>
          </cell>
          <cell r="H662" t="str">
            <v>Nord-Lock Washer M8</v>
          </cell>
          <cell r="I662">
            <v>7</v>
          </cell>
          <cell r="J662" t="str">
            <v/>
          </cell>
          <cell r="K662" t="str">
            <v/>
          </cell>
          <cell r="L662">
            <v>656</v>
          </cell>
          <cell r="M662" t="str">
            <v>PMRS/REP/REC</v>
          </cell>
          <cell r="N662" t="str">
            <v>Secondary</v>
          </cell>
          <cell r="O662" t="str">
            <v>(Strap Assy 3) FT28435/-</v>
          </cell>
          <cell r="P662" t="str">
            <v>Nord-Lock Washer M8</v>
          </cell>
          <cell r="Q662" t="str">
            <v>Z-W-NL8</v>
          </cell>
          <cell r="R662" t="str">
            <v>FT28202, PMRS/REP/REC, Secondary, (Strap Assy 3) FT28435/-, Nord-Lock Washer M8, Z-W-NL8</v>
          </cell>
          <cell r="S662">
            <v>7</v>
          </cell>
        </row>
        <row r="663">
          <cell r="A663">
            <v>657</v>
          </cell>
          <cell r="B663" t="str">
            <v>FT28202</v>
          </cell>
          <cell r="C663" t="str">
            <v>SECONDARY TANK - 2 - PMRS REPAIR RECOVERY</v>
          </cell>
          <cell r="D663">
            <v>2910900355</v>
          </cell>
          <cell r="E663" t="str">
            <v>BT-M8X30SKCPHD</v>
          </cell>
          <cell r="F663" t="str">
            <v>SV00A0A410AG2123</v>
          </cell>
          <cell r="G663" t="str">
            <v>Fitting</v>
          </cell>
          <cell r="H663" t="str">
            <v>BOLT M8x30 Socket cap head screw</v>
          </cell>
          <cell r="I663">
            <v>2</v>
          </cell>
          <cell r="J663" t="str">
            <v/>
          </cell>
          <cell r="K663" t="str">
            <v/>
          </cell>
          <cell r="L663">
            <v>657</v>
          </cell>
          <cell r="M663" t="str">
            <v>PMRS/REP/REC</v>
          </cell>
          <cell r="N663" t="str">
            <v>Secondary</v>
          </cell>
          <cell r="O663" t="str">
            <v>(Strap Assy 3) FT28435/-</v>
          </cell>
          <cell r="P663" t="str">
            <v>BOLT M8x30 Socket cap head screw</v>
          </cell>
          <cell r="Q663" t="str">
            <v>BT-M8X30SKCPHD</v>
          </cell>
          <cell r="R663" t="str">
            <v>FT28202, PMRS/REP/REC, Secondary, (Strap Assy 3) FT28435/-, BOLT M8x30 Socket cap head screw, BT-M8X30SKCPHD</v>
          </cell>
          <cell r="S663">
            <v>2</v>
          </cell>
        </row>
        <row r="664">
          <cell r="A664">
            <v>658</v>
          </cell>
          <cell r="B664" t="str">
            <v>FT28202</v>
          </cell>
          <cell r="C664" t="str">
            <v>SECONDARY TANK - 2 - PMRS REPAIR RECOVERY</v>
          </cell>
          <cell r="D664">
            <v>2910900355</v>
          </cell>
          <cell r="E664" t="str">
            <v>BT-M8X40SKCPHD</v>
          </cell>
          <cell r="F664" t="str">
            <v>SV00A0A410AG2125</v>
          </cell>
          <cell r="G664" t="str">
            <v>Fitting</v>
          </cell>
          <cell r="H664" t="str">
            <v>BOLT M8x40 Socket cap head screw</v>
          </cell>
          <cell r="I664">
            <v>1</v>
          </cell>
          <cell r="J664" t="str">
            <v/>
          </cell>
          <cell r="K664" t="str">
            <v/>
          </cell>
          <cell r="L664">
            <v>658</v>
          </cell>
          <cell r="M664" t="str">
            <v>PMRS/REP/REC</v>
          </cell>
          <cell r="N664" t="str">
            <v>Secondary</v>
          </cell>
          <cell r="O664" t="str">
            <v>(Strap Assy 3) FT28435/-</v>
          </cell>
          <cell r="P664" t="str">
            <v>BOLT M8x40 Socket cap head screw</v>
          </cell>
          <cell r="Q664" t="str">
            <v>BT-M8X40SKCPHD</v>
          </cell>
          <cell r="R664" t="str">
            <v>FT28202, PMRS/REP/REC, Secondary, (Strap Assy 3) FT28435/-, BOLT M8x40 Socket cap head screw, BT-M8X40SKCPHD</v>
          </cell>
          <cell r="S664">
            <v>1</v>
          </cell>
        </row>
        <row r="665">
          <cell r="A665">
            <v>659</v>
          </cell>
          <cell r="B665" t="str">
            <v>FT28202</v>
          </cell>
          <cell r="C665" t="str">
            <v>SECONDARY TANK - 2 - PMRS REPAIR RECOVERY</v>
          </cell>
          <cell r="D665">
            <v>2910900355</v>
          </cell>
          <cell r="E665" t="str">
            <v>BT-M8X50SKCPHD</v>
          </cell>
          <cell r="F665" t="str">
            <v>SV00A0A410AG2127</v>
          </cell>
          <cell r="G665" t="str">
            <v>Fitting</v>
          </cell>
          <cell r="H665" t="str">
            <v>BOLT M8x50 Socket cap head screw</v>
          </cell>
          <cell r="I665">
            <v>2</v>
          </cell>
          <cell r="J665" t="str">
            <v/>
          </cell>
          <cell r="K665" t="str">
            <v/>
          </cell>
          <cell r="L665">
            <v>659</v>
          </cell>
          <cell r="M665" t="str">
            <v>PMRS/REP/REC</v>
          </cell>
          <cell r="N665" t="str">
            <v>Secondary</v>
          </cell>
          <cell r="O665" t="str">
            <v>(Strap Assy 3) FT28435/-</v>
          </cell>
          <cell r="P665" t="str">
            <v>BOLT M8x50 Socket cap head screw</v>
          </cell>
          <cell r="Q665" t="str">
            <v>BT-M8X50SKCPHD</v>
          </cell>
          <cell r="R665" t="str">
            <v>FT28202, PMRS/REP/REC, Secondary, (Strap Assy 3) FT28435/-, BOLT M8x50 Socket cap head screw, BT-M8X50SKCPHD</v>
          </cell>
          <cell r="S665">
            <v>2</v>
          </cell>
        </row>
        <row r="666">
          <cell r="A666">
            <v>660</v>
          </cell>
          <cell r="B666" t="str">
            <v>FT28202</v>
          </cell>
          <cell r="C666" t="str">
            <v>SECONDARY TANK - 2 - PMRS REPAIR RECOVERY</v>
          </cell>
          <cell r="D666">
            <v>2910900355</v>
          </cell>
          <cell r="E666" t="str">
            <v>BT-M8X70SKCPHD</v>
          </cell>
          <cell r="F666" t="str">
            <v>SV00A0A410AG2129</v>
          </cell>
          <cell r="G666" t="str">
            <v>Fitting</v>
          </cell>
          <cell r="H666" t="str">
            <v>BOLT M8x70 Socket cap head screw</v>
          </cell>
          <cell r="I666">
            <v>1</v>
          </cell>
          <cell r="J666" t="str">
            <v/>
          </cell>
          <cell r="K666" t="str">
            <v/>
          </cell>
          <cell r="L666">
            <v>660</v>
          </cell>
          <cell r="M666" t="str">
            <v>PMRS/REP/REC</v>
          </cell>
          <cell r="N666" t="str">
            <v>Secondary</v>
          </cell>
          <cell r="O666" t="str">
            <v>(Strap Assy 3) FT28435/-</v>
          </cell>
          <cell r="P666" t="str">
            <v>BOLT M8x70 Socket cap head screw</v>
          </cell>
          <cell r="Q666" t="str">
            <v>BT-M8X70SKCPHD</v>
          </cell>
          <cell r="R666" t="str">
            <v>FT28202, PMRS/REP/REC, Secondary, (Strap Assy 3) FT28435/-, BOLT M8x70 Socket cap head screw, BT-M8X70SKCPHD</v>
          </cell>
          <cell r="S666">
            <v>1</v>
          </cell>
        </row>
        <row r="667">
          <cell r="A667">
            <v>661</v>
          </cell>
          <cell r="B667" t="str">
            <v>FT28202</v>
          </cell>
          <cell r="C667" t="str">
            <v>SECONDARY TANK - 2 - PMRS REPAIR RECOVERY</v>
          </cell>
          <cell r="D667">
            <v>2910900355</v>
          </cell>
          <cell r="E667" t="str">
            <v>BT-M8X85SKCPHD</v>
          </cell>
          <cell r="F667" t="str">
            <v>SV00A0A410AG2131</v>
          </cell>
          <cell r="G667" t="str">
            <v>Fitting</v>
          </cell>
          <cell r="H667" t="str">
            <v>BOLT M8x85 Socket cap head screw</v>
          </cell>
          <cell r="I667">
            <v>1</v>
          </cell>
          <cell r="J667" t="str">
            <v/>
          </cell>
          <cell r="K667" t="str">
            <v/>
          </cell>
          <cell r="L667">
            <v>661</v>
          </cell>
          <cell r="M667" t="str">
            <v>PMRS/REP/REC</v>
          </cell>
          <cell r="N667" t="str">
            <v>Secondary</v>
          </cell>
          <cell r="O667" t="str">
            <v>(Strap Assy 3) FT28435/-</v>
          </cell>
          <cell r="P667" t="str">
            <v>BOLT M8x85 Socket cap head screw</v>
          </cell>
          <cell r="Q667" t="str">
            <v>BT-M8X85SKCPHD</v>
          </cell>
          <cell r="R667" t="str">
            <v>FT28202, PMRS/REP/REC, Secondary, (Strap Assy 3) FT28435/-, BOLT M8x85 Socket cap head screw, BT-M8X85SKCPHD</v>
          </cell>
          <cell r="S667">
            <v>1</v>
          </cell>
        </row>
        <row r="668">
          <cell r="A668">
            <v>662</v>
          </cell>
          <cell r="B668" t="str">
            <v>FT28202</v>
          </cell>
          <cell r="C668" t="str">
            <v>SECONDARY TANK - 2 - PMRS REPAIR RECOVERY</v>
          </cell>
          <cell r="D668">
            <v>2910900355</v>
          </cell>
          <cell r="E668" t="str">
            <v>BT-M5X10SKCSK</v>
          </cell>
          <cell r="F668" t="str">
            <v>SV00A0A410AG2133</v>
          </cell>
          <cell r="G668" t="str">
            <v>Fitting</v>
          </cell>
          <cell r="H668" t="str">
            <v>BOLT M5x10 CSK Socket head screw</v>
          </cell>
          <cell r="I668">
            <v>9</v>
          </cell>
          <cell r="J668" t="str">
            <v/>
          </cell>
          <cell r="K668" t="str">
            <v/>
          </cell>
          <cell r="L668">
            <v>662</v>
          </cell>
          <cell r="M668" t="str">
            <v>PMRS/REP/REC</v>
          </cell>
          <cell r="N668" t="str">
            <v>Secondary</v>
          </cell>
          <cell r="O668" t="str">
            <v>(Strap Assy 3) FT28435/-</v>
          </cell>
          <cell r="P668" t="str">
            <v>BOLT M5x10 CSK Socket head screw</v>
          </cell>
          <cell r="Q668" t="str">
            <v>BT-M5X10SKCSK</v>
          </cell>
          <cell r="R668" t="str">
            <v>FT28202, PMRS/REP/REC, Secondary, (Strap Assy 3) FT28435/-, BOLT M5x10 CSK Socket head screw, BT-M5X10SKCSK</v>
          </cell>
          <cell r="S668">
            <v>9</v>
          </cell>
        </row>
        <row r="669">
          <cell r="A669">
            <v>663</v>
          </cell>
          <cell r="B669" t="str">
            <v>FT28202</v>
          </cell>
          <cell r="C669" t="str">
            <v>SECONDARY TANK - 2 - PMRS REPAIR RECOVERY</v>
          </cell>
          <cell r="D669">
            <v>2910900355</v>
          </cell>
          <cell r="E669" t="str">
            <v>FT28913</v>
          </cell>
          <cell r="F669" t="str">
            <v>SV00A0A410AG2135</v>
          </cell>
          <cell r="G669" t="str">
            <v>Block</v>
          </cell>
          <cell r="H669" t="str">
            <v>Corner Clearance Block</v>
          </cell>
          <cell r="I669">
            <v>1</v>
          </cell>
          <cell r="J669" t="str">
            <v/>
          </cell>
          <cell r="K669" t="str">
            <v/>
          </cell>
          <cell r="L669">
            <v>663</v>
          </cell>
          <cell r="M669" t="str">
            <v>PMRS/REP/REC</v>
          </cell>
          <cell r="N669" t="str">
            <v>Secondary</v>
          </cell>
          <cell r="O669" t="str">
            <v>(Strap Assy 3) FT28435/-</v>
          </cell>
          <cell r="P669" t="str">
            <v>Corner Clearance Block</v>
          </cell>
          <cell r="Q669" t="str">
            <v>FT28913</v>
          </cell>
          <cell r="R669" t="str">
            <v>FT28202, PMRS/REP/REC, Secondary, (Strap Assy 3) FT28435/-, Corner Clearance Block, FT28913</v>
          </cell>
          <cell r="S669">
            <v>1</v>
          </cell>
        </row>
        <row r="670">
          <cell r="A670">
            <v>664</v>
          </cell>
          <cell r="B670" t="str">
            <v>FT28202</v>
          </cell>
          <cell r="C670" t="str">
            <v>SECONDARY TANK - 2 - PMRS REPAIR RECOVERY</v>
          </cell>
          <cell r="D670">
            <v>2910900355</v>
          </cell>
          <cell r="E670" t="str">
            <v>FT28917</v>
          </cell>
          <cell r="F670" t="str">
            <v>SV00A0A410AG2137</v>
          </cell>
          <cell r="G670" t="str">
            <v>Block</v>
          </cell>
          <cell r="H670" t="str">
            <v>Mounting Block welded</v>
          </cell>
          <cell r="I670">
            <v>1</v>
          </cell>
          <cell r="J670" t="str">
            <v/>
          </cell>
          <cell r="K670" t="str">
            <v/>
          </cell>
          <cell r="L670">
            <v>664</v>
          </cell>
          <cell r="M670" t="str">
            <v>PMRS/REP/REC</v>
          </cell>
          <cell r="N670" t="str">
            <v>Secondary</v>
          </cell>
          <cell r="O670" t="str">
            <v>(Strap Assy 3) FT28435/-</v>
          </cell>
          <cell r="P670" t="str">
            <v>Mounting Block welded</v>
          </cell>
          <cell r="Q670" t="str">
            <v>FT28917</v>
          </cell>
          <cell r="R670" t="str">
            <v>FT28202, PMRS/REP/REC, Secondary, (Strap Assy 3) FT28435/-, Mounting Block welded, FT28917</v>
          </cell>
          <cell r="S670">
            <v>1</v>
          </cell>
        </row>
        <row r="671">
          <cell r="A671">
            <v>665</v>
          </cell>
          <cell r="B671" t="str">
            <v>FT28202</v>
          </cell>
          <cell r="C671" t="str">
            <v>SECONDARY TANK - 2 - PMRS REPAIR RECOVERY</v>
          </cell>
          <cell r="D671">
            <v>2910900355</v>
          </cell>
          <cell r="E671" t="str">
            <v/>
          </cell>
          <cell r="F671" t="str">
            <v>SV00A0A460AA11</v>
          </cell>
          <cell r="G671" t="str">
            <v/>
          </cell>
          <cell r="H671" t="str">
            <v/>
          </cell>
          <cell r="I671" t="str">
            <v/>
          </cell>
          <cell r="J671" t="str">
            <v/>
          </cell>
          <cell r="K671" t="str">
            <v/>
          </cell>
          <cell r="L671">
            <v>665</v>
          </cell>
          <cell r="M671" t="str">
            <v>PMRS/REP/REC</v>
          </cell>
          <cell r="N671" t="str">
            <v>Secondary</v>
          </cell>
          <cell r="O671" t="str">
            <v>DRAIN PLUG - SECONDARY TANK</v>
          </cell>
          <cell r="P671" t="str">
            <v/>
          </cell>
          <cell r="Q671" t="str">
            <v/>
          </cell>
          <cell r="R671" t="str">
            <v xml:space="preserve">FT28202, PMRS/REP/REC, Secondary, DRAIN PLUG - SECONDARY TANK, , </v>
          </cell>
          <cell r="S671" t="str">
            <v/>
          </cell>
        </row>
        <row r="672">
          <cell r="A672">
            <v>666</v>
          </cell>
          <cell r="B672" t="str">
            <v>FT28202</v>
          </cell>
          <cell r="C672" t="str">
            <v>SECONDARY TANK - 2 - PMRS REPAIR RECOVERY</v>
          </cell>
          <cell r="D672">
            <v>2910900355</v>
          </cell>
          <cell r="E672" t="str">
            <v>FT28274</v>
          </cell>
          <cell r="F672" t="str">
            <v>SV00A0A460AA1101</v>
          </cell>
          <cell r="G672" t="str">
            <v>Insert</v>
          </cell>
          <cell r="H672" t="str">
            <v xml:space="preserve">M24 X 1.5 Nut Insert (RM) </v>
          </cell>
          <cell r="I672">
            <v>1</v>
          </cell>
          <cell r="J672">
            <v>7.0000000000000007E-2</v>
          </cell>
          <cell r="K672">
            <v>7.0000000000000007E-2</v>
          </cell>
          <cell r="L672">
            <v>666</v>
          </cell>
          <cell r="M672" t="str">
            <v>PMRS/REP/REC</v>
          </cell>
          <cell r="N672" t="str">
            <v>Secondary</v>
          </cell>
          <cell r="O672" t="str">
            <v xml:space="preserve">Drain Plug Assembly </v>
          </cell>
          <cell r="P672" t="str">
            <v xml:space="preserve">M24 X 1.5 Nut Insert (RM) </v>
          </cell>
          <cell r="Q672" t="str">
            <v>FT28274</v>
          </cell>
          <cell r="R672" t="str">
            <v>FT28202, PMRS/REP/REC, Secondary, Drain Plug Assembly , M24 X 1.5 Nut Insert (RM) , FT28274</v>
          </cell>
          <cell r="S672">
            <v>1</v>
          </cell>
        </row>
        <row r="673">
          <cell r="A673">
            <v>667</v>
          </cell>
          <cell r="B673" t="str">
            <v>FT28202</v>
          </cell>
          <cell r="C673" t="str">
            <v>SECONDARY TANK - 2 - PMRS REPAIR RECOVERY</v>
          </cell>
          <cell r="D673">
            <v>2910900355</v>
          </cell>
          <cell r="E673" t="str">
            <v>ROV16SCFX</v>
          </cell>
          <cell r="F673" t="str">
            <v>SV00A0A460AA1103</v>
          </cell>
          <cell r="G673" t="str">
            <v>Fitting</v>
          </cell>
          <cell r="H673" t="str">
            <v>M24 X 1.5 Solid Plug</v>
          </cell>
          <cell r="I673">
            <v>1</v>
          </cell>
          <cell r="J673">
            <v>7.4999999999999997E-2</v>
          </cell>
          <cell r="K673">
            <v>7.4999999999999997E-2</v>
          </cell>
          <cell r="L673">
            <v>667</v>
          </cell>
          <cell r="M673" t="str">
            <v>PMRS/REP/REC</v>
          </cell>
          <cell r="N673" t="str">
            <v>Secondary</v>
          </cell>
          <cell r="O673" t="str">
            <v xml:space="preserve">Drain Plug Assembly </v>
          </cell>
          <cell r="P673" t="str">
            <v>M24 X 1.5 Solid Plug</v>
          </cell>
          <cell r="Q673" t="str">
            <v>ROV16SCFX</v>
          </cell>
          <cell r="R673" t="str">
            <v>FT28202, PMRS/REP/REC, Secondary, Drain Plug Assembly , M24 X 1.5 Solid Plug, ROV16SCFX</v>
          </cell>
          <cell r="S673">
            <v>1</v>
          </cell>
        </row>
        <row r="674">
          <cell r="A674">
            <v>668</v>
          </cell>
          <cell r="B674" t="str">
            <v>FT28202</v>
          </cell>
          <cell r="C674" t="str">
            <v>SECONDARY TANK - 2 - PMRS REPAIR RECOVERY</v>
          </cell>
          <cell r="D674">
            <v>2910900355</v>
          </cell>
          <cell r="E674" t="str">
            <v>Y-BS-M24</v>
          </cell>
          <cell r="F674" t="str">
            <v>SV00A0A460AA1105</v>
          </cell>
          <cell r="G674" t="str">
            <v>Seal</v>
          </cell>
          <cell r="H674" t="str">
            <v>M24 X 1.5 Bonded Seal</v>
          </cell>
          <cell r="I674">
            <v>1</v>
          </cell>
          <cell r="J674">
            <v>4.0000000000000001E-3</v>
          </cell>
          <cell r="K674">
            <v>4.0000000000000001E-3</v>
          </cell>
          <cell r="L674">
            <v>668</v>
          </cell>
          <cell r="M674" t="str">
            <v>PMRS/REP/REC</v>
          </cell>
          <cell r="N674" t="str">
            <v>Secondary</v>
          </cell>
          <cell r="O674" t="str">
            <v xml:space="preserve">Drain Plug Assembly </v>
          </cell>
          <cell r="P674" t="str">
            <v>M24 X 1.5 Bonded Seal</v>
          </cell>
          <cell r="Q674" t="str">
            <v>Y-BS-M24</v>
          </cell>
          <cell r="R674" t="str">
            <v>FT28202, PMRS/REP/REC, Secondary, Drain Plug Assembly , M24 X 1.5 Bonded Seal, Y-BS-M24</v>
          </cell>
          <cell r="S674">
            <v>1</v>
          </cell>
        </row>
        <row r="676">
          <cell r="A676">
            <v>669</v>
          </cell>
          <cell r="B676" t="str">
            <v>FT28208</v>
          </cell>
          <cell r="C676" t="str">
            <v>AUXILIARY TANK - 1 - SCOUT + RECOVERY</v>
          </cell>
          <cell r="D676">
            <v>2910900361</v>
          </cell>
          <cell r="E676" t="str">
            <v>FT28208</v>
          </cell>
          <cell r="F676" t="str">
            <v>SV00A0A410AA</v>
          </cell>
          <cell r="G676" t="str">
            <v/>
          </cell>
          <cell r="H676" t="str">
            <v/>
          </cell>
          <cell r="I676" t="str">
            <v/>
          </cell>
          <cell r="J676" t="str">
            <v/>
          </cell>
          <cell r="K676" t="str">
            <v/>
          </cell>
          <cell r="L676">
            <v>669</v>
          </cell>
          <cell r="M676" t="str">
            <v>SCOUT/REC</v>
          </cell>
          <cell r="N676" t="str">
            <v>Aux Tank</v>
          </cell>
          <cell r="O676" t="str">
            <v>AUXILIARY TANK</v>
          </cell>
          <cell r="P676" t="str">
            <v/>
          </cell>
          <cell r="Q676" t="str">
            <v>FT28208</v>
          </cell>
          <cell r="R676" t="str">
            <v>FT28208, SCOUT/REC, Aux Tank, AUXILIARY TANK, , FT28208</v>
          </cell>
          <cell r="S676" t="str">
            <v/>
          </cell>
        </row>
        <row r="677">
          <cell r="A677">
            <v>670</v>
          </cell>
          <cell r="B677" t="str">
            <v>FT28208</v>
          </cell>
          <cell r="C677" t="str">
            <v>AUXILIARY TANK - 1 - SCOUT + RECOVERY</v>
          </cell>
          <cell r="D677">
            <v>2910900361</v>
          </cell>
          <cell r="E677" t="str">
            <v>FT28338</v>
          </cell>
          <cell r="F677" t="str">
            <v>SV00A0A410AA01</v>
          </cell>
          <cell r="G677" t="str">
            <v>Moulding</v>
          </cell>
          <cell r="H677" t="str">
            <v>Rotational Moulding</v>
          </cell>
          <cell r="I677">
            <v>1</v>
          </cell>
          <cell r="J677" t="str">
            <v/>
          </cell>
          <cell r="K677" t="str">
            <v/>
          </cell>
          <cell r="L677">
            <v>670</v>
          </cell>
          <cell r="M677" t="str">
            <v>SCOUT/REC</v>
          </cell>
          <cell r="N677" t="str">
            <v>Aux Tank</v>
          </cell>
          <cell r="O677" t="str">
            <v>RM Tank CH54 Black Crosslink Polyethylene</v>
          </cell>
          <cell r="P677" t="str">
            <v>Rotational Moulding</v>
          </cell>
          <cell r="Q677" t="str">
            <v>FT28338</v>
          </cell>
          <cell r="R677" t="str">
            <v>FT28208, SCOUT/REC, Aux Tank, RM Tank CH54 Black Crosslink Polyethylene, Rotational Moulding, FT28338</v>
          </cell>
          <cell r="S677">
            <v>1</v>
          </cell>
        </row>
        <row r="678">
          <cell r="A678">
            <v>671</v>
          </cell>
          <cell r="B678" t="str">
            <v>FT28208</v>
          </cell>
          <cell r="C678" t="str">
            <v>AUXILIARY TANK - 1 - SCOUT + RECOVERY</v>
          </cell>
          <cell r="D678">
            <v>2910900361</v>
          </cell>
          <cell r="E678" t="str">
            <v>FT28288</v>
          </cell>
          <cell r="F678" t="str">
            <v>SV00A0A410AA0101</v>
          </cell>
          <cell r="G678" t="str">
            <v>Ident</v>
          </cell>
          <cell r="H678" t="str">
            <v>Ident Label</v>
          </cell>
          <cell r="I678">
            <v>1</v>
          </cell>
          <cell r="J678">
            <v>0.02</v>
          </cell>
          <cell r="K678">
            <v>0.02</v>
          </cell>
          <cell r="L678">
            <v>671</v>
          </cell>
          <cell r="M678" t="str">
            <v>SCOUT/REC</v>
          </cell>
          <cell r="N678" t="str">
            <v>Aux Tank</v>
          </cell>
          <cell r="O678" t="str">
            <v>Label</v>
          </cell>
          <cell r="P678" t="str">
            <v>Ident Label</v>
          </cell>
          <cell r="Q678" t="str">
            <v>FT28288</v>
          </cell>
          <cell r="R678" t="str">
            <v>FT28208, SCOUT/REC, Aux Tank, Label, Ident Label, FT28288</v>
          </cell>
          <cell r="S678">
            <v>1</v>
          </cell>
        </row>
        <row r="679">
          <cell r="A679">
            <v>672</v>
          </cell>
          <cell r="B679" t="str">
            <v>FT28208</v>
          </cell>
          <cell r="C679" t="str">
            <v>AUXILIARY TANK - 1 - SCOUT + RECOVERY</v>
          </cell>
          <cell r="D679">
            <v>2910900361</v>
          </cell>
          <cell r="E679" t="str">
            <v>FT28688</v>
          </cell>
          <cell r="F679" t="str">
            <v>SV00A0A410AA0103</v>
          </cell>
          <cell r="G679" t="str">
            <v>Parts</v>
          </cell>
          <cell r="H679" t="str">
            <v>Top level loose items kit</v>
          </cell>
          <cell r="I679">
            <v>1</v>
          </cell>
          <cell r="J679" t="str">
            <v/>
          </cell>
          <cell r="K679" t="str">
            <v/>
          </cell>
          <cell r="L679">
            <v>672</v>
          </cell>
          <cell r="M679" t="str">
            <v>SCOUT/REC</v>
          </cell>
          <cell r="N679" t="str">
            <v>Aux Tank</v>
          </cell>
          <cell r="O679" t="str">
            <v>Loose items</v>
          </cell>
          <cell r="P679" t="str">
            <v>Top level loose items kit</v>
          </cell>
          <cell r="Q679" t="str">
            <v>FT28688</v>
          </cell>
          <cell r="R679" t="str">
            <v>FT28208, SCOUT/REC, Aux Tank, Loose items, Top level loose items kit, FT28688</v>
          </cell>
          <cell r="S679">
            <v>1</v>
          </cell>
        </row>
        <row r="680">
          <cell r="A680">
            <v>673</v>
          </cell>
          <cell r="B680" t="str">
            <v>FT28208</v>
          </cell>
          <cell r="C680" t="str">
            <v>AUXILIARY TANK - 1 - SCOUT + RECOVERY</v>
          </cell>
          <cell r="D680">
            <v>2910900361</v>
          </cell>
          <cell r="E680" t="str">
            <v>FT28238</v>
          </cell>
          <cell r="F680" t="str">
            <v>SV00A0A410AA03</v>
          </cell>
          <cell r="G680" t="str">
            <v/>
          </cell>
          <cell r="H680" t="str">
            <v/>
          </cell>
          <cell r="I680" t="str">
            <v/>
          </cell>
          <cell r="J680" t="str">
            <v/>
          </cell>
          <cell r="K680" t="str">
            <v/>
          </cell>
          <cell r="L680">
            <v>673</v>
          </cell>
          <cell r="M680" t="str">
            <v>SCOUT/REC</v>
          </cell>
          <cell r="N680" t="str">
            <v>Aux Tank</v>
          </cell>
          <cell r="O680" t="str">
            <v>COVERING AUX TANK</v>
          </cell>
          <cell r="P680" t="str">
            <v/>
          </cell>
          <cell r="Q680" t="str">
            <v>FT28238</v>
          </cell>
          <cell r="R680" t="str">
            <v>FT28208, SCOUT/REC, Aux Tank, COVERING AUX TANK, , FT28238</v>
          </cell>
          <cell r="S680" t="str">
            <v/>
          </cell>
        </row>
        <row r="681">
          <cell r="A681">
            <v>674</v>
          </cell>
          <cell r="B681" t="str">
            <v>FT28208</v>
          </cell>
          <cell r="C681" t="str">
            <v>AUXILIARY TANK - 1 - SCOUT + RECOVERY</v>
          </cell>
          <cell r="D681">
            <v>2910900361</v>
          </cell>
          <cell r="E681" t="str">
            <v>PF-5177/5/NA92/W</v>
          </cell>
          <cell r="F681" t="str">
            <v>SV00A0A410AA0301</v>
          </cell>
          <cell r="G681" t="str">
            <v>Protection</v>
          </cell>
          <cell r="H681" t="str">
            <v>Sponge Layer</v>
          </cell>
          <cell r="I681">
            <v>1</v>
          </cell>
          <cell r="J681">
            <v>7.3</v>
          </cell>
          <cell r="K681">
            <v>7.3</v>
          </cell>
          <cell r="L681">
            <v>674</v>
          </cell>
          <cell r="M681" t="str">
            <v>SCOUT/REC</v>
          </cell>
          <cell r="N681" t="str">
            <v>Aux Tank</v>
          </cell>
          <cell r="O681" t="str">
            <v>Self Seal Covering</v>
          </cell>
          <cell r="P681" t="str">
            <v>Sponge Layer</v>
          </cell>
          <cell r="Q681" t="str">
            <v>PF-5177/5/NA92/W</v>
          </cell>
          <cell r="R681" t="str">
            <v>FT28208, SCOUT/REC, Aux Tank, Self Seal Covering, Sponge Layer, PF-5177/5/NA92/W</v>
          </cell>
          <cell r="S681">
            <v>1</v>
          </cell>
        </row>
        <row r="682">
          <cell r="A682">
            <v>675</v>
          </cell>
          <cell r="B682" t="str">
            <v>FT28208</v>
          </cell>
          <cell r="C682" t="str">
            <v>AUXILIARY TANK - 1 - SCOUT + RECOVERY</v>
          </cell>
          <cell r="D682">
            <v>2910900361</v>
          </cell>
          <cell r="E682" t="str">
            <v>R-PU5503</v>
          </cell>
          <cell r="F682" t="str">
            <v>SV00A0A410AA0303</v>
          </cell>
          <cell r="G682" t="str">
            <v>Protection</v>
          </cell>
          <cell r="H682" t="str">
            <v>Outer Covering SPRAY PU</v>
          </cell>
          <cell r="I682">
            <v>1</v>
          </cell>
          <cell r="J682">
            <v>6.2</v>
          </cell>
          <cell r="K682">
            <v>6.2</v>
          </cell>
          <cell r="L682">
            <v>675</v>
          </cell>
          <cell r="M682" t="str">
            <v>SCOUT/REC</v>
          </cell>
          <cell r="N682" t="str">
            <v>Aux Tank</v>
          </cell>
          <cell r="O682" t="str">
            <v>Self Seal Covering</v>
          </cell>
          <cell r="P682" t="str">
            <v>Outer Covering SPRAY PU</v>
          </cell>
          <cell r="Q682" t="str">
            <v>R-PU5503</v>
          </cell>
          <cell r="R682" t="str">
            <v>FT28208, SCOUT/REC, Aux Tank, Self Seal Covering, Outer Covering SPRAY PU, R-PU5503</v>
          </cell>
          <cell r="S682">
            <v>1</v>
          </cell>
        </row>
        <row r="683">
          <cell r="A683">
            <v>676</v>
          </cell>
          <cell r="B683" t="str">
            <v>FT28208</v>
          </cell>
          <cell r="C683" t="str">
            <v>AUXILIARY TANK - 1 - SCOUT + RECOVERY</v>
          </cell>
          <cell r="D683">
            <v>2910900361</v>
          </cell>
          <cell r="E683" t="str">
            <v>CA8360R/285</v>
          </cell>
          <cell r="F683" t="str">
            <v>SV00A0A410AA0305</v>
          </cell>
          <cell r="G683" t="str">
            <v>Paint</v>
          </cell>
          <cell r="H683" t="str">
            <v>Def Stan 80-208 NATO Green No. 285 (Matt, Pu multi-pack)</v>
          </cell>
          <cell r="I683">
            <v>1</v>
          </cell>
          <cell r="J683">
            <v>1</v>
          </cell>
          <cell r="K683">
            <v>1</v>
          </cell>
          <cell r="L683">
            <v>676</v>
          </cell>
          <cell r="M683" t="str">
            <v>SCOUT/REC</v>
          </cell>
          <cell r="N683" t="str">
            <v>Aux Tank</v>
          </cell>
          <cell r="O683" t="str">
            <v>Camoflage Covering</v>
          </cell>
          <cell r="P683" t="str">
            <v>Def Stan 80-208 NATO Green No. 285 (Matt, Pu multi-pack)</v>
          </cell>
          <cell r="Q683" t="str">
            <v>CA8360R/285</v>
          </cell>
          <cell r="R683" t="str">
            <v>FT28208, SCOUT/REC, Aux Tank, Camoflage Covering, Def Stan 80-208 NATO Green No. 285 (Matt, Pu multi-pack), CA8360R/285</v>
          </cell>
          <cell r="S683">
            <v>1</v>
          </cell>
        </row>
        <row r="684">
          <cell r="A684">
            <v>677</v>
          </cell>
          <cell r="B684" t="str">
            <v>FT28208</v>
          </cell>
          <cell r="C684" t="str">
            <v>AUXILIARY TANK - 1 - SCOUT + RECOVERY</v>
          </cell>
          <cell r="D684">
            <v>2910900361</v>
          </cell>
          <cell r="E684" t="str">
            <v>FT28394</v>
          </cell>
          <cell r="F684" t="str">
            <v>SV00A0A410AA15</v>
          </cell>
          <cell r="G684" t="str">
            <v/>
          </cell>
          <cell r="H684" t="str">
            <v/>
          </cell>
          <cell r="I684" t="str">
            <v/>
          </cell>
          <cell r="J684" t="str">
            <v/>
          </cell>
          <cell r="K684" t="str">
            <v/>
          </cell>
          <cell r="L684">
            <v>677</v>
          </cell>
          <cell r="M684" t="str">
            <v>SCOUT/REC</v>
          </cell>
          <cell r="N684" t="str">
            <v>Aux Tank</v>
          </cell>
          <cell r="O684" t="str">
            <v>Access Cover Assy</v>
          </cell>
          <cell r="P684" t="str">
            <v/>
          </cell>
          <cell r="Q684" t="str">
            <v>FT28394</v>
          </cell>
          <cell r="R684" t="str">
            <v>FT28208, SCOUT/REC, Aux Tank, Access Cover Assy, , FT28394</v>
          </cell>
          <cell r="S684" t="str">
            <v/>
          </cell>
        </row>
        <row r="685">
          <cell r="A685">
            <v>678</v>
          </cell>
          <cell r="B685" t="str">
            <v>FT28208</v>
          </cell>
          <cell r="C685" t="str">
            <v>AUXILIARY TANK - 1 - SCOUT + RECOVERY</v>
          </cell>
          <cell r="D685">
            <v>2910900361</v>
          </cell>
          <cell r="E685" t="str">
            <v>FT28396</v>
          </cell>
          <cell r="F685" t="str">
            <v>SV00A0A410AA1501</v>
          </cell>
          <cell r="G685" t="str">
            <v>Cover</v>
          </cell>
          <cell r="H685" t="str">
            <v>Lid</v>
          </cell>
          <cell r="I685">
            <v>1</v>
          </cell>
          <cell r="J685" t="str">
            <v/>
          </cell>
          <cell r="K685" t="str">
            <v/>
          </cell>
          <cell r="L685">
            <v>678</v>
          </cell>
          <cell r="M685" t="str">
            <v>SCOUT/REC</v>
          </cell>
          <cell r="N685" t="str">
            <v>Aux Tank</v>
          </cell>
          <cell r="O685" t="str">
            <v xml:space="preserve"> Access Cover Assy   FT28394</v>
          </cell>
          <cell r="P685" t="str">
            <v>Lid</v>
          </cell>
          <cell r="Q685" t="str">
            <v>FT28396</v>
          </cell>
          <cell r="R685" t="str">
            <v>FT28208, SCOUT/REC, Aux Tank,  Access Cover Assy   FT28394, Lid, FT28396</v>
          </cell>
          <cell r="S685">
            <v>1</v>
          </cell>
        </row>
        <row r="686">
          <cell r="A686">
            <v>679</v>
          </cell>
          <cell r="B686" t="str">
            <v>FT28208</v>
          </cell>
          <cell r="C686" t="str">
            <v>AUXILIARY TANK - 1 - SCOUT + RECOVERY</v>
          </cell>
          <cell r="D686">
            <v>2910900361</v>
          </cell>
          <cell r="E686" t="str">
            <v>FT28517</v>
          </cell>
          <cell r="F686" t="str">
            <v>SV00A0A410AA1503</v>
          </cell>
          <cell r="G686" t="str">
            <v>Seal</v>
          </cell>
          <cell r="H686" t="str">
            <v>P seal</v>
          </cell>
          <cell r="I686">
            <v>1</v>
          </cell>
          <cell r="J686" t="str">
            <v/>
          </cell>
          <cell r="K686" t="str">
            <v/>
          </cell>
          <cell r="L686">
            <v>679</v>
          </cell>
          <cell r="M686" t="str">
            <v>SCOUT/REC</v>
          </cell>
          <cell r="N686" t="str">
            <v>Aux Tank</v>
          </cell>
          <cell r="O686" t="str">
            <v xml:space="preserve"> Access Cover Assy   FT28394</v>
          </cell>
          <cell r="P686" t="str">
            <v>P seal</v>
          </cell>
          <cell r="Q686" t="str">
            <v>FT28517</v>
          </cell>
          <cell r="R686" t="str">
            <v>FT28208, SCOUT/REC, Aux Tank,  Access Cover Assy   FT28394, P seal, FT28517</v>
          </cell>
          <cell r="S686">
            <v>1</v>
          </cell>
        </row>
        <row r="687">
          <cell r="A687">
            <v>680</v>
          </cell>
          <cell r="B687" t="str">
            <v>FT28208</v>
          </cell>
          <cell r="C687" t="str">
            <v>AUXILIARY TANK - 1 - SCOUT + RECOVERY</v>
          </cell>
          <cell r="D687">
            <v>2910900361</v>
          </cell>
          <cell r="E687" t="str">
            <v>FT28516</v>
          </cell>
          <cell r="F687" t="str">
            <v>SV00A0A410AA1505</v>
          </cell>
          <cell r="G687" t="str">
            <v>Seal</v>
          </cell>
          <cell r="H687" t="str">
            <v>P seal Plate</v>
          </cell>
          <cell r="I687">
            <v>1</v>
          </cell>
          <cell r="J687" t="str">
            <v/>
          </cell>
          <cell r="K687" t="str">
            <v/>
          </cell>
          <cell r="L687">
            <v>680</v>
          </cell>
          <cell r="M687" t="str">
            <v>SCOUT/REC</v>
          </cell>
          <cell r="N687" t="str">
            <v>Aux Tank</v>
          </cell>
          <cell r="O687" t="str">
            <v xml:space="preserve"> Access Cover Assy   FT28394</v>
          </cell>
          <cell r="P687" t="str">
            <v>P seal Plate</v>
          </cell>
          <cell r="Q687" t="str">
            <v>FT28516</v>
          </cell>
          <cell r="R687" t="str">
            <v>FT28208, SCOUT/REC, Aux Tank,  Access Cover Assy   FT28394, P seal Plate, FT28516</v>
          </cell>
          <cell r="S687">
            <v>1</v>
          </cell>
        </row>
        <row r="688">
          <cell r="A688">
            <v>681</v>
          </cell>
          <cell r="B688" t="str">
            <v>FT28208</v>
          </cell>
          <cell r="C688" t="str">
            <v>AUXILIARY TANK - 1 - SCOUT + RECOVERY</v>
          </cell>
          <cell r="D688">
            <v>2910900361</v>
          </cell>
          <cell r="E688" t="str">
            <v>BT-M5X16CSK/SS</v>
          </cell>
          <cell r="F688" t="str">
            <v>SV00A0A410AA1507</v>
          </cell>
          <cell r="G688" t="str">
            <v>Fastener</v>
          </cell>
          <cell r="H688" t="str">
            <v>M5 coutersink Screws</v>
          </cell>
          <cell r="I688">
            <v>8</v>
          </cell>
          <cell r="J688" t="str">
            <v/>
          </cell>
          <cell r="K688" t="str">
            <v/>
          </cell>
          <cell r="L688">
            <v>681</v>
          </cell>
          <cell r="M688" t="str">
            <v>SCOUT/REC</v>
          </cell>
          <cell r="N688" t="str">
            <v>Aux Tank</v>
          </cell>
          <cell r="O688" t="str">
            <v xml:space="preserve"> Access Cover Assy   FT28394</v>
          </cell>
          <cell r="P688" t="str">
            <v>M5 coutersink Screws</v>
          </cell>
          <cell r="Q688" t="str">
            <v>BT-M5X16CSK/SS</v>
          </cell>
          <cell r="R688" t="str">
            <v>FT28208, SCOUT/REC, Aux Tank,  Access Cover Assy   FT28394, M5 coutersink Screws, BT-M5X16CSK/SS</v>
          </cell>
          <cell r="S688">
            <v>8</v>
          </cell>
        </row>
        <row r="689">
          <cell r="A689">
            <v>682</v>
          </cell>
          <cell r="B689" t="str">
            <v>FT28208</v>
          </cell>
          <cell r="C689" t="str">
            <v>AUXILIARY TANK - 1 - SCOUT + RECOVERY</v>
          </cell>
          <cell r="D689">
            <v>2910900361</v>
          </cell>
          <cell r="E689" t="str">
            <v>BT-M8X200HX/SS</v>
          </cell>
          <cell r="F689" t="str">
            <v>SV00A0A410AA1509</v>
          </cell>
          <cell r="G689" t="str">
            <v>Fastener</v>
          </cell>
          <cell r="H689" t="str">
            <v>M8x200mm Bolt Hex Head</v>
          </cell>
          <cell r="I689">
            <v>1</v>
          </cell>
          <cell r="J689" t="str">
            <v/>
          </cell>
          <cell r="K689" t="str">
            <v/>
          </cell>
          <cell r="L689">
            <v>682</v>
          </cell>
          <cell r="M689" t="str">
            <v>SCOUT/REC</v>
          </cell>
          <cell r="N689" t="str">
            <v>Aux Tank</v>
          </cell>
          <cell r="O689" t="str">
            <v xml:space="preserve"> Access Cover Assy   FT28394</v>
          </cell>
          <cell r="P689" t="str">
            <v>M8x200mm Bolt Hex Head</v>
          </cell>
          <cell r="Q689" t="str">
            <v>BT-M8X200HX/SS</v>
          </cell>
          <cell r="R689" t="str">
            <v>FT28208, SCOUT/REC, Aux Tank,  Access Cover Assy   FT28394, M8x200mm Bolt Hex Head, BT-M8X200HX/SS</v>
          </cell>
          <cell r="S689">
            <v>1</v>
          </cell>
        </row>
        <row r="690">
          <cell r="A690">
            <v>683</v>
          </cell>
          <cell r="B690" t="str">
            <v>FT28208</v>
          </cell>
          <cell r="C690" t="str">
            <v>AUXILIARY TANK - 1 - SCOUT + RECOVERY</v>
          </cell>
          <cell r="D690">
            <v>2910900361</v>
          </cell>
          <cell r="E690" t="str">
            <v>NT-M8/NYL</v>
          </cell>
          <cell r="F690" t="str">
            <v>SV00A0A410AA1511</v>
          </cell>
          <cell r="G690" t="str">
            <v>Fastener</v>
          </cell>
          <cell r="H690" t="str">
            <v>M8 Nylok Nut</v>
          </cell>
          <cell r="I690">
            <v>1</v>
          </cell>
          <cell r="J690" t="str">
            <v/>
          </cell>
          <cell r="K690" t="str">
            <v/>
          </cell>
          <cell r="L690">
            <v>683</v>
          </cell>
          <cell r="M690" t="str">
            <v>SCOUT/REC</v>
          </cell>
          <cell r="N690" t="str">
            <v>Aux Tank</v>
          </cell>
          <cell r="O690" t="str">
            <v xml:space="preserve"> Access Cover Assy   FT28394</v>
          </cell>
          <cell r="P690" t="str">
            <v>M8 Nylok Nut</v>
          </cell>
          <cell r="Q690" t="str">
            <v>NT-M8/NYL</v>
          </cell>
          <cell r="R690" t="str">
            <v>FT28208, SCOUT/REC, Aux Tank,  Access Cover Assy   FT28394, M8 Nylok Nut, NT-M8/NYL</v>
          </cell>
          <cell r="S690">
            <v>1</v>
          </cell>
        </row>
        <row r="691">
          <cell r="A691">
            <v>684</v>
          </cell>
          <cell r="B691" t="str">
            <v>FT28208</v>
          </cell>
          <cell r="C691" t="str">
            <v>AUXILIARY TANK - 1 - SCOUT + RECOVERY</v>
          </cell>
          <cell r="D691">
            <v>2910900361</v>
          </cell>
          <cell r="E691" t="str">
            <v>Z-W-M8</v>
          </cell>
          <cell r="F691" t="str">
            <v>SV00A0A410AA1513</v>
          </cell>
          <cell r="G691" t="str">
            <v>Fastener</v>
          </cell>
          <cell r="H691" t="str">
            <v xml:space="preserve">M8 Washer </v>
          </cell>
          <cell r="I691">
            <v>2</v>
          </cell>
          <cell r="J691" t="str">
            <v/>
          </cell>
          <cell r="K691" t="str">
            <v/>
          </cell>
          <cell r="L691">
            <v>684</v>
          </cell>
          <cell r="M691" t="str">
            <v>SCOUT/REC</v>
          </cell>
          <cell r="N691" t="str">
            <v>Aux Tank</v>
          </cell>
          <cell r="O691" t="str">
            <v xml:space="preserve"> Access Cover Assy   FT28394</v>
          </cell>
          <cell r="P691" t="str">
            <v xml:space="preserve">M8 Washer </v>
          </cell>
          <cell r="Q691" t="str">
            <v>Z-W-M8</v>
          </cell>
          <cell r="R691" t="str">
            <v>FT28208, SCOUT/REC, Aux Tank,  Access Cover Assy   FT28394, M8 Washer , Z-W-M8</v>
          </cell>
          <cell r="S691">
            <v>2</v>
          </cell>
        </row>
        <row r="692">
          <cell r="A692">
            <v>685</v>
          </cell>
          <cell r="B692" t="str">
            <v>FT28208</v>
          </cell>
          <cell r="C692" t="str">
            <v>AUXILIARY TANK - 1 - SCOUT + RECOVERY</v>
          </cell>
          <cell r="D692">
            <v>2910900361</v>
          </cell>
          <cell r="E692" t="str">
            <v>Y-GFM-081016-11</v>
          </cell>
          <cell r="F692" t="str">
            <v>SV00A0A410AA1515</v>
          </cell>
          <cell r="G692" t="str">
            <v>Fastener</v>
          </cell>
          <cell r="H692" t="str">
            <v>M8 Shoulder Washer</v>
          </cell>
          <cell r="I692">
            <v>2</v>
          </cell>
          <cell r="J692" t="str">
            <v/>
          </cell>
          <cell r="K692" t="str">
            <v/>
          </cell>
          <cell r="L692">
            <v>685</v>
          </cell>
          <cell r="M692" t="str">
            <v>SCOUT/REC</v>
          </cell>
          <cell r="N692" t="str">
            <v>Aux Tank</v>
          </cell>
          <cell r="O692" t="str">
            <v xml:space="preserve"> Access Cover Assy   FT28394</v>
          </cell>
          <cell r="P692" t="str">
            <v>M8 Shoulder Washer</v>
          </cell>
          <cell r="Q692" t="str">
            <v>Y-GFM-081016-11</v>
          </cell>
          <cell r="R692" t="str">
            <v>FT28208, SCOUT/REC, Aux Tank,  Access Cover Assy   FT28394, M8 Shoulder Washer, Y-GFM-081016-11</v>
          </cell>
          <cell r="S692">
            <v>2</v>
          </cell>
        </row>
        <row r="693">
          <cell r="A693">
            <v>686</v>
          </cell>
          <cell r="B693" t="str">
            <v>FT28208</v>
          </cell>
          <cell r="C693" t="str">
            <v>AUXILIARY TANK - 1 - SCOUT + RECOVERY</v>
          </cell>
          <cell r="D693">
            <v>2910900361</v>
          </cell>
          <cell r="E693" t="str">
            <v>Y-DIN471-16X1</v>
          </cell>
          <cell r="F693" t="str">
            <v>SV00A0A410AA1517</v>
          </cell>
          <cell r="G693" t="str">
            <v>Fitting</v>
          </cell>
          <cell r="H693" t="str">
            <v>Circlip</v>
          </cell>
          <cell r="I693">
            <v>1</v>
          </cell>
          <cell r="J693" t="str">
            <v/>
          </cell>
          <cell r="K693" t="str">
            <v/>
          </cell>
          <cell r="L693">
            <v>686</v>
          </cell>
          <cell r="M693" t="str">
            <v>SCOUT/REC</v>
          </cell>
          <cell r="N693" t="str">
            <v>Aux Tank</v>
          </cell>
          <cell r="O693" t="str">
            <v xml:space="preserve"> Access Cover Assy   FT28394</v>
          </cell>
          <cell r="P693" t="str">
            <v>Circlip</v>
          </cell>
          <cell r="Q693" t="str">
            <v>Y-DIN471-16X1</v>
          </cell>
          <cell r="R693" t="str">
            <v>FT28208, SCOUT/REC, Aux Tank,  Access Cover Assy   FT28394, Circlip, Y-DIN471-16X1</v>
          </cell>
          <cell r="S693">
            <v>1</v>
          </cell>
        </row>
        <row r="694">
          <cell r="A694">
            <v>687</v>
          </cell>
          <cell r="B694" t="str">
            <v>FT28208</v>
          </cell>
          <cell r="C694" t="str">
            <v>AUXILIARY TANK - 1 - SCOUT + RECOVERY</v>
          </cell>
          <cell r="D694">
            <v>2910900361</v>
          </cell>
          <cell r="E694" t="str">
            <v>FT28520</v>
          </cell>
          <cell r="F694" t="str">
            <v>SV00A0A410AA1519</v>
          </cell>
          <cell r="G694" t="str">
            <v>Fitting</v>
          </cell>
          <cell r="H694" t="str">
            <v>Catch</v>
          </cell>
          <cell r="I694">
            <v>1</v>
          </cell>
          <cell r="J694" t="str">
            <v/>
          </cell>
          <cell r="K694" t="str">
            <v/>
          </cell>
          <cell r="L694">
            <v>687</v>
          </cell>
          <cell r="M694" t="str">
            <v>SCOUT/REC</v>
          </cell>
          <cell r="N694" t="str">
            <v>Aux Tank</v>
          </cell>
          <cell r="O694" t="str">
            <v xml:space="preserve"> Access Cover Assy   FT28394</v>
          </cell>
          <cell r="P694" t="str">
            <v>Catch</v>
          </cell>
          <cell r="Q694" t="str">
            <v>FT28520</v>
          </cell>
          <cell r="R694" t="str">
            <v>FT28208, SCOUT/REC, Aux Tank,  Access Cover Assy   FT28394, Catch, FT28520</v>
          </cell>
          <cell r="S694">
            <v>1</v>
          </cell>
        </row>
        <row r="695">
          <cell r="A695">
            <v>688</v>
          </cell>
          <cell r="B695" t="str">
            <v>FT28208</v>
          </cell>
          <cell r="C695" t="str">
            <v>AUXILIARY TANK - 1 - SCOUT + RECOVERY</v>
          </cell>
          <cell r="D695">
            <v>2910900361</v>
          </cell>
          <cell r="E695" t="str">
            <v>SP93/D48</v>
          </cell>
          <cell r="F695" t="str">
            <v>SV00A0A410AA1521</v>
          </cell>
          <cell r="G695" t="str">
            <v>Seal</v>
          </cell>
          <cell r="H695" t="str">
            <v>Grommet</v>
          </cell>
          <cell r="I695">
            <v>1</v>
          </cell>
          <cell r="J695">
            <v>0.02</v>
          </cell>
          <cell r="K695">
            <v>0.02</v>
          </cell>
          <cell r="L695">
            <v>688</v>
          </cell>
          <cell r="M695" t="str">
            <v>SCOUT/REC</v>
          </cell>
          <cell r="N695" t="str">
            <v>Aux Tank</v>
          </cell>
          <cell r="O695" t="str">
            <v xml:space="preserve"> Access Cover Assy   FT28394</v>
          </cell>
          <cell r="P695" t="str">
            <v>Grommet</v>
          </cell>
          <cell r="Q695" t="str">
            <v>SP93/D48</v>
          </cell>
          <cell r="R695" t="str">
            <v>FT28208, SCOUT/REC, Aux Tank,  Access Cover Assy   FT28394, Grommet, SP93/D48</v>
          </cell>
          <cell r="S695">
            <v>1</v>
          </cell>
        </row>
        <row r="696">
          <cell r="A696">
            <v>689</v>
          </cell>
          <cell r="B696" t="str">
            <v>FT28208</v>
          </cell>
          <cell r="C696" t="str">
            <v>AUXILIARY TANK - 1 - SCOUT + RECOVERY</v>
          </cell>
          <cell r="D696">
            <v>2910900361</v>
          </cell>
          <cell r="E696" t="str">
            <v>CON-W01</v>
          </cell>
          <cell r="F696" t="str">
            <v>SV00A0A410AA1523</v>
          </cell>
          <cell r="G696" t="str">
            <v>Seal</v>
          </cell>
          <cell r="H696" t="str">
            <v>Steel Wool Mediem Grade</v>
          </cell>
          <cell r="I696">
            <v>1</v>
          </cell>
          <cell r="J696">
            <v>0.01</v>
          </cell>
          <cell r="K696">
            <v>0.01</v>
          </cell>
          <cell r="L696">
            <v>689</v>
          </cell>
          <cell r="M696" t="str">
            <v>SCOUT/REC</v>
          </cell>
          <cell r="N696" t="str">
            <v>Aux Tank</v>
          </cell>
          <cell r="O696" t="str">
            <v xml:space="preserve"> Access Cover Assy   FT28394</v>
          </cell>
          <cell r="P696" t="str">
            <v>Steel Wool Mediem Grade</v>
          </cell>
          <cell r="Q696" t="str">
            <v>CON-W01</v>
          </cell>
          <cell r="R696" t="str">
            <v>FT28208, SCOUT/REC, Aux Tank,  Access Cover Assy   FT28394, Steel Wool Mediem Grade, CON-W01</v>
          </cell>
          <cell r="S696">
            <v>1</v>
          </cell>
        </row>
        <row r="697">
          <cell r="A697">
            <v>690</v>
          </cell>
          <cell r="B697" t="str">
            <v>FT28208</v>
          </cell>
          <cell r="C697" t="str">
            <v>AUXILIARY TANK - 1 - SCOUT + RECOVERY</v>
          </cell>
          <cell r="D697">
            <v>2910900361</v>
          </cell>
          <cell r="E697" t="str">
            <v>FT28218</v>
          </cell>
          <cell r="F697" t="str">
            <v>SV00A0A410AA09</v>
          </cell>
          <cell r="G697" t="str">
            <v>Filler</v>
          </cell>
          <cell r="H697" t="str">
            <v>SAFOAM Cut Block LRU</v>
          </cell>
          <cell r="I697">
            <v>1</v>
          </cell>
          <cell r="J697">
            <v>4.3</v>
          </cell>
          <cell r="K697">
            <v>4.3</v>
          </cell>
          <cell r="L697">
            <v>690</v>
          </cell>
          <cell r="M697" t="str">
            <v>SCOUT/REC</v>
          </cell>
          <cell r="N697" t="str">
            <v>Aux Tank</v>
          </cell>
          <cell r="O697" t="str">
            <v>Reticulated Safety Foam</v>
          </cell>
          <cell r="P697" t="str">
            <v>SAFOAM Cut Block LRU</v>
          </cell>
          <cell r="Q697" t="str">
            <v>FT28218</v>
          </cell>
          <cell r="R697" t="str">
            <v>FT28208, SCOUT/REC, Aux Tank, Reticulated Safety Foam, SAFOAM Cut Block LRU, FT28218</v>
          </cell>
          <cell r="S697">
            <v>1</v>
          </cell>
        </row>
        <row r="698">
          <cell r="A698">
            <v>691</v>
          </cell>
          <cell r="B698" t="str">
            <v>FT28208</v>
          </cell>
          <cell r="C698" t="str">
            <v>AUXILIARY TANK - 1 - SCOUT + RECOVERY</v>
          </cell>
          <cell r="D698">
            <v>2910900361</v>
          </cell>
          <cell r="E698" t="str">
            <v>FT28188</v>
          </cell>
          <cell r="F698" t="str">
            <v>SV00A0A410AA03</v>
          </cell>
          <cell r="G698" t="str">
            <v/>
          </cell>
          <cell r="H698" t="str">
            <v/>
          </cell>
          <cell r="I698" t="str">
            <v/>
          </cell>
          <cell r="J698" t="str">
            <v/>
          </cell>
          <cell r="K698" t="str">
            <v/>
          </cell>
          <cell r="L698">
            <v>691</v>
          </cell>
          <cell r="M698" t="str">
            <v>SCOUT/REC</v>
          </cell>
          <cell r="N698" t="str">
            <v>Aux Tank</v>
          </cell>
          <cell r="O698" t="str">
            <v>Top Plate Assy</v>
          </cell>
          <cell r="P698" t="str">
            <v/>
          </cell>
          <cell r="Q698" t="str">
            <v>FT28188</v>
          </cell>
          <cell r="R698" t="str">
            <v>FT28208, SCOUT/REC, Aux Tank, Top Plate Assy, , FT28188</v>
          </cell>
          <cell r="S698" t="str">
            <v/>
          </cell>
        </row>
        <row r="699">
          <cell r="A699">
            <v>692</v>
          </cell>
          <cell r="B699" t="str">
            <v>FT28208</v>
          </cell>
          <cell r="C699" t="str">
            <v>AUXILIARY TANK - 1 - SCOUT + RECOVERY</v>
          </cell>
          <cell r="D699">
            <v>2910900361</v>
          </cell>
          <cell r="E699" t="str">
            <v>FT28228</v>
          </cell>
          <cell r="F699" t="str">
            <v>SV00A0A410AA0301</v>
          </cell>
          <cell r="G699" t="str">
            <v>Fitting</v>
          </cell>
          <cell r="H699" t="str">
            <v>Plate</v>
          </cell>
          <cell r="I699">
            <v>1</v>
          </cell>
          <cell r="J699">
            <v>1.5</v>
          </cell>
          <cell r="K699">
            <v>1.5</v>
          </cell>
          <cell r="L699">
            <v>692</v>
          </cell>
          <cell r="M699" t="str">
            <v>SCOUT/REC</v>
          </cell>
          <cell r="N699" t="str">
            <v>Aux Tank</v>
          </cell>
          <cell r="O699" t="str">
            <v>Top Access Plate Assy FT28188</v>
          </cell>
          <cell r="P699" t="str">
            <v>Plate</v>
          </cell>
          <cell r="Q699" t="str">
            <v>FT28228</v>
          </cell>
          <cell r="R699" t="str">
            <v>FT28208, SCOUT/REC, Aux Tank, Top Access Plate Assy FT28188, Plate, FT28228</v>
          </cell>
          <cell r="S699">
            <v>1</v>
          </cell>
        </row>
        <row r="700">
          <cell r="A700">
            <v>693</v>
          </cell>
          <cell r="B700" t="str">
            <v>FT28208</v>
          </cell>
          <cell r="C700" t="str">
            <v>AUXILIARY TANK - 1 - SCOUT + RECOVERY</v>
          </cell>
          <cell r="D700">
            <v>2910900361</v>
          </cell>
          <cell r="E700" t="str">
            <v>FT28255</v>
          </cell>
          <cell r="F700" t="str">
            <v>SV00A0A410AA0303</v>
          </cell>
          <cell r="G700" t="str">
            <v>Seal</v>
          </cell>
          <cell r="H700" t="str">
            <v>Gasket</v>
          </cell>
          <cell r="I700">
            <v>2</v>
          </cell>
          <cell r="J700">
            <v>0.02</v>
          </cell>
          <cell r="K700">
            <v>0.04</v>
          </cell>
          <cell r="L700">
            <v>693</v>
          </cell>
          <cell r="M700" t="str">
            <v>SCOUT/REC</v>
          </cell>
          <cell r="N700" t="str">
            <v>Aux Tank</v>
          </cell>
          <cell r="O700" t="str">
            <v>Top Access Plate Assy FT28188</v>
          </cell>
          <cell r="P700" t="str">
            <v>Gasket</v>
          </cell>
          <cell r="Q700" t="str">
            <v>FT28255</v>
          </cell>
          <cell r="R700" t="str">
            <v>FT28208, SCOUT/REC, Aux Tank, Top Access Plate Assy FT28188, Gasket, FT28255</v>
          </cell>
          <cell r="S700">
            <v>2</v>
          </cell>
        </row>
        <row r="701">
          <cell r="A701">
            <v>694</v>
          </cell>
          <cell r="B701" t="str">
            <v>FT28208</v>
          </cell>
          <cell r="C701" t="str">
            <v>AUXILIARY TANK - 1 - SCOUT + RECOVERY</v>
          </cell>
          <cell r="D701">
            <v>2910900361</v>
          </cell>
          <cell r="E701" t="str">
            <v>BT-M6X30HX/SS</v>
          </cell>
          <cell r="F701" t="str">
            <v>SV00A0A410AA0305</v>
          </cell>
          <cell r="G701" t="str">
            <v>Fastener</v>
          </cell>
          <cell r="H701" t="str">
            <v>M6 BOLT HEX HEAD</v>
          </cell>
          <cell r="I701">
            <v>36</v>
          </cell>
          <cell r="J701">
            <v>5.0000000000000001E-3</v>
          </cell>
          <cell r="K701">
            <v>0.18</v>
          </cell>
          <cell r="L701">
            <v>694</v>
          </cell>
          <cell r="M701" t="str">
            <v>SCOUT/REC</v>
          </cell>
          <cell r="N701" t="str">
            <v>Aux Tank</v>
          </cell>
          <cell r="O701" t="str">
            <v>Top Access Plate Assy FT28188</v>
          </cell>
          <cell r="P701" t="str">
            <v>M6 BOLT HEX HEAD</v>
          </cell>
          <cell r="Q701" t="str">
            <v>BT-M6X30HX/SS</v>
          </cell>
          <cell r="R701" t="str">
            <v>FT28208, SCOUT/REC, Aux Tank, Top Access Plate Assy FT28188, M6 BOLT HEX HEAD, BT-M6X30HX/SS</v>
          </cell>
          <cell r="S701">
            <v>36</v>
          </cell>
        </row>
        <row r="702">
          <cell r="A702">
            <v>695</v>
          </cell>
          <cell r="B702" t="str">
            <v>FT28208</v>
          </cell>
          <cell r="C702" t="str">
            <v>AUXILIARY TANK - 1 - SCOUT + RECOVERY</v>
          </cell>
          <cell r="D702">
            <v>2910900361</v>
          </cell>
          <cell r="E702" t="str">
            <v>BT-M6X16CSK/SS</v>
          </cell>
          <cell r="F702" t="str">
            <v>SV00A0A410AA0307</v>
          </cell>
          <cell r="G702" t="str">
            <v>Fastener</v>
          </cell>
          <cell r="H702" t="str">
            <v>M6 Bolt Csk Head</v>
          </cell>
          <cell r="I702">
            <v>3</v>
          </cell>
          <cell r="J702">
            <v>5.0000000000000001E-3</v>
          </cell>
          <cell r="K702">
            <v>1.4999999999999999E-2</v>
          </cell>
          <cell r="L702">
            <v>695</v>
          </cell>
          <cell r="M702" t="str">
            <v>PMRS/REP/REC</v>
          </cell>
          <cell r="N702" t="str">
            <v>Aux Tank</v>
          </cell>
          <cell r="O702" t="str">
            <v>Top Access Plate Assy FT28188</v>
          </cell>
          <cell r="P702" t="str">
            <v>M6 Bolt Csk Head</v>
          </cell>
          <cell r="Q702" t="str">
            <v>BT-M6X16CSK/SS</v>
          </cell>
          <cell r="R702" t="str">
            <v>FT28208, PMRS/REP/REC, Aux Tank, Top Access Plate Assy FT28188, M6 Bolt Csk Head, BT-M6X16CSK/SS</v>
          </cell>
          <cell r="S702">
            <v>3</v>
          </cell>
        </row>
        <row r="703">
          <cell r="A703">
            <v>696</v>
          </cell>
          <cell r="B703" t="str">
            <v>FT28208</v>
          </cell>
          <cell r="C703" t="str">
            <v>AUXILIARY TANK - 1 - SCOUT + RECOVERY</v>
          </cell>
          <cell r="D703">
            <v>2910900361</v>
          </cell>
          <cell r="E703" t="str">
            <v>Z-W-M6</v>
          </cell>
          <cell r="F703" t="str">
            <v>SV00A0A410AA0309</v>
          </cell>
          <cell r="G703" t="str">
            <v>Fastener</v>
          </cell>
          <cell r="H703" t="str">
            <v>M6 Washer</v>
          </cell>
          <cell r="I703">
            <v>36</v>
          </cell>
          <cell r="J703">
            <v>5.0000000000000001E-3</v>
          </cell>
          <cell r="K703">
            <v>0.18</v>
          </cell>
          <cell r="L703">
            <v>696</v>
          </cell>
          <cell r="M703" t="str">
            <v>SCOUT/REC</v>
          </cell>
          <cell r="N703" t="str">
            <v>Aux Tank</v>
          </cell>
          <cell r="O703" t="str">
            <v>Top Access Plate Assy FT28188</v>
          </cell>
          <cell r="P703" t="str">
            <v>M6 Washer</v>
          </cell>
          <cell r="Q703" t="str">
            <v>Z-W-M6</v>
          </cell>
          <cell r="R703" t="str">
            <v>FT28208, SCOUT/REC, Aux Tank, Top Access Plate Assy FT28188, M6 Washer, Z-W-M6</v>
          </cell>
          <cell r="S703">
            <v>36</v>
          </cell>
        </row>
        <row r="704">
          <cell r="A704">
            <v>697</v>
          </cell>
          <cell r="B704" t="str">
            <v>FT28208</v>
          </cell>
          <cell r="C704" t="str">
            <v>AUXILIARY TANK - 1 - SCOUT + RECOVERY</v>
          </cell>
          <cell r="D704">
            <v>2910900361</v>
          </cell>
          <cell r="E704" t="str">
            <v/>
          </cell>
          <cell r="F704" t="str">
            <v>SV00A0A410AA05</v>
          </cell>
          <cell r="G704" t="str">
            <v/>
          </cell>
          <cell r="H704" t="str">
            <v/>
          </cell>
          <cell r="I704" t="str">
            <v/>
          </cell>
          <cell r="J704" t="str">
            <v/>
          </cell>
          <cell r="K704" t="str">
            <v/>
          </cell>
          <cell r="L704">
            <v>697</v>
          </cell>
          <cell r="M704" t="str">
            <v>SCOUT/REC</v>
          </cell>
          <cell r="N704" t="str">
            <v>Aux Tank</v>
          </cell>
          <cell r="O704" t="str">
            <v>Fuel Filler</v>
          </cell>
          <cell r="P704" t="str">
            <v/>
          </cell>
          <cell r="Q704" t="str">
            <v/>
          </cell>
          <cell r="R704" t="str">
            <v xml:space="preserve">FT28208, SCOUT/REC, Aux Tank, Fuel Filler, , </v>
          </cell>
          <cell r="S704" t="str">
            <v/>
          </cell>
        </row>
        <row r="705">
          <cell r="A705">
            <v>698</v>
          </cell>
          <cell r="B705" t="str">
            <v>FT28208</v>
          </cell>
          <cell r="C705" t="str">
            <v>AUXILIARY TANK - 1 - SCOUT + RECOVERY</v>
          </cell>
          <cell r="D705">
            <v>2910900361</v>
          </cell>
          <cell r="E705" t="str">
            <v>Y-J2-1MA-X-V</v>
          </cell>
          <cell r="F705" t="str">
            <v>SV00A0A410AA0501</v>
          </cell>
          <cell r="G705" t="str">
            <v>Fitting</v>
          </cell>
          <cell r="H705" t="str">
            <v>Pressure/Gravity Refuel Coupling</v>
          </cell>
          <cell r="I705">
            <v>1</v>
          </cell>
          <cell r="J705">
            <v>1.03</v>
          </cell>
          <cell r="K705">
            <v>1.03</v>
          </cell>
          <cell r="L705">
            <v>698</v>
          </cell>
          <cell r="M705" t="str">
            <v>SCOUT/REC</v>
          </cell>
          <cell r="N705" t="str">
            <v>Aux Tank</v>
          </cell>
          <cell r="O705" t="str">
            <v>Fuel Filler LRU</v>
          </cell>
          <cell r="P705" t="str">
            <v>Pressure/Gravity Refuel Coupling</v>
          </cell>
          <cell r="Q705" t="str">
            <v>Y-J2-1MA-X-V</v>
          </cell>
          <cell r="R705" t="str">
            <v>FT28208, SCOUT/REC, Aux Tank, Fuel Filler LRU, Pressure/Gravity Refuel Coupling, Y-J2-1MA-X-V</v>
          </cell>
          <cell r="S705">
            <v>1</v>
          </cell>
        </row>
        <row r="706">
          <cell r="A706">
            <v>699</v>
          </cell>
          <cell r="B706" t="str">
            <v>FT28208</v>
          </cell>
          <cell r="C706" t="str">
            <v>AUXILIARY TANK - 1 - SCOUT + RECOVERY</v>
          </cell>
          <cell r="D706">
            <v>2910900361</v>
          </cell>
          <cell r="E706" t="str">
            <v>FT28385/2</v>
          </cell>
          <cell r="F706" t="str">
            <v>SV00A0A410AA0503</v>
          </cell>
          <cell r="G706" t="str">
            <v>Fitting</v>
          </cell>
          <cell r="H706" t="str">
            <v>PGRC Gasket</v>
          </cell>
          <cell r="I706">
            <v>1</v>
          </cell>
          <cell r="J706">
            <v>0.1</v>
          </cell>
          <cell r="K706">
            <v>0.1</v>
          </cell>
          <cell r="L706">
            <v>699</v>
          </cell>
          <cell r="M706" t="str">
            <v>SCOUT/REC</v>
          </cell>
          <cell r="N706" t="str">
            <v>Aux Tank</v>
          </cell>
          <cell r="O706" t="str">
            <v>Fuel Filler LRU</v>
          </cell>
          <cell r="P706" t="str">
            <v>PGRC Gasket</v>
          </cell>
          <cell r="Q706" t="str">
            <v>FT28385/2</v>
          </cell>
          <cell r="R706" t="str">
            <v>FT28208, SCOUT/REC, Aux Tank, Fuel Filler LRU, PGRC Gasket, FT28385/2</v>
          </cell>
          <cell r="S706">
            <v>1</v>
          </cell>
        </row>
        <row r="707">
          <cell r="A707">
            <v>700</v>
          </cell>
          <cell r="B707" t="str">
            <v>FT28208</v>
          </cell>
          <cell r="C707" t="str">
            <v>AUXILIARY TANK - 1 - SCOUT + RECOVERY</v>
          </cell>
          <cell r="D707">
            <v>2910900361</v>
          </cell>
          <cell r="E707" t="str">
            <v>Y-FCMX109A</v>
          </cell>
          <cell r="F707" t="str">
            <v>SV00A0A410AA0505</v>
          </cell>
          <cell r="G707" t="str">
            <v>Fitting</v>
          </cell>
          <cell r="H707" t="str">
            <v>STANAG 3105  Filler Cap &amp; Lanyard</v>
          </cell>
          <cell r="I707">
            <v>1</v>
          </cell>
          <cell r="J707">
            <v>0.35</v>
          </cell>
          <cell r="K707">
            <v>0.35</v>
          </cell>
          <cell r="L707">
            <v>700</v>
          </cell>
          <cell r="M707" t="str">
            <v>SCOUT/REC</v>
          </cell>
          <cell r="N707" t="str">
            <v>Aux Tank</v>
          </cell>
          <cell r="O707" t="str">
            <v>Fuel Filler LRU</v>
          </cell>
          <cell r="P707" t="str">
            <v>STANAG 3105  Filler Cap &amp; Lanyard</v>
          </cell>
          <cell r="Q707" t="str">
            <v>Y-FCMX109A</v>
          </cell>
          <cell r="R707" t="str">
            <v>FT28208, SCOUT/REC, Aux Tank, Fuel Filler LRU, STANAG 3105  Filler Cap &amp; Lanyard, Y-FCMX109A</v>
          </cell>
          <cell r="S707">
            <v>1</v>
          </cell>
        </row>
        <row r="708">
          <cell r="A708">
            <v>701</v>
          </cell>
          <cell r="B708" t="str">
            <v>FT28208</v>
          </cell>
          <cell r="C708" t="str">
            <v>AUXILIARY TANK - 1 - SCOUT + RECOVERY</v>
          </cell>
          <cell r="D708">
            <v>2910900361</v>
          </cell>
          <cell r="E708" t="str">
            <v>BT-M4X12HX/SS</v>
          </cell>
          <cell r="F708" t="str">
            <v>SV00A0A410AA0507</v>
          </cell>
          <cell r="G708" t="str">
            <v>Fastener</v>
          </cell>
          <cell r="H708" t="str">
            <v>Bolt - M4</v>
          </cell>
          <cell r="I708">
            <v>12</v>
          </cell>
          <cell r="J708">
            <v>5.0000000000000001E-3</v>
          </cell>
          <cell r="K708">
            <v>0.06</v>
          </cell>
          <cell r="L708">
            <v>701</v>
          </cell>
          <cell r="M708" t="str">
            <v>SCOUT/REC</v>
          </cell>
          <cell r="N708" t="str">
            <v>Aux Tank</v>
          </cell>
          <cell r="O708" t="str">
            <v>Fuel Filler LRU</v>
          </cell>
          <cell r="P708" t="str">
            <v>Bolt - M4</v>
          </cell>
          <cell r="Q708" t="str">
            <v>BT-M4X12HX/SS</v>
          </cell>
          <cell r="R708" t="str">
            <v>FT28208, SCOUT/REC, Aux Tank, Fuel Filler LRU, Bolt - M4, BT-M4X12HX/SS</v>
          </cell>
          <cell r="S708">
            <v>12</v>
          </cell>
        </row>
        <row r="709">
          <cell r="A709">
            <v>702</v>
          </cell>
          <cell r="B709" t="str">
            <v>FT28208</v>
          </cell>
          <cell r="C709" t="str">
            <v>AUXILIARY TANK - 1 - SCOUT + RECOVERY</v>
          </cell>
          <cell r="D709">
            <v>2910900361</v>
          </cell>
          <cell r="E709" t="str">
            <v>BT-M4X20CSK/SS</v>
          </cell>
          <cell r="F709" t="str">
            <v>SV00A0A410AA0509</v>
          </cell>
          <cell r="G709" t="str">
            <v>Fastener</v>
          </cell>
          <cell r="H709" t="str">
            <v>M4 CSK SCREW 20mm</v>
          </cell>
          <cell r="I709">
            <v>14</v>
          </cell>
          <cell r="J709">
            <v>5.0000000000000001E-3</v>
          </cell>
          <cell r="K709">
            <v>7.0000000000000007E-2</v>
          </cell>
          <cell r="L709">
            <v>702</v>
          </cell>
          <cell r="M709" t="str">
            <v>SCOUT/REC</v>
          </cell>
          <cell r="N709" t="str">
            <v>Aux Tank</v>
          </cell>
          <cell r="O709" t="str">
            <v>Fuel Filler LRU</v>
          </cell>
          <cell r="P709" t="str">
            <v>M4 CSK SCREW 20mm</v>
          </cell>
          <cell r="Q709" t="str">
            <v>BT-M4X20CSK/SS</v>
          </cell>
          <cell r="R709" t="str">
            <v>FT28208, SCOUT/REC, Aux Tank, Fuel Filler LRU, M4 CSK SCREW 20mm, BT-M4X20CSK/SS</v>
          </cell>
          <cell r="S709">
            <v>14</v>
          </cell>
        </row>
        <row r="710">
          <cell r="A710">
            <v>703</v>
          </cell>
          <cell r="B710" t="str">
            <v>FT28208</v>
          </cell>
          <cell r="C710" t="str">
            <v>AUXILIARY TANK - 1 - SCOUT + RECOVERY</v>
          </cell>
          <cell r="D710">
            <v>2910900361</v>
          </cell>
          <cell r="E710" t="str">
            <v/>
          </cell>
          <cell r="F710" t="str">
            <v>SV00A0A460AA01</v>
          </cell>
          <cell r="G710" t="str">
            <v/>
          </cell>
          <cell r="H710" t="str">
            <v/>
          </cell>
          <cell r="I710" t="str">
            <v/>
          </cell>
          <cell r="J710" t="str">
            <v/>
          </cell>
          <cell r="K710" t="str">
            <v/>
          </cell>
          <cell r="L710">
            <v>703</v>
          </cell>
          <cell r="M710" t="str">
            <v>SCOUT/REC</v>
          </cell>
          <cell r="N710" t="str">
            <v>Aux Tank</v>
          </cell>
          <cell r="O710" t="str">
            <v>PRESSURE RELIEF VALVE - AUX TANK</v>
          </cell>
          <cell r="P710" t="str">
            <v/>
          </cell>
          <cell r="Q710" t="str">
            <v/>
          </cell>
          <cell r="R710" t="str">
            <v xml:space="preserve">FT28208, SCOUT/REC, Aux Tank, PRESSURE RELIEF VALVE - AUX TANK, , </v>
          </cell>
          <cell r="S710" t="str">
            <v/>
          </cell>
        </row>
        <row r="711">
          <cell r="A711">
            <v>704</v>
          </cell>
          <cell r="B711" t="str">
            <v>FT28208</v>
          </cell>
          <cell r="C711" t="str">
            <v>AUXILIARY TANK - 1 - SCOUT + RECOVERY</v>
          </cell>
          <cell r="D711">
            <v>2910900361</v>
          </cell>
          <cell r="E711" t="str">
            <v xml:space="preserve">Y-J9-5MA-X-V   </v>
          </cell>
          <cell r="F711" t="str">
            <v>SV00A0A460AA0101</v>
          </cell>
          <cell r="G711" t="str">
            <v>Fitting</v>
          </cell>
          <cell r="H711" t="str">
            <v>PRV Unit</v>
          </cell>
          <cell r="I711">
            <v>1</v>
          </cell>
          <cell r="J711">
            <v>0.3</v>
          </cell>
          <cell r="K711">
            <v>0.3</v>
          </cell>
          <cell r="L711">
            <v>704</v>
          </cell>
          <cell r="M711" t="str">
            <v>SCOUT/REC</v>
          </cell>
          <cell r="N711" t="str">
            <v>Aux Tank</v>
          </cell>
          <cell r="O711" t="str">
            <v>Pressure Relief Valve (PRV) LRU (Air)</v>
          </cell>
          <cell r="P711" t="str">
            <v>PRV Unit</v>
          </cell>
          <cell r="Q711" t="str">
            <v xml:space="preserve">Y-J9-5MA-X-V   </v>
          </cell>
          <cell r="R711" t="str">
            <v xml:space="preserve">FT28208, SCOUT/REC, Aux Tank, Pressure Relief Valve (PRV) LRU (Air), PRV Unit, Y-J9-5MA-X-V   </v>
          </cell>
          <cell r="S711">
            <v>1</v>
          </cell>
        </row>
        <row r="712">
          <cell r="A712">
            <v>705</v>
          </cell>
          <cell r="B712" t="str">
            <v>FT28208</v>
          </cell>
          <cell r="C712" t="str">
            <v>AUXILIARY TANK - 1 - SCOUT + RECOVERY</v>
          </cell>
          <cell r="D712">
            <v>2910900361</v>
          </cell>
          <cell r="E712" t="str">
            <v>CON-W01</v>
          </cell>
          <cell r="F712" t="str">
            <v>SV00A0A460AA0103</v>
          </cell>
          <cell r="G712" t="str">
            <v>Fitting</v>
          </cell>
          <cell r="H712" t="str">
            <v>Steel Wool Mediem Grade</v>
          </cell>
          <cell r="I712">
            <v>1</v>
          </cell>
          <cell r="J712">
            <v>0.03</v>
          </cell>
          <cell r="K712">
            <v>0.03</v>
          </cell>
          <cell r="L712">
            <v>705</v>
          </cell>
          <cell r="M712" t="str">
            <v>SCOUT/REC</v>
          </cell>
          <cell r="N712" t="str">
            <v>Aux Tank</v>
          </cell>
          <cell r="O712" t="str">
            <v>Pressure Relief Valve (PRV) LRU (Air)</v>
          </cell>
          <cell r="P712" t="str">
            <v>Steel Wool Mediem Grade</v>
          </cell>
          <cell r="Q712" t="str">
            <v>CON-W01</v>
          </cell>
          <cell r="R712" t="str">
            <v>FT28208, SCOUT/REC, Aux Tank, Pressure Relief Valve (PRV) LRU (Air), Steel Wool Mediem Grade, CON-W01</v>
          </cell>
          <cell r="S712">
            <v>1</v>
          </cell>
        </row>
        <row r="713">
          <cell r="A713">
            <v>706</v>
          </cell>
          <cell r="B713" t="str">
            <v>FT28208</v>
          </cell>
          <cell r="C713" t="str">
            <v>AUXILIARY TANK - 1 - SCOUT + RECOVERY</v>
          </cell>
          <cell r="D713">
            <v>2910900361</v>
          </cell>
          <cell r="E713" t="str">
            <v>Y-60MESH/SS</v>
          </cell>
          <cell r="F713" t="str">
            <v>SV00A0A460AA0105</v>
          </cell>
          <cell r="G713" t="str">
            <v>Clamp</v>
          </cell>
          <cell r="H713" t="str">
            <v>60 Mesh SS</v>
          </cell>
          <cell r="I713">
            <v>1</v>
          </cell>
          <cell r="J713">
            <v>5.0000000000000001E-3</v>
          </cell>
          <cell r="K713">
            <v>5.0000000000000001E-3</v>
          </cell>
          <cell r="L713">
            <v>706</v>
          </cell>
          <cell r="M713" t="str">
            <v>SCOUT/REC</v>
          </cell>
          <cell r="N713" t="str">
            <v>Aux Tank</v>
          </cell>
          <cell r="O713" t="str">
            <v>Pressure Relief Valve (PRV) LRU (Air)</v>
          </cell>
          <cell r="P713" t="str">
            <v>60 Mesh SS</v>
          </cell>
          <cell r="Q713" t="str">
            <v>Y-60MESH/SS</v>
          </cell>
          <cell r="R713" t="str">
            <v>FT28208, SCOUT/REC, Aux Tank, Pressure Relief Valve (PRV) LRU (Air), 60 Mesh SS, Y-60MESH/SS</v>
          </cell>
          <cell r="S713">
            <v>1</v>
          </cell>
        </row>
        <row r="714">
          <cell r="A714">
            <v>707</v>
          </cell>
          <cell r="B714" t="str">
            <v>FT28208</v>
          </cell>
          <cell r="C714" t="str">
            <v>AUXILIARY TANK - 1 - SCOUT + RECOVERY</v>
          </cell>
          <cell r="D714">
            <v>2910900361</v>
          </cell>
          <cell r="E714" t="str">
            <v>FT28270/8</v>
          </cell>
          <cell r="F714" t="str">
            <v>SV00A0A450AA</v>
          </cell>
          <cell r="G714" t="str">
            <v/>
          </cell>
          <cell r="H714" t="str">
            <v/>
          </cell>
          <cell r="I714" t="str">
            <v/>
          </cell>
          <cell r="J714" t="str">
            <v/>
          </cell>
          <cell r="K714" t="str">
            <v/>
          </cell>
          <cell r="L714">
            <v>707</v>
          </cell>
          <cell r="M714" t="str">
            <v>SCOUT/REC</v>
          </cell>
          <cell r="N714" t="str">
            <v>Aux Tank</v>
          </cell>
          <cell r="O714" t="str">
            <v>FUEL LEVEL SENSOR - AUX TANK</v>
          </cell>
          <cell r="P714" t="str">
            <v/>
          </cell>
          <cell r="Q714" t="str">
            <v>FT28270/8</v>
          </cell>
          <cell r="R714" t="str">
            <v>FT28208, SCOUT/REC, Aux Tank, FUEL LEVEL SENSOR - AUX TANK, , FT28270/8</v>
          </cell>
          <cell r="S714" t="str">
            <v/>
          </cell>
        </row>
        <row r="715">
          <cell r="A715">
            <v>708</v>
          </cell>
          <cell r="B715" t="str">
            <v>FT28208</v>
          </cell>
          <cell r="C715" t="str">
            <v>AUXILIARY TANK - 1 - SCOUT + RECOVERY</v>
          </cell>
          <cell r="D715">
            <v>2910900361</v>
          </cell>
          <cell r="E715" t="str">
            <v>4128-00-010</v>
          </cell>
          <cell r="F715" t="str">
            <v>SV00A0A450AA01</v>
          </cell>
          <cell r="G715" t="str">
            <v>Fitting</v>
          </cell>
          <cell r="H715" t="str">
            <v>Fuel Level Sensor Unit</v>
          </cell>
          <cell r="I715">
            <v>1</v>
          </cell>
          <cell r="J715">
            <v>0.2</v>
          </cell>
          <cell r="K715">
            <v>0.2</v>
          </cell>
          <cell r="L715">
            <v>708</v>
          </cell>
          <cell r="M715" t="str">
            <v>SCOUT/REC</v>
          </cell>
          <cell r="N715" t="str">
            <v>Aux Tank</v>
          </cell>
          <cell r="O715" t="str">
            <v>Fuel Level Sensor LRU</v>
          </cell>
          <cell r="P715" t="str">
            <v>Fuel Level Sensor Unit</v>
          </cell>
          <cell r="Q715" t="str">
            <v>4128-00-010</v>
          </cell>
          <cell r="R715" t="str">
            <v>FT28208, SCOUT/REC, Aux Tank, Fuel Level Sensor LRU, Fuel Level Sensor Unit, 4128-00-010</v>
          </cell>
          <cell r="S715">
            <v>1</v>
          </cell>
        </row>
        <row r="716">
          <cell r="A716">
            <v>709</v>
          </cell>
          <cell r="B716" t="str">
            <v>FT28208</v>
          </cell>
          <cell r="C716" t="str">
            <v>AUXILIARY TANK - 1 - SCOUT + RECOVERY</v>
          </cell>
          <cell r="D716">
            <v>2910900361</v>
          </cell>
          <cell r="E716" t="str">
            <v>4129-30-051</v>
          </cell>
          <cell r="F716" t="str">
            <v>SV00A0A450AA03</v>
          </cell>
          <cell r="G716" t="str">
            <v>Fitting</v>
          </cell>
          <cell r="H716" t="str">
            <v>Support Boss for FLS</v>
          </cell>
          <cell r="I716">
            <v>1</v>
          </cell>
          <cell r="J716">
            <v>0.2</v>
          </cell>
          <cell r="K716">
            <v>0.2</v>
          </cell>
          <cell r="L716">
            <v>709</v>
          </cell>
          <cell r="M716" t="str">
            <v>SCOUT/REC</v>
          </cell>
          <cell r="N716" t="str">
            <v>Aux Tank</v>
          </cell>
          <cell r="O716" t="str">
            <v>Fuel Level Sensor LRU</v>
          </cell>
          <cell r="P716" t="str">
            <v>Support Boss for FLS</v>
          </cell>
          <cell r="Q716" t="str">
            <v>4129-30-051</v>
          </cell>
          <cell r="R716" t="str">
            <v>FT28208, SCOUT/REC, Aux Tank, Fuel Level Sensor LRU, Support Boss for FLS, 4129-30-051</v>
          </cell>
          <cell r="S716">
            <v>1</v>
          </cell>
        </row>
        <row r="717">
          <cell r="A717">
            <v>710</v>
          </cell>
          <cell r="B717" t="str">
            <v>FT28208</v>
          </cell>
          <cell r="C717" t="str">
            <v>AUXILIARY TANK - 1 - SCOUT + RECOVERY</v>
          </cell>
          <cell r="D717">
            <v>2910900361</v>
          </cell>
          <cell r="E717" t="str">
            <v>BT-M5X25HX/SS</v>
          </cell>
          <cell r="F717" t="str">
            <v>SV00A0A450AA05</v>
          </cell>
          <cell r="G717" t="str">
            <v>Fastener</v>
          </cell>
          <cell r="H717" t="str">
            <v>M5 Bolt Hex Head</v>
          </cell>
          <cell r="I717">
            <v>5</v>
          </cell>
          <cell r="J717">
            <v>5.0000000000000001E-3</v>
          </cell>
          <cell r="K717">
            <v>2.5000000000000001E-2</v>
          </cell>
          <cell r="L717">
            <v>710</v>
          </cell>
          <cell r="M717" t="str">
            <v>Scout</v>
          </cell>
          <cell r="N717" t="str">
            <v>Aux Tank</v>
          </cell>
          <cell r="O717" t="str">
            <v>Fuel Level Sensor LRU</v>
          </cell>
          <cell r="P717" t="str">
            <v>M5 Bolt Hex Head</v>
          </cell>
          <cell r="Q717" t="str">
            <v>BT-M5X25HX/SS</v>
          </cell>
          <cell r="R717" t="str">
            <v>FT28208, Scout, Aux Tank, Fuel Level Sensor LRU, M5 Bolt Hex Head, BT-M5X25HX/SS</v>
          </cell>
          <cell r="S717">
            <v>5</v>
          </cell>
        </row>
        <row r="718">
          <cell r="A718">
            <v>711</v>
          </cell>
          <cell r="B718" t="str">
            <v>FT28208</v>
          </cell>
          <cell r="C718" t="str">
            <v>AUXILIARY TANK - 1 - SCOUT + RECOVERY</v>
          </cell>
          <cell r="D718">
            <v>2910900361</v>
          </cell>
          <cell r="E718" t="str">
            <v>Z-W-M5</v>
          </cell>
          <cell r="F718" t="str">
            <v>SV00A0A450AA07</v>
          </cell>
          <cell r="G718" t="str">
            <v>Fastener</v>
          </cell>
          <cell r="H718" t="str">
            <v>M5 Washer</v>
          </cell>
          <cell r="I718">
            <v>5</v>
          </cell>
          <cell r="J718">
            <v>3.0000000000000001E-3</v>
          </cell>
          <cell r="K718">
            <v>1.4999999999999999E-2</v>
          </cell>
          <cell r="L718">
            <v>711</v>
          </cell>
          <cell r="M718" t="str">
            <v>Scout</v>
          </cell>
          <cell r="N718" t="str">
            <v>Aux Tank</v>
          </cell>
          <cell r="O718" t="str">
            <v>Fuel Level Sensor LRU</v>
          </cell>
          <cell r="P718" t="str">
            <v>M5 Washer</v>
          </cell>
          <cell r="Q718" t="str">
            <v>Z-W-M5</v>
          </cell>
          <cell r="R718" t="str">
            <v>FT28208, Scout, Aux Tank, Fuel Level Sensor LRU, M5 Washer, Z-W-M5</v>
          </cell>
          <cell r="S718">
            <v>5</v>
          </cell>
        </row>
        <row r="719">
          <cell r="A719">
            <v>712</v>
          </cell>
          <cell r="B719" t="str">
            <v>FT28208</v>
          </cell>
          <cell r="C719" t="str">
            <v>AUXILIARY TANK - 1 - SCOUT + RECOVERY</v>
          </cell>
          <cell r="D719">
            <v>2910900361</v>
          </cell>
          <cell r="E719" t="str">
            <v>BT-M4X12CSK/SS</v>
          </cell>
          <cell r="F719" t="str">
            <v>SV00A0A450AA09</v>
          </cell>
          <cell r="G719" t="str">
            <v>Fastener</v>
          </cell>
          <cell r="H719" t="str">
            <v>M4 SCREW COUNTERSINK</v>
          </cell>
          <cell r="I719">
            <v>3</v>
          </cell>
          <cell r="J719">
            <v>3.0000000000000001E-3</v>
          </cell>
          <cell r="K719">
            <v>9.0000000000000011E-3</v>
          </cell>
          <cell r="L719">
            <v>712</v>
          </cell>
          <cell r="M719" t="str">
            <v>Scout</v>
          </cell>
          <cell r="N719" t="str">
            <v>Aux Tank</v>
          </cell>
          <cell r="O719" t="str">
            <v>Fuel Level Sensor LRU</v>
          </cell>
          <cell r="P719" t="str">
            <v>M4 SCREW COUNTERSINK</v>
          </cell>
          <cell r="Q719" t="str">
            <v>BT-M4X12CSK/SS</v>
          </cell>
          <cell r="R719" t="str">
            <v>FT28208, Scout, Aux Tank, Fuel Level Sensor LRU, M4 SCREW COUNTERSINK, BT-M4X12CSK/SS</v>
          </cell>
          <cell r="S719">
            <v>3</v>
          </cell>
        </row>
        <row r="720">
          <cell r="A720">
            <v>713</v>
          </cell>
          <cell r="B720" t="str">
            <v>FT28503</v>
          </cell>
          <cell r="C720" t="str">
            <v>AUXILIARY TANK - 1 - SCOUT + RECOVERY</v>
          </cell>
          <cell r="D720">
            <v>2910900366</v>
          </cell>
          <cell r="E720" t="str">
            <v>FT22524</v>
          </cell>
          <cell r="F720" t="str">
            <v>SV00A0A450AA11</v>
          </cell>
          <cell r="G720" t="str">
            <v>Fastener</v>
          </cell>
          <cell r="H720" t="str">
            <v>GUAGE Cup</v>
          </cell>
          <cell r="I720">
            <v>1</v>
          </cell>
          <cell r="J720">
            <v>0.2</v>
          </cell>
          <cell r="K720">
            <v>0.2</v>
          </cell>
          <cell r="L720">
            <v>713</v>
          </cell>
          <cell r="M720" t="str">
            <v>Scout</v>
          </cell>
          <cell r="N720" t="str">
            <v>Aux Tank</v>
          </cell>
          <cell r="O720" t="str">
            <v>Fuel Level Sensor LRU</v>
          </cell>
          <cell r="P720" t="str">
            <v>GUAGE Cup</v>
          </cell>
          <cell r="Q720" t="str">
            <v>FT22524</v>
          </cell>
          <cell r="R720" t="str">
            <v>FT28503, Scout, Aux Tank, Fuel Level Sensor LRU, GUAGE Cup, FT22524</v>
          </cell>
          <cell r="S720">
            <v>1</v>
          </cell>
        </row>
        <row r="721">
          <cell r="A721">
            <v>714</v>
          </cell>
          <cell r="B721" t="str">
            <v>FT28208</v>
          </cell>
          <cell r="C721" t="str">
            <v>AUXILIARY TANK - 1 - SCOUT + RECOVERY</v>
          </cell>
          <cell r="D721">
            <v>2910900361</v>
          </cell>
          <cell r="E721" t="str">
            <v/>
          </cell>
          <cell r="F721" t="str">
            <v>SV00A0A410AA07</v>
          </cell>
          <cell r="G721" t="str">
            <v/>
          </cell>
          <cell r="H721" t="str">
            <v/>
          </cell>
          <cell r="I721" t="str">
            <v/>
          </cell>
          <cell r="J721" t="str">
            <v/>
          </cell>
          <cell r="K721" t="str">
            <v/>
          </cell>
          <cell r="L721">
            <v>714</v>
          </cell>
          <cell r="M721" t="str">
            <v>SCOUT/REC</v>
          </cell>
          <cell r="N721" t="str">
            <v>Aux Tank</v>
          </cell>
          <cell r="O721" t="str">
            <v>AUXILIARY TANK PUMP</v>
          </cell>
          <cell r="P721" t="str">
            <v/>
          </cell>
          <cell r="Q721" t="str">
            <v/>
          </cell>
          <cell r="R721" t="str">
            <v xml:space="preserve">FT28208, SCOUT/REC, Aux Tank, AUXILIARY TANK PUMP, , </v>
          </cell>
          <cell r="S721" t="str">
            <v/>
          </cell>
        </row>
        <row r="722">
          <cell r="A722">
            <v>715</v>
          </cell>
          <cell r="B722" t="str">
            <v>FT28208</v>
          </cell>
          <cell r="C722" t="str">
            <v>AUXILIARY TANK - 1 - SCOUT + RECOVERY</v>
          </cell>
          <cell r="D722">
            <v>2910900361</v>
          </cell>
          <cell r="E722" t="str">
            <v>X-4320900062/911mm</v>
          </cell>
          <cell r="F722" t="str">
            <v>SV00A0A410AA0701</v>
          </cell>
          <cell r="G722" t="str">
            <v>Fitting</v>
          </cell>
          <cell r="H722" t="str">
            <v>Pump Assembly</v>
          </cell>
          <cell r="I722">
            <v>1</v>
          </cell>
          <cell r="J722" t="str">
            <v/>
          </cell>
          <cell r="K722" t="str">
            <v/>
          </cell>
          <cell r="L722">
            <v>715</v>
          </cell>
          <cell r="M722" t="str">
            <v>SCOUT/REC</v>
          </cell>
          <cell r="N722" t="str">
            <v>Aux Tank</v>
          </cell>
          <cell r="O722" t="str">
            <v>Pump LRU</v>
          </cell>
          <cell r="P722" t="str">
            <v>Pump Assembly</v>
          </cell>
          <cell r="Q722" t="str">
            <v>X-4320900062/911mm</v>
          </cell>
          <cell r="R722" t="str">
            <v>FT28208, SCOUT/REC, Aux Tank, Pump LRU, Pump Assembly, X-4320900062/911mm</v>
          </cell>
          <cell r="S722">
            <v>1</v>
          </cell>
        </row>
        <row r="723">
          <cell r="A723">
            <v>716</v>
          </cell>
          <cell r="B723" t="str">
            <v>FT28208</v>
          </cell>
          <cell r="C723" t="str">
            <v>AUXILIARY TANK - 1 - SCOUT + RECOVERY</v>
          </cell>
          <cell r="D723">
            <v>2910900361</v>
          </cell>
          <cell r="E723" t="str">
            <v/>
          </cell>
          <cell r="F723" t="str">
            <v>SV00A0A410AA0703</v>
          </cell>
          <cell r="G723" t="str">
            <v>Seal</v>
          </cell>
          <cell r="H723" t="str">
            <v>Gasket - Pump Mounting (comes with pump)</v>
          </cell>
          <cell r="I723">
            <v>1</v>
          </cell>
          <cell r="J723" t="str">
            <v/>
          </cell>
          <cell r="K723" t="str">
            <v/>
          </cell>
          <cell r="L723">
            <v>716</v>
          </cell>
          <cell r="M723" t="str">
            <v>SCOUT/REC</v>
          </cell>
          <cell r="N723" t="str">
            <v>Aux Tank</v>
          </cell>
          <cell r="O723" t="str">
            <v>Pump LRU</v>
          </cell>
          <cell r="P723" t="str">
            <v>Gasket - Pump Mounting (comes with pump)</v>
          </cell>
          <cell r="Q723" t="str">
            <v/>
          </cell>
          <cell r="R723" t="str">
            <v xml:space="preserve">FT28208, SCOUT/REC, Aux Tank, Pump LRU, Gasket - Pump Mounting (comes with pump), </v>
          </cell>
          <cell r="S723">
            <v>1</v>
          </cell>
        </row>
        <row r="724">
          <cell r="A724">
            <v>717</v>
          </cell>
          <cell r="B724" t="str">
            <v>FT28208</v>
          </cell>
          <cell r="C724" t="str">
            <v>AUXILIARY TANK - 1 - SCOUT + RECOVERY</v>
          </cell>
          <cell r="D724">
            <v>2910900361</v>
          </cell>
          <cell r="E724" t="str">
            <v>BT-M6X20HX</v>
          </cell>
          <cell r="F724" t="str">
            <v>SV00A0A410AA0705</v>
          </cell>
          <cell r="G724" t="str">
            <v>Fastener</v>
          </cell>
          <cell r="H724" t="str">
            <v>Bolt - M6 - Pump Mounting</v>
          </cell>
          <cell r="I724">
            <v>4</v>
          </cell>
          <cell r="J724" t="str">
            <v/>
          </cell>
          <cell r="K724" t="str">
            <v/>
          </cell>
          <cell r="L724">
            <v>717</v>
          </cell>
          <cell r="M724" t="str">
            <v>SCOUT/REC</v>
          </cell>
          <cell r="N724" t="str">
            <v>Aux Tank</v>
          </cell>
          <cell r="O724" t="str">
            <v>Pump LRU</v>
          </cell>
          <cell r="P724" t="str">
            <v>Bolt - M6 - Pump Mounting</v>
          </cell>
          <cell r="Q724" t="str">
            <v>BT-M6X20HX</v>
          </cell>
          <cell r="R724" t="str">
            <v>FT28208, SCOUT/REC, Aux Tank, Pump LRU, Bolt - M6 - Pump Mounting, BT-M6X20HX</v>
          </cell>
          <cell r="S724">
            <v>4</v>
          </cell>
        </row>
        <row r="725">
          <cell r="A725">
            <v>718</v>
          </cell>
          <cell r="B725" t="str">
            <v>FT28208</v>
          </cell>
          <cell r="C725" t="str">
            <v>AUXILIARY TANK - 1 - SCOUT + RECOVERY</v>
          </cell>
          <cell r="D725">
            <v>2910900361</v>
          </cell>
          <cell r="E725" t="str">
            <v>NT-M6</v>
          </cell>
          <cell r="F725" t="str">
            <v>SV00A0A410AA0707</v>
          </cell>
          <cell r="G725" t="str">
            <v>Fastener</v>
          </cell>
          <cell r="H725" t="str">
            <v>Nut - M6 - Pump Mounting</v>
          </cell>
          <cell r="I725">
            <v>4</v>
          </cell>
          <cell r="J725" t="str">
            <v/>
          </cell>
          <cell r="K725" t="str">
            <v/>
          </cell>
          <cell r="L725">
            <v>718</v>
          </cell>
          <cell r="M725" t="str">
            <v>SCOUT/REC</v>
          </cell>
          <cell r="N725" t="str">
            <v>Aux Tank</v>
          </cell>
          <cell r="O725" t="str">
            <v>Pump LRU</v>
          </cell>
          <cell r="P725" t="str">
            <v>Nut - M6 - Pump Mounting</v>
          </cell>
          <cell r="Q725" t="str">
            <v>NT-M6</v>
          </cell>
          <cell r="R725" t="str">
            <v>FT28208, SCOUT/REC, Aux Tank, Pump LRU, Nut - M6 - Pump Mounting, NT-M6</v>
          </cell>
          <cell r="S725">
            <v>4</v>
          </cell>
        </row>
        <row r="726">
          <cell r="A726">
            <v>719</v>
          </cell>
          <cell r="B726" t="str">
            <v>FT28208</v>
          </cell>
          <cell r="C726" t="str">
            <v>AUXILIARY TANK - 1 - SCOUT + RECOVERY</v>
          </cell>
          <cell r="D726">
            <v>2910900361</v>
          </cell>
          <cell r="E726" t="str">
            <v>Z-W-M6</v>
          </cell>
          <cell r="F726" t="str">
            <v>SV00A0A410AA0709</v>
          </cell>
          <cell r="G726" t="str">
            <v>Spacer</v>
          </cell>
          <cell r="H726" t="str">
            <v>Washer - M6 - Pump Mounting</v>
          </cell>
          <cell r="I726">
            <v>4</v>
          </cell>
          <cell r="J726" t="str">
            <v/>
          </cell>
          <cell r="K726" t="str">
            <v/>
          </cell>
          <cell r="L726">
            <v>719</v>
          </cell>
          <cell r="M726" t="str">
            <v>SCOUT/REC</v>
          </cell>
          <cell r="N726" t="str">
            <v>Aux Tank</v>
          </cell>
          <cell r="O726" t="str">
            <v>Pump LRU</v>
          </cell>
          <cell r="P726" t="str">
            <v>Washer - M6 - Pump Mounting</v>
          </cell>
          <cell r="Q726" t="str">
            <v>Z-W-M6</v>
          </cell>
          <cell r="R726" t="str">
            <v>FT28208, SCOUT/REC, Aux Tank, Pump LRU, Washer - M6 - Pump Mounting, Z-W-M6</v>
          </cell>
          <cell r="S726">
            <v>4</v>
          </cell>
        </row>
        <row r="727">
          <cell r="A727">
            <v>720</v>
          </cell>
          <cell r="B727" t="str">
            <v>FT28208</v>
          </cell>
          <cell r="C727" t="str">
            <v>AUXILIARY TANK - 1 - SCOUT + RECOVERY</v>
          </cell>
          <cell r="D727">
            <v>2910900361</v>
          </cell>
          <cell r="E727" t="str">
            <v>FT28515</v>
          </cell>
          <cell r="F727" t="str">
            <v>SV00A0A410AA0711</v>
          </cell>
          <cell r="G727" t="str">
            <v>Spacer</v>
          </cell>
          <cell r="H727" t="str">
            <v>Pump Spacer</v>
          </cell>
          <cell r="I727">
            <v>1</v>
          </cell>
          <cell r="J727" t="str">
            <v/>
          </cell>
          <cell r="K727" t="str">
            <v/>
          </cell>
          <cell r="L727">
            <v>720</v>
          </cell>
          <cell r="M727" t="str">
            <v>SCOUT/REC</v>
          </cell>
          <cell r="N727" t="str">
            <v>Aux Tank</v>
          </cell>
          <cell r="O727" t="str">
            <v>Pump LRU</v>
          </cell>
          <cell r="P727" t="str">
            <v>Pump Spacer</v>
          </cell>
          <cell r="Q727" t="str">
            <v>FT28515</v>
          </cell>
          <cell r="R727" t="str">
            <v>FT28208, SCOUT/REC, Aux Tank, Pump LRU, Pump Spacer, FT28515</v>
          </cell>
          <cell r="S727">
            <v>1</v>
          </cell>
        </row>
        <row r="728">
          <cell r="A728">
            <v>721</v>
          </cell>
          <cell r="B728" t="str">
            <v>FT28208</v>
          </cell>
          <cell r="C728" t="str">
            <v>AUXILIARY TANK - 1 - SCOUT + RECOVERY</v>
          </cell>
          <cell r="D728">
            <v>2910900361</v>
          </cell>
          <cell r="E728" t="str">
            <v/>
          </cell>
          <cell r="F728" t="str">
            <v>SV00A0A460AG01</v>
          </cell>
          <cell r="G728" t="str">
            <v/>
          </cell>
          <cell r="H728" t="str">
            <v/>
          </cell>
          <cell r="I728" t="str">
            <v/>
          </cell>
          <cell r="J728" t="str">
            <v/>
          </cell>
          <cell r="K728" t="str">
            <v/>
          </cell>
          <cell r="L728">
            <v>721</v>
          </cell>
          <cell r="M728" t="str">
            <v>SCOUT/REC</v>
          </cell>
          <cell r="N728" t="str">
            <v>Aux Tank</v>
          </cell>
          <cell r="O728" t="str">
            <v>FUEL BREATHER  - AIR CONNECTION AUX TANK</v>
          </cell>
          <cell r="P728" t="str">
            <v/>
          </cell>
          <cell r="Q728" t="str">
            <v/>
          </cell>
          <cell r="R728" t="str">
            <v xml:space="preserve">FT28208, SCOUT/REC, Aux Tank, FUEL BREATHER  - AIR CONNECTION AUX TANK, , </v>
          </cell>
          <cell r="S728" t="str">
            <v/>
          </cell>
        </row>
        <row r="729">
          <cell r="A729">
            <v>722</v>
          </cell>
          <cell r="B729" t="str">
            <v>FT28208</v>
          </cell>
          <cell r="C729" t="str">
            <v>AUXILIARY TANK - 1 - SCOUT + RECOVERY</v>
          </cell>
          <cell r="D729">
            <v>2910900361</v>
          </cell>
          <cell r="E729" t="str">
            <v>SV15LOMDCF</v>
          </cell>
          <cell r="F729" t="str">
            <v>SV00A0A460AG0101</v>
          </cell>
          <cell r="G729" t="str">
            <v>Fitting</v>
          </cell>
          <cell r="H729" t="str">
            <v>M22 X 1.5 Bulkhead Connector</v>
          </cell>
          <cell r="I729">
            <v>1</v>
          </cell>
          <cell r="J729">
            <v>0.13</v>
          </cell>
          <cell r="K729">
            <v>0.13</v>
          </cell>
          <cell r="L729">
            <v>722</v>
          </cell>
          <cell r="M729" t="str">
            <v>SCOUT/REC</v>
          </cell>
          <cell r="N729" t="str">
            <v>Aux Tank</v>
          </cell>
          <cell r="O729" t="str">
            <v>Inward Relief Port LRU (Air)</v>
          </cell>
          <cell r="P729" t="str">
            <v>M22 X 1.5 Bulkhead Connector</v>
          </cell>
          <cell r="Q729" t="str">
            <v>SV15LOMDCF</v>
          </cell>
          <cell r="R729" t="str">
            <v>FT28208, SCOUT/REC, Aux Tank, Inward Relief Port LRU (Air), M22 X 1.5 Bulkhead Connector, SV15LOMDCF</v>
          </cell>
          <cell r="S729">
            <v>1</v>
          </cell>
        </row>
        <row r="730">
          <cell r="A730">
            <v>723</v>
          </cell>
          <cell r="B730" t="str">
            <v>FT28208</v>
          </cell>
          <cell r="C730" t="str">
            <v>AUXILIARY TANK - 1 - SCOUT + RECOVERY</v>
          </cell>
          <cell r="D730">
            <v>2910900361</v>
          </cell>
          <cell r="E730" t="str">
            <v>MLN22</v>
          </cell>
          <cell r="F730" t="str">
            <v>SV00A0A460AG0103</v>
          </cell>
          <cell r="G730" t="str">
            <v>Fitting</v>
          </cell>
          <cell r="H730" t="str">
            <v>M22 X 1.5 Locknut</v>
          </cell>
          <cell r="I730">
            <v>1</v>
          </cell>
          <cell r="J730">
            <v>2.3E-2</v>
          </cell>
          <cell r="K730">
            <v>2.3E-2</v>
          </cell>
          <cell r="L730">
            <v>723</v>
          </cell>
          <cell r="M730" t="str">
            <v>SCOUT/REC</v>
          </cell>
          <cell r="N730" t="str">
            <v>Aux Tank</v>
          </cell>
          <cell r="O730" t="str">
            <v>Inward Relief Port LRU (Air)</v>
          </cell>
          <cell r="P730" t="str">
            <v>M22 X 1.5 Locknut</v>
          </cell>
          <cell r="Q730" t="str">
            <v>MLN22</v>
          </cell>
          <cell r="R730" t="str">
            <v>FT28208, SCOUT/REC, Aux Tank, Inward Relief Port LRU (Air), M22 X 1.5 Locknut, MLN22</v>
          </cell>
          <cell r="S730">
            <v>1</v>
          </cell>
        </row>
        <row r="731">
          <cell r="A731">
            <v>724</v>
          </cell>
          <cell r="B731" t="str">
            <v>FT28208</v>
          </cell>
          <cell r="C731" t="str">
            <v>AUXILIARY TANK - 1 - SCOUT + RECOVERY</v>
          </cell>
          <cell r="D731">
            <v>2910900361</v>
          </cell>
          <cell r="E731" t="str">
            <v>22MM BONDED</v>
          </cell>
          <cell r="F731" t="str">
            <v>SV00A0A460AG0105</v>
          </cell>
          <cell r="G731" t="str">
            <v>Seal</v>
          </cell>
          <cell r="H731" t="str">
            <v>M22 X 1.5 Bonded Seal</v>
          </cell>
          <cell r="I731">
            <v>2</v>
          </cell>
          <cell r="J731">
            <v>4.0000000000000001E-3</v>
          </cell>
          <cell r="K731">
            <v>8.0000000000000002E-3</v>
          </cell>
          <cell r="L731">
            <v>724</v>
          </cell>
          <cell r="M731" t="str">
            <v>SCOUT/REC</v>
          </cell>
          <cell r="N731" t="str">
            <v>Aux Tank</v>
          </cell>
          <cell r="O731" t="str">
            <v>Inward Relief Port LRU (Air)</v>
          </cell>
          <cell r="P731" t="str">
            <v>M22 X 1.5 Bonded Seal</v>
          </cell>
          <cell r="Q731" t="str">
            <v>22MM BONDED</v>
          </cell>
          <cell r="R731" t="str">
            <v>FT28208, SCOUT/REC, Aux Tank, Inward Relief Port LRU (Air), M22 X 1.5 Bonded Seal, 22MM BONDED</v>
          </cell>
          <cell r="S731">
            <v>2</v>
          </cell>
        </row>
        <row r="732">
          <cell r="A732">
            <v>725</v>
          </cell>
          <cell r="B732" t="str">
            <v>FT28208</v>
          </cell>
          <cell r="C732" t="str">
            <v>AUXILIARY TANK - 1 - SCOUT + RECOVERY</v>
          </cell>
          <cell r="D732">
            <v>2910900361</v>
          </cell>
          <cell r="E732" t="str">
            <v>EW15LOMDCF</v>
          </cell>
          <cell r="F732" t="str">
            <v>SV00A0A460AG0107</v>
          </cell>
          <cell r="G732" t="str">
            <v>Fitting</v>
          </cell>
          <cell r="H732" t="str">
            <v>M22 X 1.5 90° Swivel Fem/Fixed Male Union</v>
          </cell>
          <cell r="I732">
            <v>1</v>
          </cell>
          <cell r="J732">
            <v>0.122</v>
          </cell>
          <cell r="K732">
            <v>0.122</v>
          </cell>
          <cell r="L732">
            <v>725</v>
          </cell>
          <cell r="M732" t="str">
            <v>SCOUT/REC</v>
          </cell>
          <cell r="N732" t="str">
            <v>Aux Tank</v>
          </cell>
          <cell r="O732" t="str">
            <v>Inward Relief Port LRU (Air)</v>
          </cell>
          <cell r="P732" t="str">
            <v>M22 X 1.5 90° Swivel Fem/Fixed Male Union</v>
          </cell>
          <cell r="Q732" t="str">
            <v>EW15LOMDCF</v>
          </cell>
          <cell r="R732" t="str">
            <v>FT28208, SCOUT/REC, Aux Tank, Inward Relief Port LRU (Air), M22 X 1.5 90° Swivel Fem/Fixed Male Union, EW15LOMDCF</v>
          </cell>
          <cell r="S732">
            <v>1</v>
          </cell>
        </row>
        <row r="733">
          <cell r="A733">
            <v>726</v>
          </cell>
          <cell r="B733" t="str">
            <v>FT28208</v>
          </cell>
          <cell r="C733" t="str">
            <v>AUXILIARY TANK - 1 - SCOUT + RECOVERY</v>
          </cell>
          <cell r="D733">
            <v>2910900361</v>
          </cell>
          <cell r="E733" t="str">
            <v>G15LCFX</v>
          </cell>
          <cell r="F733" t="str">
            <v>SV00A0A460AG0109</v>
          </cell>
          <cell r="G733" t="str">
            <v>Fitting</v>
          </cell>
          <cell r="H733" t="str">
            <v>M22 X 1.5 Male / Male Adaptor</v>
          </cell>
          <cell r="I733">
            <v>1</v>
          </cell>
          <cell r="J733">
            <v>0.1</v>
          </cell>
          <cell r="K733">
            <v>0.1</v>
          </cell>
          <cell r="L733">
            <v>726</v>
          </cell>
          <cell r="M733" t="str">
            <v>SCOUT/REC</v>
          </cell>
          <cell r="N733" t="str">
            <v>Aux Tank</v>
          </cell>
          <cell r="O733" t="str">
            <v>Inward Relief Port LRU (Air)</v>
          </cell>
          <cell r="P733" t="str">
            <v>M22 X 1.5 Male / Male Adaptor</v>
          </cell>
          <cell r="Q733" t="str">
            <v>G15LCFX</v>
          </cell>
          <cell r="R733" t="str">
            <v>FT28208, SCOUT/REC, Aux Tank, Inward Relief Port LRU (Air), M22 X 1.5 Male / Male Adaptor, G15LCFX</v>
          </cell>
          <cell r="S733">
            <v>1</v>
          </cell>
        </row>
        <row r="734">
          <cell r="A734">
            <v>727</v>
          </cell>
          <cell r="B734" t="str">
            <v>FT28208</v>
          </cell>
          <cell r="C734" t="str">
            <v>AUXILIARY TANK - 1 - SCOUT + RECOVERY</v>
          </cell>
          <cell r="D734">
            <v>2910900361</v>
          </cell>
          <cell r="E734" t="str">
            <v/>
          </cell>
          <cell r="F734" t="str">
            <v>SV00A0A410AA11</v>
          </cell>
          <cell r="G734" t="str">
            <v/>
          </cell>
          <cell r="H734" t="str">
            <v/>
          </cell>
          <cell r="I734" t="str">
            <v/>
          </cell>
          <cell r="J734" t="str">
            <v/>
          </cell>
          <cell r="K734" t="str">
            <v/>
          </cell>
          <cell r="L734">
            <v>727</v>
          </cell>
          <cell r="M734" t="str">
            <v>SCOUT/REC</v>
          </cell>
          <cell r="N734" t="str">
            <v>Aux Tank</v>
          </cell>
          <cell r="O734" t="str">
            <v>Earthing Boss</v>
          </cell>
          <cell r="P734" t="str">
            <v/>
          </cell>
          <cell r="Q734" t="str">
            <v/>
          </cell>
          <cell r="R734" t="str">
            <v xml:space="preserve">FT28208, SCOUT/REC, Aux Tank, Earthing Boss, , </v>
          </cell>
          <cell r="S734" t="str">
            <v/>
          </cell>
        </row>
        <row r="735">
          <cell r="A735">
            <v>728</v>
          </cell>
          <cell r="B735" t="str">
            <v>FT28208</v>
          </cell>
          <cell r="C735" t="str">
            <v>AUXILIARY TANK - 1 - SCOUT + RECOVERY</v>
          </cell>
          <cell r="D735">
            <v>2910900361</v>
          </cell>
          <cell r="E735" t="str">
            <v>FT28262</v>
          </cell>
          <cell r="F735" t="str">
            <v>SV00A0A410AA1101</v>
          </cell>
          <cell r="G735" t="str">
            <v>Fitting</v>
          </cell>
          <cell r="H735" t="str">
            <v>M8 Earthing Boss (Green)</v>
          </cell>
          <cell r="I735">
            <v>1</v>
          </cell>
          <cell r="J735">
            <v>0.03</v>
          </cell>
          <cell r="K735">
            <v>0.03</v>
          </cell>
          <cell r="L735">
            <v>728</v>
          </cell>
          <cell r="M735" t="str">
            <v>SCOUT/REC</v>
          </cell>
          <cell r="N735" t="str">
            <v>Aux Tank</v>
          </cell>
          <cell r="O735" t="str">
            <v>Earthing Boss</v>
          </cell>
          <cell r="P735" t="str">
            <v>M8 Earthing Boss (Green)</v>
          </cell>
          <cell r="Q735" t="str">
            <v>FT28262</v>
          </cell>
          <cell r="R735" t="str">
            <v>FT28208, SCOUT/REC, Aux Tank, Earthing Boss, M8 Earthing Boss (Green), FT28262</v>
          </cell>
          <cell r="S735">
            <v>1</v>
          </cell>
        </row>
        <row r="736">
          <cell r="A736">
            <v>729</v>
          </cell>
          <cell r="B736" t="str">
            <v>FT28208</v>
          </cell>
          <cell r="C736" t="str">
            <v>AUXILIARY TANK - 1 - SCOUT + RECOVERY</v>
          </cell>
          <cell r="D736">
            <v>2910900361</v>
          </cell>
          <cell r="E736" t="str">
            <v>BT-M3X20CSK</v>
          </cell>
          <cell r="F736" t="str">
            <v>SV00A0A410AA1103</v>
          </cell>
          <cell r="G736" t="str">
            <v>Fastener</v>
          </cell>
          <cell r="H736" t="str">
            <v>M3 Csk Screw</v>
          </cell>
          <cell r="I736">
            <v>1</v>
          </cell>
          <cell r="J736">
            <v>5.0000000000000001E-3</v>
          </cell>
          <cell r="K736">
            <v>5.0000000000000001E-3</v>
          </cell>
          <cell r="L736">
            <v>729</v>
          </cell>
          <cell r="M736" t="str">
            <v>SCOUT/REC</v>
          </cell>
          <cell r="N736" t="str">
            <v>Aux Tank</v>
          </cell>
          <cell r="O736" t="str">
            <v>Earthing Boss</v>
          </cell>
          <cell r="P736" t="str">
            <v>M3 Csk Screw</v>
          </cell>
          <cell r="Q736" t="str">
            <v>BT-M3X20CSK</v>
          </cell>
          <cell r="R736" t="str">
            <v>FT28208, SCOUT/REC, Aux Tank, Earthing Boss, M3 Csk Screw, BT-M3X20CSK</v>
          </cell>
          <cell r="S736">
            <v>1</v>
          </cell>
        </row>
        <row r="737">
          <cell r="A737">
            <v>730</v>
          </cell>
          <cell r="B737" t="str">
            <v>FT28208</v>
          </cell>
          <cell r="C737" t="str">
            <v>AUXILIARY TANK - 1 - SCOUT + RECOVERY</v>
          </cell>
          <cell r="D737">
            <v>2910900361</v>
          </cell>
          <cell r="E737" t="str">
            <v>BT-M8X10HX</v>
          </cell>
          <cell r="F737" t="str">
            <v>SV00A0A410AA1105</v>
          </cell>
          <cell r="G737" t="str">
            <v>Fastener</v>
          </cell>
          <cell r="H737" t="str">
            <v>M8 Bolt Hex Head</v>
          </cell>
          <cell r="I737">
            <v>1</v>
          </cell>
          <cell r="J737">
            <v>0.03</v>
          </cell>
          <cell r="K737">
            <v>0.03</v>
          </cell>
          <cell r="L737">
            <v>730</v>
          </cell>
          <cell r="M737" t="str">
            <v>SCOUT/REC</v>
          </cell>
          <cell r="N737" t="str">
            <v>Aux Tank</v>
          </cell>
          <cell r="O737" t="str">
            <v>Earthing Boss</v>
          </cell>
          <cell r="P737" t="str">
            <v>M8 Bolt Hex Head</v>
          </cell>
          <cell r="Q737" t="str">
            <v>BT-M8X10HX</v>
          </cell>
          <cell r="R737" t="str">
            <v>FT28208, SCOUT/REC, Aux Tank, Earthing Boss, M8 Bolt Hex Head, BT-M8X10HX</v>
          </cell>
          <cell r="S737">
            <v>1</v>
          </cell>
        </row>
        <row r="738">
          <cell r="A738">
            <v>731</v>
          </cell>
          <cell r="B738" t="str">
            <v>FT28208</v>
          </cell>
          <cell r="C738" t="str">
            <v>AUXILIARY TANK - 1 - SCOUT + RECOVERY</v>
          </cell>
          <cell r="D738">
            <v>2910900361</v>
          </cell>
          <cell r="E738" t="str">
            <v/>
          </cell>
          <cell r="F738" t="str">
            <v>SV00A0A460AA07</v>
          </cell>
          <cell r="G738" t="str">
            <v/>
          </cell>
          <cell r="H738" t="str">
            <v/>
          </cell>
          <cell r="I738" t="str">
            <v/>
          </cell>
          <cell r="J738" t="str">
            <v/>
          </cell>
          <cell r="K738" t="str">
            <v/>
          </cell>
          <cell r="L738">
            <v>731</v>
          </cell>
          <cell r="M738" t="str">
            <v>SCOUT/REC</v>
          </cell>
          <cell r="N738" t="str">
            <v>Aux Tank</v>
          </cell>
          <cell r="O738" t="str">
            <v>DRAIN PLUG - AUX TANK</v>
          </cell>
          <cell r="P738" t="str">
            <v/>
          </cell>
          <cell r="Q738" t="str">
            <v/>
          </cell>
          <cell r="R738" t="str">
            <v xml:space="preserve">FT28208, SCOUT/REC, Aux Tank, DRAIN PLUG - AUX TANK, , </v>
          </cell>
          <cell r="S738" t="str">
            <v/>
          </cell>
        </row>
        <row r="739">
          <cell r="A739">
            <v>732</v>
          </cell>
          <cell r="B739" t="str">
            <v>FT28208</v>
          </cell>
          <cell r="C739" t="str">
            <v>AUXILIARY TANK - 1 - SCOUT + RECOVERY</v>
          </cell>
          <cell r="D739">
            <v>2910900361</v>
          </cell>
          <cell r="E739" t="str">
            <v>FT28274</v>
          </cell>
          <cell r="F739" t="str">
            <v>SV00A0A460AA0701</v>
          </cell>
          <cell r="G739" t="str">
            <v>Insert</v>
          </cell>
          <cell r="H739" t="str">
            <v xml:space="preserve">M24 X 1.5 Nut Insert (RM) </v>
          </cell>
          <cell r="I739">
            <v>1</v>
          </cell>
          <cell r="J739">
            <v>7.0000000000000007E-2</v>
          </cell>
          <cell r="K739">
            <v>7.0000000000000007E-2</v>
          </cell>
          <cell r="L739">
            <v>732</v>
          </cell>
          <cell r="M739" t="str">
            <v>SCOUT/REC</v>
          </cell>
          <cell r="N739" t="str">
            <v>Aux Tank</v>
          </cell>
          <cell r="O739" t="str">
            <v xml:space="preserve">Drain Plug Assembly </v>
          </cell>
          <cell r="P739" t="str">
            <v xml:space="preserve">M24 X 1.5 Nut Insert (RM) </v>
          </cell>
          <cell r="Q739" t="str">
            <v>FT28274</v>
          </cell>
          <cell r="R739" t="str">
            <v>FT28208, SCOUT/REC, Aux Tank, Drain Plug Assembly , M24 X 1.5 Nut Insert (RM) , FT28274</v>
          </cell>
          <cell r="S739">
            <v>1</v>
          </cell>
        </row>
        <row r="740">
          <cell r="A740">
            <v>733</v>
          </cell>
          <cell r="B740" t="str">
            <v>FT28208</v>
          </cell>
          <cell r="C740" t="str">
            <v>AUXILIARY TANK - 1 - SCOUT + RECOVERY</v>
          </cell>
          <cell r="D740">
            <v>2910900361</v>
          </cell>
          <cell r="E740" t="str">
            <v>ROV16SCFX</v>
          </cell>
          <cell r="F740" t="str">
            <v>SV00A0A460AA0703</v>
          </cell>
          <cell r="G740" t="str">
            <v>Fitting</v>
          </cell>
          <cell r="H740" t="str">
            <v>M24 X 1.5 Solid Plug</v>
          </cell>
          <cell r="I740">
            <v>1</v>
          </cell>
          <cell r="J740">
            <v>7.4999999999999997E-2</v>
          </cell>
          <cell r="K740">
            <v>7.4999999999999997E-2</v>
          </cell>
          <cell r="L740">
            <v>733</v>
          </cell>
          <cell r="M740" t="str">
            <v>SCOUT/REC</v>
          </cell>
          <cell r="N740" t="str">
            <v>Aux Tank</v>
          </cell>
          <cell r="O740" t="str">
            <v xml:space="preserve">Drain Plug Assembly </v>
          </cell>
          <cell r="P740" t="str">
            <v>M24 X 1.5 Solid Plug</v>
          </cell>
          <cell r="Q740" t="str">
            <v>ROV16SCFX</v>
          </cell>
          <cell r="R740" t="str">
            <v>FT28208, SCOUT/REC, Aux Tank, Drain Plug Assembly , M24 X 1.5 Solid Plug, ROV16SCFX</v>
          </cell>
          <cell r="S740">
            <v>1</v>
          </cell>
        </row>
        <row r="741">
          <cell r="A741">
            <v>734</v>
          </cell>
          <cell r="B741" t="str">
            <v>FT28208</v>
          </cell>
          <cell r="C741" t="str">
            <v>AUXILIARY TANK - 1 - SCOUT + RECOVERY</v>
          </cell>
          <cell r="D741">
            <v>2910900361</v>
          </cell>
          <cell r="E741" t="str">
            <v>Y-BS-M24</v>
          </cell>
          <cell r="F741" t="str">
            <v>SV00A0A460AA0705</v>
          </cell>
          <cell r="G741" t="str">
            <v>Seal</v>
          </cell>
          <cell r="H741" t="str">
            <v>M24 X 1.5 Bonded Seal</v>
          </cell>
          <cell r="I741">
            <v>1</v>
          </cell>
          <cell r="J741">
            <v>4.0000000000000001E-3</v>
          </cell>
          <cell r="K741">
            <v>4.0000000000000001E-3</v>
          </cell>
          <cell r="L741">
            <v>734</v>
          </cell>
          <cell r="M741" t="str">
            <v>SCOUT/REC</v>
          </cell>
          <cell r="N741" t="str">
            <v>Aux Tank</v>
          </cell>
          <cell r="O741" t="str">
            <v xml:space="preserve">Drain Plug Assembly </v>
          </cell>
          <cell r="P741" t="str">
            <v>M24 X 1.5 Bonded Seal</v>
          </cell>
          <cell r="Q741" t="str">
            <v>Y-BS-M24</v>
          </cell>
          <cell r="R741" t="str">
            <v>FT28208, SCOUT/REC, Aux Tank, Drain Plug Assembly , M24 X 1.5 Bonded Seal, Y-BS-M24</v>
          </cell>
          <cell r="S741">
            <v>1</v>
          </cell>
        </row>
        <row r="742">
          <cell r="A742">
            <v>735</v>
          </cell>
          <cell r="B742" t="str">
            <v>FT28208</v>
          </cell>
          <cell r="C742" t="str">
            <v>AUXILIARY TANK - 1 - SCOUT + RECOVERY</v>
          </cell>
          <cell r="D742">
            <v>2910900361</v>
          </cell>
          <cell r="E742" t="str">
            <v>FT28688</v>
          </cell>
          <cell r="F742" t="str">
            <v>SV00A0A410AA13</v>
          </cell>
          <cell r="G742" t="str">
            <v/>
          </cell>
          <cell r="H742" t="str">
            <v/>
          </cell>
          <cell r="I742" t="str">
            <v/>
          </cell>
          <cell r="J742" t="str">
            <v/>
          </cell>
          <cell r="K742" t="str">
            <v/>
          </cell>
          <cell r="L742">
            <v>735</v>
          </cell>
          <cell r="M742" t="str">
            <v>SCOUT/REC</v>
          </cell>
          <cell r="N742" t="str">
            <v>Aux Tank</v>
          </cell>
          <cell r="O742" t="str">
            <v>SUPPORT STRUCTURE</v>
          </cell>
          <cell r="P742" t="str">
            <v/>
          </cell>
          <cell r="Q742" t="str">
            <v>FT28688</v>
          </cell>
          <cell r="R742" t="str">
            <v>FT28208, SCOUT/REC, Aux Tank, SUPPORT STRUCTURE, , FT28688</v>
          </cell>
          <cell r="S742" t="str">
            <v/>
          </cell>
        </row>
        <row r="743">
          <cell r="A743">
            <v>736</v>
          </cell>
          <cell r="B743" t="str">
            <v>FT28208</v>
          </cell>
          <cell r="C743" t="str">
            <v>AUXILIARY TANK - 1 - SCOUT + RECOVERY</v>
          </cell>
          <cell r="D743">
            <v>2910900361</v>
          </cell>
          <cell r="E743" t="str">
            <v>FT29105</v>
          </cell>
          <cell r="F743" t="str">
            <v>SV00A0A410AA1301</v>
          </cell>
          <cell r="G743" t="str">
            <v>Fitting</v>
          </cell>
          <cell r="H743" t="str">
            <v>Aux Retaining Bar</v>
          </cell>
          <cell r="I743">
            <v>2</v>
          </cell>
          <cell r="J743">
            <v>1</v>
          </cell>
          <cell r="K743">
            <v>2</v>
          </cell>
          <cell r="L743">
            <v>736</v>
          </cell>
          <cell r="M743" t="str">
            <v/>
          </cell>
          <cell r="N743" t="str">
            <v>Aux Tank</v>
          </cell>
          <cell r="O743" t="str">
            <v>Aluminium Support Structure</v>
          </cell>
          <cell r="P743" t="str">
            <v>Aux Retaining Bar</v>
          </cell>
          <cell r="Q743" t="str">
            <v>FT29105</v>
          </cell>
          <cell r="R743" t="str">
            <v>FT28208, , Aux Tank, Aluminium Support Structure, Aux Retaining Bar, FT29105</v>
          </cell>
          <cell r="S743">
            <v>2</v>
          </cell>
        </row>
        <row r="744">
          <cell r="A744">
            <v>737</v>
          </cell>
          <cell r="B744" t="str">
            <v>FT28208</v>
          </cell>
          <cell r="C744" t="str">
            <v>AUXILIARY TANK - 1 - SCOUT + RECOVERY</v>
          </cell>
          <cell r="D744">
            <v>2910900361</v>
          </cell>
          <cell r="E744" t="str">
            <v>FT29106</v>
          </cell>
          <cell r="F744" t="str">
            <v>SV00A0A410AA1303</v>
          </cell>
          <cell r="G744" t="str">
            <v>Fitting</v>
          </cell>
          <cell r="H744" t="str">
            <v>Aux Bottom Cradle</v>
          </cell>
          <cell r="I744">
            <v>1</v>
          </cell>
          <cell r="J744">
            <v>13</v>
          </cell>
          <cell r="K744">
            <v>13</v>
          </cell>
          <cell r="L744">
            <v>737</v>
          </cell>
          <cell r="M744" t="str">
            <v>SCOUT/REC</v>
          </cell>
          <cell r="N744" t="str">
            <v>Aux Tank</v>
          </cell>
          <cell r="O744" t="str">
            <v>Aluminium Support Structure</v>
          </cell>
          <cell r="P744" t="str">
            <v>Aux Bottom Cradle</v>
          </cell>
          <cell r="Q744" t="str">
            <v>FT29106</v>
          </cell>
          <cell r="R744" t="str">
            <v>FT28208, SCOUT/REC, Aux Tank, Aluminium Support Structure, Aux Bottom Cradle, FT29106</v>
          </cell>
          <cell r="S744">
            <v>1</v>
          </cell>
        </row>
        <row r="745">
          <cell r="A745">
            <v>738</v>
          </cell>
          <cell r="B745" t="str">
            <v>FT28208</v>
          </cell>
          <cell r="C745" t="str">
            <v>AUXILIARY TANK - 1 - SCOUT + RECOVERY</v>
          </cell>
          <cell r="D745">
            <v>2910900361</v>
          </cell>
          <cell r="E745" t="str">
            <v>FT29107</v>
          </cell>
          <cell r="F745" t="str">
            <v>SV00A0A410AA1305</v>
          </cell>
          <cell r="G745" t="str">
            <v>Fitting</v>
          </cell>
          <cell r="H745" t="str">
            <v>Aux Strut Retainer</v>
          </cell>
          <cell r="I745">
            <v>2</v>
          </cell>
          <cell r="J745">
            <v>0.25</v>
          </cell>
          <cell r="K745">
            <v>0.5</v>
          </cell>
          <cell r="L745">
            <v>738</v>
          </cell>
          <cell r="M745" t="str">
            <v>SCOUT/REC</v>
          </cell>
          <cell r="N745" t="str">
            <v>Aux Tank</v>
          </cell>
          <cell r="O745" t="str">
            <v>Aluminium Support Structure</v>
          </cell>
          <cell r="P745" t="str">
            <v>Aux Strut Retainer</v>
          </cell>
          <cell r="Q745" t="str">
            <v>FT29107</v>
          </cell>
          <cell r="R745" t="str">
            <v>FT28208, SCOUT/REC, Aux Tank, Aluminium Support Structure, Aux Strut Retainer, FT29107</v>
          </cell>
          <cell r="S745">
            <v>2</v>
          </cell>
        </row>
        <row r="746">
          <cell r="A746">
            <v>739</v>
          </cell>
          <cell r="B746" t="str">
            <v>FT28208</v>
          </cell>
          <cell r="C746" t="str">
            <v>AUXILIARY TANK - 1 - SCOUT + RECOVERY</v>
          </cell>
          <cell r="D746">
            <v>2910900361</v>
          </cell>
          <cell r="E746" t="str">
            <v>FT29108</v>
          </cell>
          <cell r="F746" t="str">
            <v>SV00A0A410AA1307</v>
          </cell>
          <cell r="G746" t="str">
            <v>Fitting</v>
          </cell>
          <cell r="H746" t="str">
            <v>Aux Wedge Plate</v>
          </cell>
          <cell r="I746">
            <v>1</v>
          </cell>
          <cell r="J746">
            <v>2.5</v>
          </cell>
          <cell r="K746">
            <v>2.5</v>
          </cell>
          <cell r="L746">
            <v>739</v>
          </cell>
          <cell r="M746" t="str">
            <v>SCOUT/REC</v>
          </cell>
          <cell r="N746" t="str">
            <v>Aux Tank</v>
          </cell>
          <cell r="O746" t="str">
            <v>Aluminium Support Structure</v>
          </cell>
          <cell r="P746" t="str">
            <v>Aux Wedge Plate</v>
          </cell>
          <cell r="Q746" t="str">
            <v>FT29108</v>
          </cell>
          <cell r="R746" t="str">
            <v>FT28208, SCOUT/REC, Aux Tank, Aluminium Support Structure, Aux Wedge Plate, FT29108</v>
          </cell>
          <cell r="S746">
            <v>1</v>
          </cell>
        </row>
        <row r="747">
          <cell r="A747">
            <v>740</v>
          </cell>
          <cell r="B747" t="str">
            <v>FT28208</v>
          </cell>
          <cell r="C747" t="str">
            <v>AUXILIARY TANK - 1 - SCOUT + RECOVERY</v>
          </cell>
          <cell r="D747">
            <v>2910900361</v>
          </cell>
          <cell r="E747" t="str">
            <v>FT29109</v>
          </cell>
          <cell r="F747" t="str">
            <v>SV00A0A410AA1309</v>
          </cell>
          <cell r="G747" t="str">
            <v>Fitting</v>
          </cell>
          <cell r="H747" t="str">
            <v>Aux Retaining Plate</v>
          </cell>
          <cell r="I747">
            <v>1</v>
          </cell>
          <cell r="J747">
            <v>1.5</v>
          </cell>
          <cell r="K747">
            <v>1.5</v>
          </cell>
          <cell r="L747">
            <v>740</v>
          </cell>
          <cell r="M747" t="str">
            <v>SCOUT/REC</v>
          </cell>
          <cell r="N747" t="str">
            <v>Aux Tank</v>
          </cell>
          <cell r="O747" t="str">
            <v>Aluminium Support Structure</v>
          </cell>
          <cell r="P747" t="str">
            <v>Aux Retaining Plate</v>
          </cell>
          <cell r="Q747" t="str">
            <v>FT29109</v>
          </cell>
          <cell r="R747" t="str">
            <v>FT28208, SCOUT/REC, Aux Tank, Aluminium Support Structure, Aux Retaining Plate, FT29109</v>
          </cell>
          <cell r="S747">
            <v>1</v>
          </cell>
        </row>
        <row r="748">
          <cell r="A748">
            <v>741</v>
          </cell>
          <cell r="B748" t="str">
            <v>FT28208</v>
          </cell>
          <cell r="C748" t="str">
            <v>AUXILIARY TANK - 1 - SCOUT + RECOVERY</v>
          </cell>
          <cell r="D748">
            <v>2910900361</v>
          </cell>
          <cell r="E748" t="str">
            <v>BT-M6X30SK/SS</v>
          </cell>
          <cell r="F748" t="str">
            <v>SV00A0A410AA1311</v>
          </cell>
          <cell r="G748" t="str">
            <v>Fitting</v>
          </cell>
          <cell r="H748" t="str">
            <v>M6 Socket Head Bolt</v>
          </cell>
          <cell r="I748">
            <v>4</v>
          </cell>
          <cell r="J748">
            <v>0.2</v>
          </cell>
          <cell r="K748">
            <v>0.8</v>
          </cell>
          <cell r="L748">
            <v>741</v>
          </cell>
          <cell r="M748" t="str">
            <v>SCOUT/REC</v>
          </cell>
          <cell r="N748" t="str">
            <v>Aux Tank</v>
          </cell>
          <cell r="O748" t="str">
            <v>Aluminium Support Structure</v>
          </cell>
          <cell r="P748" t="str">
            <v>M6 Socket Head Bolt</v>
          </cell>
          <cell r="Q748" t="str">
            <v>BT-M6X30SK/SS</v>
          </cell>
          <cell r="R748" t="str">
            <v>FT28208, SCOUT/REC, Aux Tank, Aluminium Support Structure, M6 Socket Head Bolt, BT-M6X30SK/SS</v>
          </cell>
          <cell r="S748">
            <v>4</v>
          </cell>
        </row>
        <row r="749">
          <cell r="A749">
            <v>742</v>
          </cell>
          <cell r="B749" t="str">
            <v>FT28208</v>
          </cell>
          <cell r="C749" t="str">
            <v>AUXILIARY TANK - 1 - SCOUT + RECOVERY</v>
          </cell>
          <cell r="D749">
            <v>2910900361</v>
          </cell>
          <cell r="E749" t="str">
            <v>Z-W-M6/SS</v>
          </cell>
          <cell r="F749" t="str">
            <v>SV00A0A410AA1313</v>
          </cell>
          <cell r="G749" t="str">
            <v>Fitting</v>
          </cell>
          <cell r="H749" t="str">
            <v>M6 Washer</v>
          </cell>
          <cell r="I749">
            <v>4</v>
          </cell>
          <cell r="J749">
            <v>0.02</v>
          </cell>
          <cell r="K749">
            <v>0.08</v>
          </cell>
          <cell r="L749">
            <v>742</v>
          </cell>
          <cell r="M749" t="str">
            <v>SCOUT/REC</v>
          </cell>
          <cell r="N749" t="str">
            <v>Aux Tank</v>
          </cell>
          <cell r="O749" t="str">
            <v>Aluminium Support Structure</v>
          </cell>
          <cell r="P749" t="str">
            <v>M6 Washer</v>
          </cell>
          <cell r="Q749" t="str">
            <v>Z-W-M6/SS</v>
          </cell>
          <cell r="R749" t="str">
            <v>FT28208, SCOUT/REC, Aux Tank, Aluminium Support Structure, M6 Washer, Z-W-M6/SS</v>
          </cell>
          <cell r="S749">
            <v>4</v>
          </cell>
        </row>
        <row r="750">
          <cell r="A750">
            <v>743</v>
          </cell>
          <cell r="B750" t="str">
            <v>FT28208</v>
          </cell>
          <cell r="C750" t="str">
            <v>AUXILIARY TANK - 1 - SCOUT + RECOVERY</v>
          </cell>
          <cell r="D750">
            <v>2910900361</v>
          </cell>
          <cell r="E750" t="str">
            <v>BT-M20X60HX/SS</v>
          </cell>
          <cell r="F750" t="str">
            <v>SV00A0A410AA1315</v>
          </cell>
          <cell r="G750" t="str">
            <v>Fitting</v>
          </cell>
          <cell r="H750" t="str">
            <v>M20 Bolt</v>
          </cell>
          <cell r="I750">
            <v>7</v>
          </cell>
          <cell r="J750">
            <v>0.1</v>
          </cell>
          <cell r="K750">
            <v>0.70000000000000007</v>
          </cell>
          <cell r="L750">
            <v>743</v>
          </cell>
          <cell r="M750" t="str">
            <v>SCOUT/REC</v>
          </cell>
          <cell r="N750" t="str">
            <v>Aux Tank</v>
          </cell>
          <cell r="O750" t="str">
            <v>Aluminium Support Structure</v>
          </cell>
          <cell r="P750" t="str">
            <v>M20 Bolt</v>
          </cell>
          <cell r="Q750" t="str">
            <v>BT-M20X60HX/SS</v>
          </cell>
          <cell r="R750" t="str">
            <v>FT28208, SCOUT/REC, Aux Tank, Aluminium Support Structure, M20 Bolt, BT-M20X60HX/SS</v>
          </cell>
          <cell r="S750">
            <v>7</v>
          </cell>
        </row>
        <row r="751">
          <cell r="A751">
            <v>744</v>
          </cell>
          <cell r="B751" t="str">
            <v>FT28208</v>
          </cell>
          <cell r="C751" t="str">
            <v>AUXILIARY TANK - 1 - SCOUT + RECOVERY</v>
          </cell>
          <cell r="D751">
            <v>2910900361</v>
          </cell>
          <cell r="E751" t="str">
            <v>Z-W-M20/SS</v>
          </cell>
          <cell r="F751" t="str">
            <v>SV00A0A410AA1317</v>
          </cell>
          <cell r="G751" t="str">
            <v>Fitting</v>
          </cell>
          <cell r="H751" t="str">
            <v>M20 Washer</v>
          </cell>
          <cell r="I751">
            <v>9</v>
          </cell>
          <cell r="J751">
            <v>2E-3</v>
          </cell>
          <cell r="K751">
            <v>1.8000000000000002E-2</v>
          </cell>
          <cell r="L751">
            <v>744</v>
          </cell>
          <cell r="M751" t="str">
            <v>SCOUT/REC</v>
          </cell>
          <cell r="N751" t="str">
            <v>Aux Tank</v>
          </cell>
          <cell r="O751" t="str">
            <v>Aluminium Support Structure</v>
          </cell>
          <cell r="P751" t="str">
            <v>M20 Washer</v>
          </cell>
          <cell r="Q751" t="str">
            <v>Z-W-M20/SS</v>
          </cell>
          <cell r="R751" t="str">
            <v>FT28208, SCOUT/REC, Aux Tank, Aluminium Support Structure, M20 Washer, Z-W-M20/SS</v>
          </cell>
          <cell r="S751">
            <v>9</v>
          </cell>
        </row>
        <row r="752">
          <cell r="A752">
            <v>745</v>
          </cell>
          <cell r="B752" t="str">
            <v>FT28208</v>
          </cell>
          <cell r="C752" t="str">
            <v>AUXILIARY TANK - 1 - SCOUT + RECOVERY</v>
          </cell>
          <cell r="D752">
            <v>2910900361</v>
          </cell>
          <cell r="E752" t="str">
            <v>Z-W-M20/SS</v>
          </cell>
          <cell r="F752" t="str">
            <v>SV00A0A410AA1319</v>
          </cell>
          <cell r="G752" t="str">
            <v>Fitting</v>
          </cell>
          <cell r="H752" t="str">
            <v>M20 Nut</v>
          </cell>
          <cell r="I752">
            <v>2</v>
          </cell>
          <cell r="J752">
            <v>0.02</v>
          </cell>
          <cell r="K752">
            <v>0.04</v>
          </cell>
          <cell r="L752">
            <v>745</v>
          </cell>
          <cell r="M752" t="str">
            <v>SCOUT/REC</v>
          </cell>
          <cell r="N752" t="str">
            <v>Aux Tank</v>
          </cell>
          <cell r="O752" t="str">
            <v>Aluminium Support Structure</v>
          </cell>
          <cell r="P752" t="str">
            <v>M20 Nut</v>
          </cell>
          <cell r="Q752" t="str">
            <v>Z-W-M20/SS</v>
          </cell>
          <cell r="R752" t="str">
            <v>FT28208, SCOUT/REC, Aux Tank, Aluminium Support Structure, M20 Nut, Z-W-M20/SS</v>
          </cell>
          <cell r="S752">
            <v>2</v>
          </cell>
        </row>
        <row r="754">
          <cell r="A754">
            <v>746</v>
          </cell>
          <cell r="B754" t="str">
            <v>FT28204</v>
          </cell>
          <cell r="C754" t="str">
            <v>AUXILIARY TANK- 2 - PMRS</v>
          </cell>
          <cell r="D754">
            <v>2910900356</v>
          </cell>
          <cell r="E754" t="str">
            <v>FT28204</v>
          </cell>
          <cell r="F754" t="str">
            <v>SV00A0A410AA</v>
          </cell>
          <cell r="G754" t="str">
            <v/>
          </cell>
          <cell r="H754" t="str">
            <v/>
          </cell>
          <cell r="I754" t="str">
            <v/>
          </cell>
          <cell r="J754" t="str">
            <v/>
          </cell>
          <cell r="K754" t="str">
            <v/>
          </cell>
          <cell r="L754">
            <v>746</v>
          </cell>
          <cell r="M754" t="str">
            <v>PMRS</v>
          </cell>
          <cell r="N754" t="str">
            <v>Aux Tank</v>
          </cell>
          <cell r="O754" t="str">
            <v>AUXILIARY TANK</v>
          </cell>
          <cell r="P754" t="str">
            <v/>
          </cell>
          <cell r="Q754" t="str">
            <v>FT28204</v>
          </cell>
          <cell r="R754" t="str">
            <v>FT28204, PMRS, Aux Tank, AUXILIARY TANK, , FT28204</v>
          </cell>
          <cell r="S754" t="str">
            <v/>
          </cell>
        </row>
        <row r="755">
          <cell r="A755">
            <v>747</v>
          </cell>
          <cell r="B755" t="str">
            <v>FT28204</v>
          </cell>
          <cell r="C755" t="str">
            <v>AUXILIARY TANK- 2 - PMRS</v>
          </cell>
          <cell r="D755">
            <v>2910900356</v>
          </cell>
          <cell r="E755" t="str">
            <v>FT28334</v>
          </cell>
          <cell r="F755" t="str">
            <v>SV00A0A410AA01</v>
          </cell>
          <cell r="G755" t="str">
            <v>Moulding</v>
          </cell>
          <cell r="H755" t="str">
            <v>Rotational Moulding</v>
          </cell>
          <cell r="I755">
            <v>1</v>
          </cell>
          <cell r="J755">
            <v>13.3</v>
          </cell>
          <cell r="K755">
            <v>13.3</v>
          </cell>
          <cell r="L755">
            <v>747</v>
          </cell>
          <cell r="M755" t="str">
            <v>PMRS</v>
          </cell>
          <cell r="N755" t="str">
            <v>Aux Tank</v>
          </cell>
          <cell r="O755" t="str">
            <v>RM Tank CH54 Black Crosslink Polyethylene</v>
          </cell>
          <cell r="P755" t="str">
            <v>Rotational Moulding</v>
          </cell>
          <cell r="Q755" t="str">
            <v>FT28334</v>
          </cell>
          <cell r="R755" t="str">
            <v>FT28204, PMRS, Aux Tank, RM Tank CH54 Black Crosslink Polyethylene, Rotational Moulding, FT28334</v>
          </cell>
          <cell r="S755">
            <v>1</v>
          </cell>
        </row>
        <row r="756">
          <cell r="A756">
            <v>748</v>
          </cell>
          <cell r="B756" t="str">
            <v>FT28204</v>
          </cell>
          <cell r="C756" t="str">
            <v>AUXILIARY TANK- 2 - PMRS</v>
          </cell>
          <cell r="D756">
            <v>2910900356</v>
          </cell>
          <cell r="E756" t="str">
            <v>FT28284</v>
          </cell>
          <cell r="F756" t="str">
            <v>SV00A0A410AA0101</v>
          </cell>
          <cell r="G756" t="str">
            <v>Ident</v>
          </cell>
          <cell r="H756" t="str">
            <v>Ident Label</v>
          </cell>
          <cell r="I756">
            <v>1</v>
          </cell>
          <cell r="J756">
            <v>0.02</v>
          </cell>
          <cell r="K756">
            <v>0.02</v>
          </cell>
          <cell r="L756">
            <v>748</v>
          </cell>
          <cell r="M756" t="str">
            <v>PMRS</v>
          </cell>
          <cell r="N756" t="str">
            <v>Aux Tank</v>
          </cell>
          <cell r="O756" t="str">
            <v>Label</v>
          </cell>
          <cell r="P756" t="str">
            <v>Ident Label</v>
          </cell>
          <cell r="Q756" t="str">
            <v>FT28284</v>
          </cell>
          <cell r="R756" t="str">
            <v>FT28204, PMRS, Aux Tank, Label, Ident Label, FT28284</v>
          </cell>
          <cell r="S756">
            <v>1</v>
          </cell>
        </row>
        <row r="757">
          <cell r="A757">
            <v>749</v>
          </cell>
          <cell r="B757" t="str">
            <v>FT28204</v>
          </cell>
          <cell r="C757" t="str">
            <v>AUXILIARY TANK- 2 - PMRS</v>
          </cell>
          <cell r="D757">
            <v>2910900356</v>
          </cell>
          <cell r="E757" t="str">
            <v>FT28684</v>
          </cell>
          <cell r="F757" t="str">
            <v>SV00A0A410AA0103</v>
          </cell>
          <cell r="G757" t="str">
            <v>Parts</v>
          </cell>
          <cell r="H757" t="str">
            <v>Top level loose items kit</v>
          </cell>
          <cell r="I757">
            <v>1</v>
          </cell>
          <cell r="J757" t="str">
            <v/>
          </cell>
          <cell r="K757" t="str">
            <v/>
          </cell>
          <cell r="L757">
            <v>749</v>
          </cell>
          <cell r="M757" t="str">
            <v>PMRS</v>
          </cell>
          <cell r="N757" t="str">
            <v>Aux Tank</v>
          </cell>
          <cell r="O757" t="str">
            <v>Loose items</v>
          </cell>
          <cell r="P757" t="str">
            <v>Top level loose items kit</v>
          </cell>
          <cell r="Q757" t="str">
            <v>FT28684</v>
          </cell>
          <cell r="R757" t="str">
            <v>FT28204, PMRS, Aux Tank, Loose items, Top level loose items kit, FT28684</v>
          </cell>
          <cell r="S757">
            <v>1</v>
          </cell>
        </row>
        <row r="758">
          <cell r="A758">
            <v>750</v>
          </cell>
          <cell r="B758" t="str">
            <v>FT28208</v>
          </cell>
          <cell r="C758" t="str">
            <v>AUXILIARY TANK- 2 - PMRS</v>
          </cell>
          <cell r="D758">
            <v>2910900361</v>
          </cell>
          <cell r="E758" t="str">
            <v>FT28234</v>
          </cell>
          <cell r="F758" t="str">
            <v>SV00A0A410AA03</v>
          </cell>
          <cell r="G758" t="str">
            <v/>
          </cell>
          <cell r="H758" t="str">
            <v/>
          </cell>
          <cell r="I758" t="str">
            <v/>
          </cell>
          <cell r="J758" t="str">
            <v/>
          </cell>
          <cell r="K758" t="str">
            <v/>
          </cell>
          <cell r="L758">
            <v>750</v>
          </cell>
          <cell r="M758" t="str">
            <v>PMRS</v>
          </cell>
          <cell r="N758" t="str">
            <v>Aux Tank</v>
          </cell>
          <cell r="O758" t="str">
            <v>COVERING AUX TANK</v>
          </cell>
          <cell r="P758" t="str">
            <v/>
          </cell>
          <cell r="Q758" t="str">
            <v>FT28234</v>
          </cell>
          <cell r="R758" t="str">
            <v>FT28208, PMRS, Aux Tank, COVERING AUX TANK, , FT28234</v>
          </cell>
          <cell r="S758" t="str">
            <v/>
          </cell>
        </row>
        <row r="759">
          <cell r="A759">
            <v>751</v>
          </cell>
          <cell r="B759" t="str">
            <v>FT28204</v>
          </cell>
          <cell r="C759" t="str">
            <v>AUXILIARY TANK- 2 - PMRS</v>
          </cell>
          <cell r="D759">
            <v>2910900356</v>
          </cell>
          <cell r="E759" t="str">
            <v>PF-5177/5/NA92/W</v>
          </cell>
          <cell r="F759" t="str">
            <v>SV00A0A410AA0301</v>
          </cell>
          <cell r="G759" t="str">
            <v>Protection</v>
          </cell>
          <cell r="H759" t="str">
            <v>Sponge Layer</v>
          </cell>
          <cell r="I759">
            <v>1</v>
          </cell>
          <cell r="J759">
            <v>7.3</v>
          </cell>
          <cell r="K759">
            <v>7.3</v>
          </cell>
          <cell r="L759">
            <v>751</v>
          </cell>
          <cell r="M759" t="str">
            <v>PMRS</v>
          </cell>
          <cell r="N759" t="str">
            <v>Aux Tank</v>
          </cell>
          <cell r="O759" t="str">
            <v>Self Seal Covering</v>
          </cell>
          <cell r="P759" t="str">
            <v>Sponge Layer</v>
          </cell>
          <cell r="Q759" t="str">
            <v>PF-5177/5/NA92/W</v>
          </cell>
          <cell r="R759" t="str">
            <v>FT28204, PMRS, Aux Tank, Self Seal Covering, Sponge Layer, PF-5177/5/NA92/W</v>
          </cell>
          <cell r="S759">
            <v>1</v>
          </cell>
        </row>
        <row r="760">
          <cell r="A760">
            <v>752</v>
          </cell>
          <cell r="B760" t="str">
            <v>FT28204</v>
          </cell>
          <cell r="C760" t="str">
            <v>AUXILIARY TANK- 2 - PMRS</v>
          </cell>
          <cell r="D760">
            <v>2910900356</v>
          </cell>
          <cell r="E760" t="str">
            <v>R-PU5503</v>
          </cell>
          <cell r="F760" t="str">
            <v>SV00A0A410AA0303</v>
          </cell>
          <cell r="G760" t="str">
            <v>Protection</v>
          </cell>
          <cell r="H760" t="str">
            <v>Outer Covering SPRAY PU</v>
          </cell>
          <cell r="I760">
            <v>1</v>
          </cell>
          <cell r="J760">
            <v>5</v>
          </cell>
          <cell r="K760">
            <v>5</v>
          </cell>
          <cell r="L760">
            <v>752</v>
          </cell>
          <cell r="M760" t="str">
            <v>PMRS</v>
          </cell>
          <cell r="N760" t="str">
            <v>Aux Tank</v>
          </cell>
          <cell r="O760" t="str">
            <v>Self Seal Covering</v>
          </cell>
          <cell r="P760" t="str">
            <v>Outer Covering SPRAY PU</v>
          </cell>
          <cell r="Q760" t="str">
            <v>R-PU5503</v>
          </cell>
          <cell r="R760" t="str">
            <v>FT28204, PMRS, Aux Tank, Self Seal Covering, Outer Covering SPRAY PU, R-PU5503</v>
          </cell>
          <cell r="S760">
            <v>1</v>
          </cell>
        </row>
        <row r="761">
          <cell r="A761">
            <v>753</v>
          </cell>
          <cell r="B761" t="str">
            <v>FT28204</v>
          </cell>
          <cell r="C761" t="str">
            <v>AUXILIARY TANK- 2 - PMRS</v>
          </cell>
          <cell r="D761">
            <v>2910900356</v>
          </cell>
          <cell r="E761" t="str">
            <v>CA8360R/285</v>
          </cell>
          <cell r="F761" t="str">
            <v>SV00A0A410AA0305</v>
          </cell>
          <cell r="G761" t="str">
            <v>Paint</v>
          </cell>
          <cell r="H761" t="str">
            <v>Def Stan 80-208 NATO Green No. 285 (Matt, Pu multi-pack)</v>
          </cell>
          <cell r="I761">
            <v>1</v>
          </cell>
          <cell r="J761">
            <v>1</v>
          </cell>
          <cell r="K761">
            <v>1</v>
          </cell>
          <cell r="L761">
            <v>753</v>
          </cell>
          <cell r="M761" t="str">
            <v>PMRS</v>
          </cell>
          <cell r="N761" t="str">
            <v>Aux Tank</v>
          </cell>
          <cell r="O761" t="str">
            <v>Camoflage Covering</v>
          </cell>
          <cell r="P761" t="str">
            <v>Def Stan 80-208 NATO Green No. 285 (Matt, Pu multi-pack)</v>
          </cell>
          <cell r="Q761" t="str">
            <v>CA8360R/285</v>
          </cell>
          <cell r="R761" t="str">
            <v>FT28204, PMRS, Aux Tank, Camoflage Covering, Def Stan 80-208 NATO Green No. 285 (Matt, Pu multi-pack), CA8360R/285</v>
          </cell>
          <cell r="S761">
            <v>1</v>
          </cell>
        </row>
        <row r="762">
          <cell r="A762">
            <v>754</v>
          </cell>
          <cell r="B762" t="str">
            <v>FT28204</v>
          </cell>
          <cell r="C762" t="str">
            <v>AUXILIARY TANK- 2 - PMRS</v>
          </cell>
          <cell r="D762">
            <v>2910900356</v>
          </cell>
          <cell r="E762" t="str">
            <v>FT28394</v>
          </cell>
          <cell r="F762" t="str">
            <v>SV00A0A410AA15</v>
          </cell>
          <cell r="G762" t="str">
            <v/>
          </cell>
          <cell r="H762" t="str">
            <v/>
          </cell>
          <cell r="I762" t="str">
            <v/>
          </cell>
          <cell r="J762" t="str">
            <v/>
          </cell>
          <cell r="K762" t="str">
            <v/>
          </cell>
          <cell r="L762">
            <v>754</v>
          </cell>
          <cell r="M762" t="str">
            <v>SCOUT/REC</v>
          </cell>
          <cell r="N762" t="str">
            <v>Aux Tank</v>
          </cell>
          <cell r="O762" t="str">
            <v>Access Cover Assy</v>
          </cell>
          <cell r="P762" t="str">
            <v/>
          </cell>
          <cell r="Q762" t="str">
            <v>FT28394</v>
          </cell>
          <cell r="R762" t="str">
            <v>FT28204, SCOUT/REC, Aux Tank, Access Cover Assy, , FT28394</v>
          </cell>
          <cell r="S762" t="str">
            <v/>
          </cell>
        </row>
        <row r="763">
          <cell r="A763">
            <v>755</v>
          </cell>
          <cell r="B763" t="str">
            <v>FT28204</v>
          </cell>
          <cell r="C763" t="str">
            <v>AUXILIARY TANK- 2 - PMRS</v>
          </cell>
          <cell r="D763">
            <v>2910900356</v>
          </cell>
          <cell r="E763" t="str">
            <v>FT28396</v>
          </cell>
          <cell r="F763" t="str">
            <v>SV00A0A410AA1501</v>
          </cell>
          <cell r="G763" t="str">
            <v>Cover</v>
          </cell>
          <cell r="H763" t="str">
            <v>Lid</v>
          </cell>
          <cell r="I763">
            <v>1</v>
          </cell>
          <cell r="J763" t="str">
            <v/>
          </cell>
          <cell r="K763" t="str">
            <v/>
          </cell>
          <cell r="L763">
            <v>755</v>
          </cell>
          <cell r="M763" t="str">
            <v>SCOUT/REC</v>
          </cell>
          <cell r="N763" t="str">
            <v>Aux Tank</v>
          </cell>
          <cell r="O763" t="str">
            <v xml:space="preserve"> Access Cover Assy   FT28394</v>
          </cell>
          <cell r="P763" t="str">
            <v>Lid</v>
          </cell>
          <cell r="Q763" t="str">
            <v>FT28396</v>
          </cell>
          <cell r="R763" t="str">
            <v>FT28204, SCOUT/REC, Aux Tank,  Access Cover Assy   FT28394, Lid, FT28396</v>
          </cell>
          <cell r="S763">
            <v>1</v>
          </cell>
        </row>
        <row r="764">
          <cell r="A764">
            <v>756</v>
          </cell>
          <cell r="B764" t="str">
            <v>FT28204</v>
          </cell>
          <cell r="C764" t="str">
            <v>AUXILIARY TANK- 2 - PMRS</v>
          </cell>
          <cell r="D764">
            <v>2910900356</v>
          </cell>
          <cell r="E764" t="str">
            <v>FT28517</v>
          </cell>
          <cell r="F764" t="str">
            <v>SV00A0A410AA1503</v>
          </cell>
          <cell r="G764" t="str">
            <v>Seal</v>
          </cell>
          <cell r="H764" t="str">
            <v>P seal</v>
          </cell>
          <cell r="I764">
            <v>1</v>
          </cell>
          <cell r="J764" t="str">
            <v/>
          </cell>
          <cell r="K764" t="str">
            <v/>
          </cell>
          <cell r="L764">
            <v>756</v>
          </cell>
          <cell r="M764" t="str">
            <v>SCOUT/REC</v>
          </cell>
          <cell r="N764" t="str">
            <v>Aux Tank</v>
          </cell>
          <cell r="O764" t="str">
            <v xml:space="preserve"> Access Cover Assy   FT28394</v>
          </cell>
          <cell r="P764" t="str">
            <v>P seal</v>
          </cell>
          <cell r="Q764" t="str">
            <v>FT28517</v>
          </cell>
          <cell r="R764" t="str">
            <v>FT28204, SCOUT/REC, Aux Tank,  Access Cover Assy   FT28394, P seal, FT28517</v>
          </cell>
          <cell r="S764">
            <v>1</v>
          </cell>
        </row>
        <row r="765">
          <cell r="A765">
            <v>757</v>
          </cell>
          <cell r="B765" t="str">
            <v>FT28204</v>
          </cell>
          <cell r="C765" t="str">
            <v>AUXILIARY TANK- 2 - PMRS</v>
          </cell>
          <cell r="D765">
            <v>2910900356</v>
          </cell>
          <cell r="E765" t="str">
            <v>FT28516</v>
          </cell>
          <cell r="F765" t="str">
            <v>SV00A0A410AA1505</v>
          </cell>
          <cell r="G765" t="str">
            <v>Seal</v>
          </cell>
          <cell r="H765" t="str">
            <v>P seal Plate</v>
          </cell>
          <cell r="I765">
            <v>1</v>
          </cell>
          <cell r="J765" t="str">
            <v/>
          </cell>
          <cell r="K765" t="str">
            <v/>
          </cell>
          <cell r="L765">
            <v>757</v>
          </cell>
          <cell r="M765" t="str">
            <v>SCOUT/REC</v>
          </cell>
          <cell r="N765" t="str">
            <v>Aux Tank</v>
          </cell>
          <cell r="O765" t="str">
            <v xml:space="preserve"> Access Cover Assy   FT28394</v>
          </cell>
          <cell r="P765" t="str">
            <v>P seal Plate</v>
          </cell>
          <cell r="Q765" t="str">
            <v>FT28516</v>
          </cell>
          <cell r="R765" t="str">
            <v>FT28204, SCOUT/REC, Aux Tank,  Access Cover Assy   FT28394, P seal Plate, FT28516</v>
          </cell>
          <cell r="S765">
            <v>1</v>
          </cell>
        </row>
        <row r="766">
          <cell r="A766">
            <v>758</v>
          </cell>
          <cell r="B766" t="str">
            <v>FT28204</v>
          </cell>
          <cell r="C766" t="str">
            <v>AUXILIARY TANK- 2 - PMRS</v>
          </cell>
          <cell r="D766">
            <v>2910900356</v>
          </cell>
          <cell r="E766" t="str">
            <v>BT-M5X16CSK/SS</v>
          </cell>
          <cell r="F766" t="str">
            <v>SV00A0A410AA1507</v>
          </cell>
          <cell r="G766" t="str">
            <v>Fastener</v>
          </cell>
          <cell r="H766" t="str">
            <v>M5 coutersink Screws</v>
          </cell>
          <cell r="I766">
            <v>8</v>
          </cell>
          <cell r="J766" t="str">
            <v/>
          </cell>
          <cell r="K766" t="str">
            <v/>
          </cell>
          <cell r="L766">
            <v>758</v>
          </cell>
          <cell r="M766" t="str">
            <v>SCOUT/REC</v>
          </cell>
          <cell r="N766" t="str">
            <v>Aux Tank</v>
          </cell>
          <cell r="O766" t="str">
            <v xml:space="preserve"> Access Cover Assy   FT28394</v>
          </cell>
          <cell r="P766" t="str">
            <v>M5 coutersink Screws</v>
          </cell>
          <cell r="Q766" t="str">
            <v>BT-M5X16CSK/SS</v>
          </cell>
          <cell r="R766" t="str">
            <v>FT28204, SCOUT/REC, Aux Tank,  Access Cover Assy   FT28394, M5 coutersink Screws, BT-M5X16CSK/SS</v>
          </cell>
          <cell r="S766">
            <v>8</v>
          </cell>
        </row>
        <row r="767">
          <cell r="A767">
            <v>759</v>
          </cell>
          <cell r="B767" t="str">
            <v>FT28204</v>
          </cell>
          <cell r="C767" t="str">
            <v>AUXILIARY TANK- 2 - PMRS</v>
          </cell>
          <cell r="D767">
            <v>2910900356</v>
          </cell>
          <cell r="E767" t="str">
            <v>BT-M8X200HX/SS</v>
          </cell>
          <cell r="F767" t="str">
            <v>SV00A0A410AA1509</v>
          </cell>
          <cell r="G767" t="str">
            <v>Fastener</v>
          </cell>
          <cell r="H767" t="str">
            <v>M8x200mm Bolt Hex Head</v>
          </cell>
          <cell r="I767">
            <v>1</v>
          </cell>
          <cell r="J767" t="str">
            <v/>
          </cell>
          <cell r="K767" t="str">
            <v/>
          </cell>
          <cell r="L767">
            <v>759</v>
          </cell>
          <cell r="M767" t="str">
            <v>SCOUT/REC</v>
          </cell>
          <cell r="N767" t="str">
            <v>Aux Tank</v>
          </cell>
          <cell r="O767" t="str">
            <v xml:space="preserve"> Access Cover Assy   FT28394</v>
          </cell>
          <cell r="P767" t="str">
            <v>M8x200mm Bolt Hex Head</v>
          </cell>
          <cell r="Q767" t="str">
            <v>BT-M8X200HX/SS</v>
          </cell>
          <cell r="R767" t="str">
            <v>FT28204, SCOUT/REC, Aux Tank,  Access Cover Assy   FT28394, M8x200mm Bolt Hex Head, BT-M8X200HX/SS</v>
          </cell>
          <cell r="S767">
            <v>1</v>
          </cell>
        </row>
        <row r="768">
          <cell r="A768">
            <v>760</v>
          </cell>
          <cell r="B768" t="str">
            <v>FT28204</v>
          </cell>
          <cell r="C768" t="str">
            <v>AUXILIARY TANK- 2 - PMRS</v>
          </cell>
          <cell r="D768">
            <v>2910900356</v>
          </cell>
          <cell r="E768" t="str">
            <v>NT-M8/NYL</v>
          </cell>
          <cell r="F768" t="str">
            <v>SV00A0A410AA1511</v>
          </cell>
          <cell r="G768" t="str">
            <v>Fastener</v>
          </cell>
          <cell r="H768" t="str">
            <v>M8 Nylok Nut</v>
          </cell>
          <cell r="I768">
            <v>1</v>
          </cell>
          <cell r="J768" t="str">
            <v/>
          </cell>
          <cell r="K768" t="str">
            <v/>
          </cell>
          <cell r="L768">
            <v>760</v>
          </cell>
          <cell r="M768" t="str">
            <v>SCOUT/REC</v>
          </cell>
          <cell r="N768" t="str">
            <v>Aux Tank</v>
          </cell>
          <cell r="O768" t="str">
            <v xml:space="preserve"> Access Cover Assy   FT28394</v>
          </cell>
          <cell r="P768" t="str">
            <v>M8 Nylok Nut</v>
          </cell>
          <cell r="Q768" t="str">
            <v>NT-M8/NYL</v>
          </cell>
          <cell r="R768" t="str">
            <v>FT28204, SCOUT/REC, Aux Tank,  Access Cover Assy   FT28394, M8 Nylok Nut, NT-M8/NYL</v>
          </cell>
          <cell r="S768">
            <v>1</v>
          </cell>
        </row>
        <row r="769">
          <cell r="A769">
            <v>761</v>
          </cell>
          <cell r="B769" t="str">
            <v>FT28204</v>
          </cell>
          <cell r="C769" t="str">
            <v>AUXILIARY TANK- 2 - PMRS</v>
          </cell>
          <cell r="D769">
            <v>2910900356</v>
          </cell>
          <cell r="E769" t="str">
            <v>Z-W-M8</v>
          </cell>
          <cell r="F769" t="str">
            <v>SV00A0A410AA1513</v>
          </cell>
          <cell r="G769" t="str">
            <v>Fastener</v>
          </cell>
          <cell r="H769" t="str">
            <v xml:space="preserve">M8 Washer </v>
          </cell>
          <cell r="I769">
            <v>2</v>
          </cell>
          <cell r="J769" t="str">
            <v/>
          </cell>
          <cell r="K769" t="str">
            <v/>
          </cell>
          <cell r="L769">
            <v>761</v>
          </cell>
          <cell r="M769" t="str">
            <v>SCOUT/REC</v>
          </cell>
          <cell r="N769" t="str">
            <v>Aux Tank</v>
          </cell>
          <cell r="O769" t="str">
            <v xml:space="preserve"> Access Cover Assy   FT28394</v>
          </cell>
          <cell r="P769" t="str">
            <v xml:space="preserve">M8 Washer </v>
          </cell>
          <cell r="Q769" t="str">
            <v>Z-W-M8</v>
          </cell>
          <cell r="R769" t="str">
            <v>FT28204, SCOUT/REC, Aux Tank,  Access Cover Assy   FT28394, M8 Washer , Z-W-M8</v>
          </cell>
          <cell r="S769">
            <v>2</v>
          </cell>
        </row>
        <row r="770">
          <cell r="A770">
            <v>762</v>
          </cell>
          <cell r="B770" t="str">
            <v>FT28204</v>
          </cell>
          <cell r="C770" t="str">
            <v>AUXILIARY TANK- 2 - PMRS</v>
          </cell>
          <cell r="D770">
            <v>2910900356</v>
          </cell>
          <cell r="E770" t="str">
            <v>Y-GFM-081016-11</v>
          </cell>
          <cell r="F770" t="str">
            <v>SV00A0A410AA1515</v>
          </cell>
          <cell r="G770" t="str">
            <v>Fastener</v>
          </cell>
          <cell r="H770" t="str">
            <v>M8 Shoulder Washer</v>
          </cell>
          <cell r="I770">
            <v>2</v>
          </cell>
          <cell r="J770" t="str">
            <v/>
          </cell>
          <cell r="K770" t="str">
            <v/>
          </cell>
          <cell r="L770">
            <v>762</v>
          </cell>
          <cell r="M770" t="str">
            <v>SCOUT/REC</v>
          </cell>
          <cell r="N770" t="str">
            <v>Aux Tank</v>
          </cell>
          <cell r="O770" t="str">
            <v xml:space="preserve"> Access Cover Assy   FT28394</v>
          </cell>
          <cell r="P770" t="str">
            <v>M8 Shoulder Washer</v>
          </cell>
          <cell r="Q770" t="str">
            <v>Y-GFM-081016-11</v>
          </cell>
          <cell r="R770" t="str">
            <v>FT28204, SCOUT/REC, Aux Tank,  Access Cover Assy   FT28394, M8 Shoulder Washer, Y-GFM-081016-11</v>
          </cell>
          <cell r="S770">
            <v>2</v>
          </cell>
        </row>
        <row r="771">
          <cell r="A771">
            <v>763</v>
          </cell>
          <cell r="B771" t="str">
            <v>FT28204</v>
          </cell>
          <cell r="C771" t="str">
            <v>AUXILIARY TANK- 2 - PMRS</v>
          </cell>
          <cell r="D771">
            <v>2910900356</v>
          </cell>
          <cell r="E771" t="str">
            <v>Y-DIN471-16X1</v>
          </cell>
          <cell r="F771" t="str">
            <v>SV00A0A410AA1517</v>
          </cell>
          <cell r="G771" t="str">
            <v>Fitting</v>
          </cell>
          <cell r="H771" t="str">
            <v>Circlip</v>
          </cell>
          <cell r="I771">
            <v>1</v>
          </cell>
          <cell r="J771" t="str">
            <v/>
          </cell>
          <cell r="K771" t="str">
            <v/>
          </cell>
          <cell r="L771">
            <v>763</v>
          </cell>
          <cell r="M771" t="str">
            <v>SCOUT/REC</v>
          </cell>
          <cell r="N771" t="str">
            <v>Aux Tank</v>
          </cell>
          <cell r="O771" t="str">
            <v xml:space="preserve"> Access Cover Assy   FT28394</v>
          </cell>
          <cell r="P771" t="str">
            <v>Circlip</v>
          </cell>
          <cell r="Q771" t="str">
            <v>Y-DIN471-16X1</v>
          </cell>
          <cell r="R771" t="str">
            <v>FT28204, SCOUT/REC, Aux Tank,  Access Cover Assy   FT28394, Circlip, Y-DIN471-16X1</v>
          </cell>
          <cell r="S771">
            <v>1</v>
          </cell>
        </row>
        <row r="772">
          <cell r="A772">
            <v>764</v>
          </cell>
          <cell r="B772" t="str">
            <v>FT28204</v>
          </cell>
          <cell r="C772" t="str">
            <v>AUXILIARY TANK- 2 - PMRS</v>
          </cell>
          <cell r="D772">
            <v>2910900356</v>
          </cell>
          <cell r="E772" t="str">
            <v>FT28520</v>
          </cell>
          <cell r="F772" t="str">
            <v>SV00A0A410AA1519</v>
          </cell>
          <cell r="G772" t="str">
            <v>Fitting</v>
          </cell>
          <cell r="H772" t="str">
            <v>Catch</v>
          </cell>
          <cell r="I772">
            <v>1</v>
          </cell>
          <cell r="J772" t="str">
            <v/>
          </cell>
          <cell r="K772" t="str">
            <v/>
          </cell>
          <cell r="L772">
            <v>764</v>
          </cell>
          <cell r="M772" t="str">
            <v>SCOUT/REC</v>
          </cell>
          <cell r="N772" t="str">
            <v>Aux Tank</v>
          </cell>
          <cell r="O772" t="str">
            <v xml:space="preserve"> Access Cover Assy   FT28394</v>
          </cell>
          <cell r="P772" t="str">
            <v>Catch</v>
          </cell>
          <cell r="Q772" t="str">
            <v>FT28520</v>
          </cell>
          <cell r="R772" t="str">
            <v>FT28204, SCOUT/REC, Aux Tank,  Access Cover Assy   FT28394, Catch, FT28520</v>
          </cell>
          <cell r="S772">
            <v>1</v>
          </cell>
        </row>
        <row r="773">
          <cell r="A773">
            <v>765</v>
          </cell>
          <cell r="B773" t="str">
            <v>FT28204</v>
          </cell>
          <cell r="C773" t="str">
            <v>AUXILIARY TANK- 2 - PMRS</v>
          </cell>
          <cell r="D773">
            <v>2910900356</v>
          </cell>
          <cell r="E773" t="str">
            <v>SP93/D48</v>
          </cell>
          <cell r="F773" t="str">
            <v>SV00A0A410AA1521</v>
          </cell>
          <cell r="G773" t="str">
            <v>Seal</v>
          </cell>
          <cell r="H773" t="str">
            <v>Grommet</v>
          </cell>
          <cell r="I773">
            <v>1</v>
          </cell>
          <cell r="J773">
            <v>0.02</v>
          </cell>
          <cell r="K773">
            <v>0.02</v>
          </cell>
          <cell r="L773">
            <v>765</v>
          </cell>
          <cell r="M773" t="str">
            <v>SCOUT/REC</v>
          </cell>
          <cell r="N773" t="str">
            <v>Aux Tank</v>
          </cell>
          <cell r="O773" t="str">
            <v xml:space="preserve"> Access Cover Assy   FT28394</v>
          </cell>
          <cell r="P773" t="str">
            <v>Grommet</v>
          </cell>
          <cell r="Q773" t="str">
            <v>SP93/D48</v>
          </cell>
          <cell r="R773" t="str">
            <v>FT28204, SCOUT/REC, Aux Tank,  Access Cover Assy   FT28394, Grommet, SP93/D48</v>
          </cell>
          <cell r="S773">
            <v>1</v>
          </cell>
        </row>
        <row r="774">
          <cell r="A774">
            <v>766</v>
          </cell>
          <cell r="B774" t="str">
            <v>FT28204</v>
          </cell>
          <cell r="C774" t="str">
            <v>AUXILIARY TANK- 2 - PMRS</v>
          </cell>
          <cell r="D774">
            <v>2910900356</v>
          </cell>
          <cell r="E774" t="str">
            <v>CON-W01</v>
          </cell>
          <cell r="F774" t="str">
            <v>SV00A0A410AA1523</v>
          </cell>
          <cell r="G774" t="str">
            <v>Seal</v>
          </cell>
          <cell r="H774" t="str">
            <v>Steel Wool Mediem Grade</v>
          </cell>
          <cell r="I774">
            <v>1</v>
          </cell>
          <cell r="J774">
            <v>0.01</v>
          </cell>
          <cell r="K774">
            <v>0.01</v>
          </cell>
          <cell r="L774">
            <v>766</v>
          </cell>
          <cell r="M774" t="str">
            <v>SCOUT/REC</v>
          </cell>
          <cell r="N774" t="str">
            <v>Aux Tank</v>
          </cell>
          <cell r="O774" t="str">
            <v xml:space="preserve"> Access Cover Assy   FT28394</v>
          </cell>
          <cell r="P774" t="str">
            <v>Steel Wool Mediem Grade</v>
          </cell>
          <cell r="Q774" t="str">
            <v>CON-W01</v>
          </cell>
          <cell r="R774" t="str">
            <v>FT28204, SCOUT/REC, Aux Tank,  Access Cover Assy   FT28394, Steel Wool Mediem Grade, CON-W01</v>
          </cell>
          <cell r="S774">
            <v>1</v>
          </cell>
        </row>
        <row r="775">
          <cell r="A775">
            <v>767</v>
          </cell>
          <cell r="B775" t="str">
            <v>FT28204</v>
          </cell>
          <cell r="C775" t="str">
            <v>AUXILIARY TANK- 2 - PMRS</v>
          </cell>
          <cell r="D775">
            <v>2910900356</v>
          </cell>
          <cell r="E775" t="str">
            <v>FT28214</v>
          </cell>
          <cell r="F775" t="str">
            <v>SV00A0A410AA09</v>
          </cell>
          <cell r="G775" t="str">
            <v>Filler</v>
          </cell>
          <cell r="H775" t="str">
            <v>SAFOAM Cut Block LRU</v>
          </cell>
          <cell r="I775">
            <v>1</v>
          </cell>
          <cell r="J775">
            <v>4.3</v>
          </cell>
          <cell r="K775">
            <v>4.3</v>
          </cell>
          <cell r="L775">
            <v>767</v>
          </cell>
          <cell r="M775" t="str">
            <v>PMRS</v>
          </cell>
          <cell r="N775" t="str">
            <v>Aux Tank</v>
          </cell>
          <cell r="O775" t="str">
            <v>Reticulated Safety Foam</v>
          </cell>
          <cell r="P775" t="str">
            <v>SAFOAM Cut Block LRU</v>
          </cell>
          <cell r="Q775" t="str">
            <v>FT28214</v>
          </cell>
          <cell r="R775" t="str">
            <v>FT28204, PMRS, Aux Tank, Reticulated Safety Foam, SAFOAM Cut Block LRU, FT28214</v>
          </cell>
          <cell r="S775">
            <v>1</v>
          </cell>
        </row>
        <row r="776">
          <cell r="A776">
            <v>768</v>
          </cell>
          <cell r="B776" t="str">
            <v>FT28204</v>
          </cell>
          <cell r="C776" t="str">
            <v>AUXILIARY TANK- 2 - PMRS</v>
          </cell>
          <cell r="D776">
            <v>2910900356</v>
          </cell>
          <cell r="E776" t="str">
            <v>FT28184</v>
          </cell>
          <cell r="F776" t="str">
            <v>SV00A0A410AA03</v>
          </cell>
          <cell r="G776" t="str">
            <v/>
          </cell>
          <cell r="H776" t="str">
            <v/>
          </cell>
          <cell r="I776" t="str">
            <v/>
          </cell>
          <cell r="J776" t="str">
            <v/>
          </cell>
          <cell r="K776" t="str">
            <v/>
          </cell>
          <cell r="L776">
            <v>768</v>
          </cell>
          <cell r="M776" t="str">
            <v>PMRS</v>
          </cell>
          <cell r="N776" t="str">
            <v>Aux Tank</v>
          </cell>
          <cell r="O776" t="str">
            <v>Top Plate Assy</v>
          </cell>
          <cell r="P776" t="str">
            <v/>
          </cell>
          <cell r="Q776" t="str">
            <v>FT28184</v>
          </cell>
          <cell r="R776" t="str">
            <v>FT28204, PMRS, Aux Tank, Top Plate Assy, , FT28184</v>
          </cell>
          <cell r="S776" t="str">
            <v/>
          </cell>
        </row>
        <row r="777">
          <cell r="A777">
            <v>769</v>
          </cell>
          <cell r="B777" t="str">
            <v>FT28204</v>
          </cell>
          <cell r="C777" t="str">
            <v>AUXILIARY TANK- 2 - PMRS</v>
          </cell>
          <cell r="D777">
            <v>2910900356</v>
          </cell>
          <cell r="E777" t="str">
            <v>FT28224</v>
          </cell>
          <cell r="F777" t="str">
            <v>SV00A0A410AA0301</v>
          </cell>
          <cell r="G777" t="str">
            <v>Fitting</v>
          </cell>
          <cell r="H777" t="str">
            <v>Plate</v>
          </cell>
          <cell r="I777">
            <v>1</v>
          </cell>
          <cell r="J777">
            <v>1.5</v>
          </cell>
          <cell r="K777">
            <v>1.5</v>
          </cell>
          <cell r="L777">
            <v>769</v>
          </cell>
          <cell r="M777" t="str">
            <v>PMRS</v>
          </cell>
          <cell r="N777" t="str">
            <v>Aux Tank</v>
          </cell>
          <cell r="O777" t="str">
            <v>Top Access Plate Assy FT28184</v>
          </cell>
          <cell r="P777" t="str">
            <v>Plate</v>
          </cell>
          <cell r="Q777" t="str">
            <v>FT28224</v>
          </cell>
          <cell r="R777" t="str">
            <v>FT28204, PMRS, Aux Tank, Top Access Plate Assy FT28184, Plate, FT28224</v>
          </cell>
          <cell r="S777">
            <v>1</v>
          </cell>
        </row>
        <row r="778">
          <cell r="A778">
            <v>770</v>
          </cell>
          <cell r="B778" t="str">
            <v>FT28204</v>
          </cell>
          <cell r="C778" t="str">
            <v>AUXILIARY TANK- 2 - PMRS</v>
          </cell>
          <cell r="D778">
            <v>2910900356</v>
          </cell>
          <cell r="E778" t="str">
            <v>FT28255</v>
          </cell>
          <cell r="F778" t="str">
            <v>SV00A0A410AA0303</v>
          </cell>
          <cell r="G778" t="str">
            <v>Seal</v>
          </cell>
          <cell r="H778" t="str">
            <v>Gasket</v>
          </cell>
          <cell r="I778">
            <v>2</v>
          </cell>
          <cell r="J778">
            <v>0.02</v>
          </cell>
          <cell r="K778">
            <v>0.04</v>
          </cell>
          <cell r="L778">
            <v>770</v>
          </cell>
          <cell r="M778" t="str">
            <v>PMRS</v>
          </cell>
          <cell r="N778" t="str">
            <v>Aux Tank</v>
          </cell>
          <cell r="O778" t="str">
            <v>Top Access Plate Assy FT28184</v>
          </cell>
          <cell r="P778" t="str">
            <v>Gasket</v>
          </cell>
          <cell r="Q778" t="str">
            <v>FT28255</v>
          </cell>
          <cell r="R778" t="str">
            <v>FT28204, PMRS, Aux Tank, Top Access Plate Assy FT28184, Gasket, FT28255</v>
          </cell>
          <cell r="S778">
            <v>2</v>
          </cell>
        </row>
        <row r="779">
          <cell r="A779">
            <v>771</v>
          </cell>
          <cell r="B779" t="str">
            <v>FT28204</v>
          </cell>
          <cell r="C779" t="str">
            <v>AUXILIARY TANK- 2 - PMRS</v>
          </cell>
          <cell r="D779">
            <v>2910900356</v>
          </cell>
          <cell r="E779" t="str">
            <v>BT-M6X30HX/SS</v>
          </cell>
          <cell r="F779" t="str">
            <v>SV00A0A410AA0305</v>
          </cell>
          <cell r="G779" t="str">
            <v>Fastener</v>
          </cell>
          <cell r="H779" t="str">
            <v>M6 BOLT HEX HEAD</v>
          </cell>
          <cell r="I779">
            <v>36</v>
          </cell>
          <cell r="J779">
            <v>5.0000000000000001E-3</v>
          </cell>
          <cell r="K779">
            <v>0.18</v>
          </cell>
          <cell r="L779">
            <v>771</v>
          </cell>
          <cell r="M779" t="str">
            <v>PMRS</v>
          </cell>
          <cell r="N779" t="str">
            <v>Aux Tank</v>
          </cell>
          <cell r="O779" t="str">
            <v>Top Access Plate Assy FT28184</v>
          </cell>
          <cell r="P779" t="str">
            <v>M6 BOLT HEX HEAD</v>
          </cell>
          <cell r="Q779" t="str">
            <v>BT-M6X30HX/SS</v>
          </cell>
          <cell r="R779" t="str">
            <v>FT28204, PMRS, Aux Tank, Top Access Plate Assy FT28184, M6 BOLT HEX HEAD, BT-M6X30HX/SS</v>
          </cell>
          <cell r="S779">
            <v>36</v>
          </cell>
        </row>
        <row r="780">
          <cell r="A780">
            <v>772</v>
          </cell>
          <cell r="B780" t="str">
            <v>FT28204</v>
          </cell>
          <cell r="C780" t="str">
            <v>AUXILIARY TANK- 2 - PMRS</v>
          </cell>
          <cell r="D780">
            <v>2910900356</v>
          </cell>
          <cell r="E780" t="str">
            <v>BT-M6X16CSK/SS</v>
          </cell>
          <cell r="F780" t="str">
            <v>SV00A0A410AA0307</v>
          </cell>
          <cell r="G780" t="str">
            <v>Fastener</v>
          </cell>
          <cell r="H780" t="str">
            <v>M6 Bolt Csk Head</v>
          </cell>
          <cell r="I780">
            <v>3</v>
          </cell>
          <cell r="J780">
            <v>5.0000000000000001E-3</v>
          </cell>
          <cell r="K780">
            <v>1.4999999999999999E-2</v>
          </cell>
          <cell r="L780">
            <v>772</v>
          </cell>
          <cell r="M780" t="str">
            <v>PMRS/REP/REC</v>
          </cell>
          <cell r="N780" t="str">
            <v>Aux Tank</v>
          </cell>
          <cell r="O780" t="str">
            <v>Top Access Plate Assy FT28184</v>
          </cell>
          <cell r="P780" t="str">
            <v>M6 Bolt Csk Head</v>
          </cell>
          <cell r="Q780" t="str">
            <v>BT-M6X16CSK/SS</v>
          </cell>
          <cell r="R780" t="str">
            <v>FT28204, PMRS/REP/REC, Aux Tank, Top Access Plate Assy FT28184, M6 Bolt Csk Head, BT-M6X16CSK/SS</v>
          </cell>
          <cell r="S780">
            <v>3</v>
          </cell>
        </row>
        <row r="781">
          <cell r="A781">
            <v>773</v>
          </cell>
          <cell r="B781" t="str">
            <v>FT28204</v>
          </cell>
          <cell r="C781" t="str">
            <v>AUXILIARY TANK- 2 - PMRS</v>
          </cell>
          <cell r="D781">
            <v>2910900356</v>
          </cell>
          <cell r="E781" t="str">
            <v>Z-W-M6</v>
          </cell>
          <cell r="F781" t="str">
            <v>SV00A0A410AA0309</v>
          </cell>
          <cell r="G781" t="str">
            <v>Fastener</v>
          </cell>
          <cell r="H781" t="str">
            <v>M6 Washer</v>
          </cell>
          <cell r="I781">
            <v>36</v>
          </cell>
          <cell r="J781">
            <v>5.0000000000000001E-3</v>
          </cell>
          <cell r="K781">
            <v>0.18</v>
          </cell>
          <cell r="L781">
            <v>773</v>
          </cell>
          <cell r="M781" t="str">
            <v>PMRS</v>
          </cell>
          <cell r="N781" t="str">
            <v>Aux Tank</v>
          </cell>
          <cell r="O781" t="str">
            <v>Top Access Plate Assy FT28184</v>
          </cell>
          <cell r="P781" t="str">
            <v>M6 Washer</v>
          </cell>
          <cell r="Q781" t="str">
            <v>Z-W-M6</v>
          </cell>
          <cell r="R781" t="str">
            <v>FT28204, PMRS, Aux Tank, Top Access Plate Assy FT28184, M6 Washer, Z-W-M6</v>
          </cell>
          <cell r="S781">
            <v>36</v>
          </cell>
        </row>
        <row r="782">
          <cell r="A782">
            <v>774</v>
          </cell>
          <cell r="B782" t="str">
            <v>FT28204</v>
          </cell>
          <cell r="C782" t="str">
            <v>AUXILIARY TANK- 2 - PMRS</v>
          </cell>
          <cell r="D782">
            <v>2910900356</v>
          </cell>
          <cell r="E782" t="str">
            <v/>
          </cell>
          <cell r="F782" t="str">
            <v>SV00A0A410AA05</v>
          </cell>
          <cell r="G782" t="str">
            <v/>
          </cell>
          <cell r="H782" t="str">
            <v/>
          </cell>
          <cell r="I782" t="str">
            <v/>
          </cell>
          <cell r="J782" t="str">
            <v/>
          </cell>
          <cell r="K782" t="str">
            <v/>
          </cell>
          <cell r="L782">
            <v>774</v>
          </cell>
          <cell r="M782" t="str">
            <v>PMRS</v>
          </cell>
          <cell r="N782" t="str">
            <v>Aux Tank</v>
          </cell>
          <cell r="O782" t="str">
            <v>Fuel Filler</v>
          </cell>
          <cell r="P782" t="str">
            <v/>
          </cell>
          <cell r="Q782" t="str">
            <v/>
          </cell>
          <cell r="R782" t="str">
            <v xml:space="preserve">FT28204, PMRS, Aux Tank, Fuel Filler, , </v>
          </cell>
          <cell r="S782" t="str">
            <v/>
          </cell>
        </row>
        <row r="783">
          <cell r="A783">
            <v>775</v>
          </cell>
          <cell r="B783" t="str">
            <v>FT28204</v>
          </cell>
          <cell r="C783" t="str">
            <v>AUXILIARY TANK- 2 - PMRS</v>
          </cell>
          <cell r="D783">
            <v>2910900356</v>
          </cell>
          <cell r="E783" t="str">
            <v>Y-J2-1MA-X-V</v>
          </cell>
          <cell r="F783" t="str">
            <v>SV00A0A410AA0501</v>
          </cell>
          <cell r="G783" t="str">
            <v>Fitting</v>
          </cell>
          <cell r="H783" t="str">
            <v>Pressure/Gravity Refuel Coupling</v>
          </cell>
          <cell r="I783">
            <v>1</v>
          </cell>
          <cell r="J783">
            <v>1.03</v>
          </cell>
          <cell r="K783">
            <v>1.03</v>
          </cell>
          <cell r="L783">
            <v>775</v>
          </cell>
          <cell r="M783" t="str">
            <v>PMRS</v>
          </cell>
          <cell r="N783" t="str">
            <v>Aux Tank</v>
          </cell>
          <cell r="O783" t="str">
            <v>Fuel Filler LRU</v>
          </cell>
          <cell r="P783" t="str">
            <v>Pressure/Gravity Refuel Coupling</v>
          </cell>
          <cell r="Q783" t="str">
            <v>Y-J2-1MA-X-V</v>
          </cell>
          <cell r="R783" t="str">
            <v>FT28204, PMRS, Aux Tank, Fuel Filler LRU, Pressure/Gravity Refuel Coupling, Y-J2-1MA-X-V</v>
          </cell>
          <cell r="S783">
            <v>1</v>
          </cell>
        </row>
        <row r="784">
          <cell r="A784">
            <v>776</v>
          </cell>
          <cell r="B784" t="str">
            <v>FT28204</v>
          </cell>
          <cell r="C784" t="str">
            <v>AUXILIARY TANK- 2 - PMRS</v>
          </cell>
          <cell r="D784">
            <v>2910900356</v>
          </cell>
          <cell r="E784" t="str">
            <v>FT28385/2</v>
          </cell>
          <cell r="F784" t="str">
            <v>SV00A0A410AA0503</v>
          </cell>
          <cell r="G784" t="str">
            <v>Fitting</v>
          </cell>
          <cell r="H784" t="str">
            <v>PGRC Gasket</v>
          </cell>
          <cell r="I784">
            <v>1</v>
          </cell>
          <cell r="J784">
            <v>0.1</v>
          </cell>
          <cell r="K784">
            <v>0.1</v>
          </cell>
          <cell r="L784">
            <v>776</v>
          </cell>
          <cell r="M784" t="str">
            <v>PMRS</v>
          </cell>
          <cell r="N784" t="str">
            <v>Aux Tank</v>
          </cell>
          <cell r="O784" t="str">
            <v>Fuel Filler LRU</v>
          </cell>
          <cell r="P784" t="str">
            <v>PGRC Gasket</v>
          </cell>
          <cell r="Q784" t="str">
            <v>FT28385/2</v>
          </cell>
          <cell r="R784" t="str">
            <v>FT28204, PMRS, Aux Tank, Fuel Filler LRU, PGRC Gasket, FT28385/2</v>
          </cell>
          <cell r="S784">
            <v>1</v>
          </cell>
        </row>
        <row r="785">
          <cell r="A785">
            <v>777</v>
          </cell>
          <cell r="B785" t="str">
            <v>FT28204</v>
          </cell>
          <cell r="C785" t="str">
            <v>AUXILIARY TANK- 2 - PMRS</v>
          </cell>
          <cell r="D785">
            <v>2910900356</v>
          </cell>
          <cell r="E785" t="str">
            <v>Y-FCMX109A</v>
          </cell>
          <cell r="F785" t="str">
            <v>SV00A0A410AA0505</v>
          </cell>
          <cell r="G785" t="str">
            <v>Fitting</v>
          </cell>
          <cell r="H785" t="str">
            <v>STANAG 3105  Filler Cap &amp; Lanyard</v>
          </cell>
          <cell r="I785">
            <v>1</v>
          </cell>
          <cell r="J785">
            <v>0.35</v>
          </cell>
          <cell r="K785">
            <v>0.35</v>
          </cell>
          <cell r="L785">
            <v>777</v>
          </cell>
          <cell r="M785" t="str">
            <v>PMRS</v>
          </cell>
          <cell r="N785" t="str">
            <v>Aux Tank</v>
          </cell>
          <cell r="O785" t="str">
            <v>Fuel Filler LRU</v>
          </cell>
          <cell r="P785" t="str">
            <v>STANAG 3105  Filler Cap &amp; Lanyard</v>
          </cell>
          <cell r="Q785" t="str">
            <v>Y-FCMX109A</v>
          </cell>
          <cell r="R785" t="str">
            <v>FT28204, PMRS, Aux Tank, Fuel Filler LRU, STANAG 3105  Filler Cap &amp; Lanyard, Y-FCMX109A</v>
          </cell>
          <cell r="S785">
            <v>1</v>
          </cell>
        </row>
        <row r="786">
          <cell r="A786">
            <v>778</v>
          </cell>
          <cell r="B786" t="str">
            <v>FT28204</v>
          </cell>
          <cell r="C786" t="str">
            <v>AUXILIARY TANK- 2 - PMRS</v>
          </cell>
          <cell r="D786">
            <v>2910900356</v>
          </cell>
          <cell r="E786" t="str">
            <v>BT-M4X12HX/SS</v>
          </cell>
          <cell r="F786" t="str">
            <v>SV00A0A410AA0507</v>
          </cell>
          <cell r="G786" t="str">
            <v>Fastener</v>
          </cell>
          <cell r="H786" t="str">
            <v>Bolt - M4</v>
          </cell>
          <cell r="I786">
            <v>12</v>
          </cell>
          <cell r="J786">
            <v>5.0000000000000001E-3</v>
          </cell>
          <cell r="K786">
            <v>0.06</v>
          </cell>
          <cell r="L786">
            <v>778</v>
          </cell>
          <cell r="M786" t="str">
            <v>PMRS</v>
          </cell>
          <cell r="N786" t="str">
            <v>Aux Tank</v>
          </cell>
          <cell r="O786" t="str">
            <v>Fuel Filler LRU</v>
          </cell>
          <cell r="P786" t="str">
            <v>Bolt - M4</v>
          </cell>
          <cell r="Q786" t="str">
            <v>BT-M4X12HX/SS</v>
          </cell>
          <cell r="R786" t="str">
            <v>FT28204, PMRS, Aux Tank, Fuel Filler LRU, Bolt - M4, BT-M4X12HX/SS</v>
          </cell>
          <cell r="S786">
            <v>12</v>
          </cell>
        </row>
        <row r="787">
          <cell r="A787">
            <v>779</v>
          </cell>
          <cell r="B787" t="str">
            <v>FT28204</v>
          </cell>
          <cell r="C787" t="str">
            <v>AUXILIARY TANK- 2 - PMRS</v>
          </cell>
          <cell r="D787">
            <v>2910900356</v>
          </cell>
          <cell r="E787" t="str">
            <v>BT-M4X20CSK/SS</v>
          </cell>
          <cell r="F787" t="str">
            <v>SV00A0A410AA0509</v>
          </cell>
          <cell r="G787" t="str">
            <v>Fastener</v>
          </cell>
          <cell r="H787" t="str">
            <v>M4 CSK SCREW 20mm</v>
          </cell>
          <cell r="I787">
            <v>14</v>
          </cell>
          <cell r="J787">
            <v>5.0000000000000001E-3</v>
          </cell>
          <cell r="K787">
            <v>7.0000000000000007E-2</v>
          </cell>
          <cell r="L787">
            <v>779</v>
          </cell>
          <cell r="M787" t="str">
            <v>PMRS</v>
          </cell>
          <cell r="N787" t="str">
            <v>Aux Tank</v>
          </cell>
          <cell r="O787" t="str">
            <v>Fuel Filler LRU</v>
          </cell>
          <cell r="P787" t="str">
            <v>M4 CSK SCREW 20mm</v>
          </cell>
          <cell r="Q787" t="str">
            <v>BT-M4X20CSK/SS</v>
          </cell>
          <cell r="R787" t="str">
            <v>FT28204, PMRS, Aux Tank, Fuel Filler LRU, M4 CSK SCREW 20mm, BT-M4X20CSK/SS</v>
          </cell>
          <cell r="S787">
            <v>14</v>
          </cell>
        </row>
        <row r="788">
          <cell r="A788">
            <v>780</v>
          </cell>
          <cell r="B788" t="str">
            <v>FT28204</v>
          </cell>
          <cell r="C788" t="str">
            <v>AUXILIARY TANK- 2 - PMRS</v>
          </cell>
          <cell r="D788">
            <v>2910900356</v>
          </cell>
          <cell r="E788" t="str">
            <v/>
          </cell>
          <cell r="F788" t="str">
            <v>SV00A0A460AA01</v>
          </cell>
          <cell r="G788" t="str">
            <v/>
          </cell>
          <cell r="H788" t="str">
            <v/>
          </cell>
          <cell r="I788" t="str">
            <v/>
          </cell>
          <cell r="J788" t="str">
            <v/>
          </cell>
          <cell r="K788" t="str">
            <v/>
          </cell>
          <cell r="L788">
            <v>780</v>
          </cell>
          <cell r="M788" t="str">
            <v>PMRS</v>
          </cell>
          <cell r="N788" t="str">
            <v>Aux Tank</v>
          </cell>
          <cell r="O788" t="str">
            <v>PRESSURE RELIEF VALVE - AUX TANK</v>
          </cell>
          <cell r="P788" t="str">
            <v/>
          </cell>
          <cell r="Q788" t="str">
            <v/>
          </cell>
          <cell r="R788" t="str">
            <v xml:space="preserve">FT28204, PMRS, Aux Tank, PRESSURE RELIEF VALVE - AUX TANK, , </v>
          </cell>
          <cell r="S788" t="str">
            <v/>
          </cell>
        </row>
        <row r="789">
          <cell r="A789">
            <v>781</v>
          </cell>
          <cell r="B789" t="str">
            <v>FT28204</v>
          </cell>
          <cell r="C789" t="str">
            <v>AUXILIARY TANK- 2 - PMRS</v>
          </cell>
          <cell r="D789">
            <v>2910900356</v>
          </cell>
          <cell r="E789" t="str">
            <v xml:space="preserve">Y-J9-5MA-X-V   </v>
          </cell>
          <cell r="F789" t="str">
            <v>SV00A0A460AA0101</v>
          </cell>
          <cell r="G789" t="str">
            <v>Fitting</v>
          </cell>
          <cell r="H789" t="str">
            <v>PRV Unit</v>
          </cell>
          <cell r="I789">
            <v>1</v>
          </cell>
          <cell r="J789">
            <v>0.3</v>
          </cell>
          <cell r="K789">
            <v>0.3</v>
          </cell>
          <cell r="L789">
            <v>781</v>
          </cell>
          <cell r="M789" t="str">
            <v>PMRS</v>
          </cell>
          <cell r="N789" t="str">
            <v>Aux Tank</v>
          </cell>
          <cell r="O789" t="str">
            <v>Pressure Relief Valve (PRV) LRU (Air)</v>
          </cell>
          <cell r="P789" t="str">
            <v>PRV Unit</v>
          </cell>
          <cell r="Q789" t="str">
            <v xml:space="preserve">Y-J9-5MA-X-V   </v>
          </cell>
          <cell r="R789" t="str">
            <v xml:space="preserve">FT28204, PMRS, Aux Tank, Pressure Relief Valve (PRV) LRU (Air), PRV Unit, Y-J9-5MA-X-V   </v>
          </cell>
          <cell r="S789">
            <v>1</v>
          </cell>
        </row>
        <row r="790">
          <cell r="A790">
            <v>782</v>
          </cell>
          <cell r="B790" t="str">
            <v>FT28204</v>
          </cell>
          <cell r="C790" t="str">
            <v>AUXILIARY TANK- 2 - PMRS</v>
          </cell>
          <cell r="D790">
            <v>2910900356</v>
          </cell>
          <cell r="E790" t="str">
            <v>CON-W01</v>
          </cell>
          <cell r="F790" t="str">
            <v>SV00A0A460AA0103</v>
          </cell>
          <cell r="G790" t="str">
            <v>Fitting</v>
          </cell>
          <cell r="H790" t="str">
            <v>Steel Wool Mediem Grade</v>
          </cell>
          <cell r="I790">
            <v>1</v>
          </cell>
          <cell r="J790">
            <v>0.03</v>
          </cell>
          <cell r="K790">
            <v>0.03</v>
          </cell>
          <cell r="L790">
            <v>782</v>
          </cell>
          <cell r="M790" t="str">
            <v>PMRS</v>
          </cell>
          <cell r="N790" t="str">
            <v>Aux Tank</v>
          </cell>
          <cell r="O790" t="str">
            <v>Pressure Relief Valve (PRV) LRU (Air)</v>
          </cell>
          <cell r="P790" t="str">
            <v>Steel Wool Mediem Grade</v>
          </cell>
          <cell r="Q790" t="str">
            <v>CON-W01</v>
          </cell>
          <cell r="R790" t="str">
            <v>FT28204, PMRS, Aux Tank, Pressure Relief Valve (PRV) LRU (Air), Steel Wool Mediem Grade, CON-W01</v>
          </cell>
          <cell r="S790">
            <v>1</v>
          </cell>
        </row>
        <row r="791">
          <cell r="A791">
            <v>783</v>
          </cell>
          <cell r="B791" t="str">
            <v>FT28204</v>
          </cell>
          <cell r="C791" t="str">
            <v>AUXILIARY TANK- 2 - PMRS</v>
          </cell>
          <cell r="D791">
            <v>2910900356</v>
          </cell>
          <cell r="E791" t="str">
            <v>Y-60MESH/SS</v>
          </cell>
          <cell r="F791" t="str">
            <v>SV00A0A460AA0105</v>
          </cell>
          <cell r="G791" t="str">
            <v>Clamp</v>
          </cell>
          <cell r="H791" t="str">
            <v>60 Mesh SS</v>
          </cell>
          <cell r="I791">
            <v>1</v>
          </cell>
          <cell r="J791">
            <v>5.0000000000000001E-3</v>
          </cell>
          <cell r="K791">
            <v>5.0000000000000001E-3</v>
          </cell>
          <cell r="L791">
            <v>783</v>
          </cell>
          <cell r="M791" t="str">
            <v>PMRS</v>
          </cell>
          <cell r="N791" t="str">
            <v>Aux Tank</v>
          </cell>
          <cell r="O791" t="str">
            <v>Pressure Relief Valve (PRV) LRU (Air)</v>
          </cell>
          <cell r="P791" t="str">
            <v>60 Mesh SS</v>
          </cell>
          <cell r="Q791" t="str">
            <v>Y-60MESH/SS</v>
          </cell>
          <cell r="R791" t="str">
            <v>FT28204, PMRS, Aux Tank, Pressure Relief Valve (PRV) LRU (Air), 60 Mesh SS, Y-60MESH/SS</v>
          </cell>
          <cell r="S791">
            <v>1</v>
          </cell>
        </row>
        <row r="792">
          <cell r="A792">
            <v>784</v>
          </cell>
          <cell r="B792" t="str">
            <v>FT28204</v>
          </cell>
          <cell r="C792" t="str">
            <v>AUXILIARY TANK- 2 - PMRS</v>
          </cell>
          <cell r="D792">
            <v>2910900356</v>
          </cell>
          <cell r="E792" t="str">
            <v>FT28270/4</v>
          </cell>
          <cell r="F792" t="str">
            <v>SV00A0A450AA</v>
          </cell>
          <cell r="G792" t="str">
            <v/>
          </cell>
          <cell r="H792" t="str">
            <v/>
          </cell>
          <cell r="I792" t="str">
            <v/>
          </cell>
          <cell r="J792" t="str">
            <v/>
          </cell>
          <cell r="K792" t="str">
            <v/>
          </cell>
          <cell r="L792">
            <v>784</v>
          </cell>
          <cell r="M792" t="str">
            <v>PMRS</v>
          </cell>
          <cell r="N792" t="str">
            <v>Aux Tank</v>
          </cell>
          <cell r="O792" t="str">
            <v>FUEL LEVEL SENSOR - AUX TANK</v>
          </cell>
          <cell r="P792" t="str">
            <v/>
          </cell>
          <cell r="Q792" t="str">
            <v>FT28270/4</v>
          </cell>
          <cell r="R792" t="str">
            <v>FT28204, PMRS, Aux Tank, FUEL LEVEL SENSOR - AUX TANK, , FT28270/4</v>
          </cell>
          <cell r="S792" t="str">
            <v/>
          </cell>
        </row>
        <row r="793">
          <cell r="A793">
            <v>785</v>
          </cell>
          <cell r="B793" t="str">
            <v>FT28204</v>
          </cell>
          <cell r="C793" t="str">
            <v>AUXILIARY TANK- 2 - PMRS</v>
          </cell>
          <cell r="D793">
            <v>2910900356</v>
          </cell>
          <cell r="E793" t="str">
            <v>4128-00-010</v>
          </cell>
          <cell r="F793" t="str">
            <v>SV00A0A450AA01</v>
          </cell>
          <cell r="G793" t="str">
            <v>Fitting</v>
          </cell>
          <cell r="H793" t="str">
            <v>Fuel Level Sensor Unit</v>
          </cell>
          <cell r="I793">
            <v>1</v>
          </cell>
          <cell r="J793">
            <v>0.2</v>
          </cell>
          <cell r="K793">
            <v>0.2</v>
          </cell>
          <cell r="L793">
            <v>785</v>
          </cell>
          <cell r="M793" t="str">
            <v>PMRS</v>
          </cell>
          <cell r="N793" t="str">
            <v>Aux Tank</v>
          </cell>
          <cell r="O793" t="str">
            <v>Fuel Level Sensor LRU</v>
          </cell>
          <cell r="P793" t="str">
            <v>Fuel Level Sensor Unit</v>
          </cell>
          <cell r="Q793" t="str">
            <v>4128-00-010</v>
          </cell>
          <cell r="R793" t="str">
            <v>FT28204, PMRS, Aux Tank, Fuel Level Sensor LRU, Fuel Level Sensor Unit, 4128-00-010</v>
          </cell>
          <cell r="S793">
            <v>1</v>
          </cell>
        </row>
        <row r="794">
          <cell r="A794">
            <v>786</v>
          </cell>
          <cell r="B794" t="str">
            <v>FT28204</v>
          </cell>
          <cell r="C794" t="str">
            <v>AUXILIARY TANK- 2 - PMRS</v>
          </cell>
          <cell r="D794">
            <v>2910900356</v>
          </cell>
          <cell r="E794" t="str">
            <v>4129-30-051</v>
          </cell>
          <cell r="F794" t="str">
            <v>SV00A0A450AA03</v>
          </cell>
          <cell r="G794" t="str">
            <v>Fitting</v>
          </cell>
          <cell r="H794" t="str">
            <v>Support Boss for FLS</v>
          </cell>
          <cell r="I794">
            <v>1</v>
          </cell>
          <cell r="J794">
            <v>0.2</v>
          </cell>
          <cell r="K794">
            <v>0.2</v>
          </cell>
          <cell r="L794">
            <v>786</v>
          </cell>
          <cell r="M794" t="str">
            <v>PMRS</v>
          </cell>
          <cell r="N794" t="str">
            <v>Aux Tank</v>
          </cell>
          <cell r="O794" t="str">
            <v>Fuel Level Sensor LRU</v>
          </cell>
          <cell r="P794" t="str">
            <v>Support Boss for FLS</v>
          </cell>
          <cell r="Q794" t="str">
            <v>4129-30-051</v>
          </cell>
          <cell r="R794" t="str">
            <v>FT28204, PMRS, Aux Tank, Fuel Level Sensor LRU, Support Boss for FLS, 4129-30-051</v>
          </cell>
          <cell r="S794">
            <v>1</v>
          </cell>
        </row>
        <row r="795">
          <cell r="A795">
            <v>787</v>
          </cell>
          <cell r="B795" t="str">
            <v>FT28204</v>
          </cell>
          <cell r="C795" t="str">
            <v>AUXILIARY TANK- 2 - PMRS</v>
          </cell>
          <cell r="D795">
            <v>2910900356</v>
          </cell>
          <cell r="E795" t="str">
            <v>BT-M5X25HX/SS</v>
          </cell>
          <cell r="F795" t="str">
            <v>SV00A0A450AA05</v>
          </cell>
          <cell r="G795" t="str">
            <v>Fastener</v>
          </cell>
          <cell r="H795" t="str">
            <v>M5 Bolt Hex Head</v>
          </cell>
          <cell r="I795">
            <v>5</v>
          </cell>
          <cell r="J795">
            <v>5.0000000000000001E-3</v>
          </cell>
          <cell r="K795">
            <v>2.5000000000000001E-2</v>
          </cell>
          <cell r="L795">
            <v>787</v>
          </cell>
          <cell r="M795" t="str">
            <v>Scout</v>
          </cell>
          <cell r="N795" t="str">
            <v>Aux Tank</v>
          </cell>
          <cell r="O795" t="str">
            <v>Fuel Level Sensor LRU</v>
          </cell>
          <cell r="P795" t="str">
            <v>M5 Bolt Hex Head</v>
          </cell>
          <cell r="Q795" t="str">
            <v>BT-M5X25HX/SS</v>
          </cell>
          <cell r="R795" t="str">
            <v>FT28204, Scout, Aux Tank, Fuel Level Sensor LRU, M5 Bolt Hex Head, BT-M5X25HX/SS</v>
          </cell>
          <cell r="S795">
            <v>5</v>
          </cell>
        </row>
        <row r="796">
          <cell r="A796">
            <v>788</v>
          </cell>
          <cell r="B796" t="str">
            <v>FT28204</v>
          </cell>
          <cell r="C796" t="str">
            <v>AUXILIARY TANK- 2 - PMRS</v>
          </cell>
          <cell r="D796">
            <v>2910900356</v>
          </cell>
          <cell r="E796" t="str">
            <v>Z-W-M5</v>
          </cell>
          <cell r="F796" t="str">
            <v>SV00A0A450AA07</v>
          </cell>
          <cell r="G796" t="str">
            <v>Fastener</v>
          </cell>
          <cell r="H796" t="str">
            <v>M5 Washer</v>
          </cell>
          <cell r="I796">
            <v>5</v>
          </cell>
          <cell r="J796">
            <v>3.0000000000000001E-3</v>
          </cell>
          <cell r="K796">
            <v>1.4999999999999999E-2</v>
          </cell>
          <cell r="L796">
            <v>788</v>
          </cell>
          <cell r="M796" t="str">
            <v>Scout</v>
          </cell>
          <cell r="N796" t="str">
            <v>Aux Tank</v>
          </cell>
          <cell r="O796" t="str">
            <v>Fuel Level Sensor LRU</v>
          </cell>
          <cell r="P796" t="str">
            <v>M5 Washer</v>
          </cell>
          <cell r="Q796" t="str">
            <v>Z-W-M5</v>
          </cell>
          <cell r="R796" t="str">
            <v>FT28204, Scout, Aux Tank, Fuel Level Sensor LRU, M5 Washer, Z-W-M5</v>
          </cell>
          <cell r="S796">
            <v>5</v>
          </cell>
        </row>
        <row r="797">
          <cell r="A797">
            <v>789</v>
          </cell>
          <cell r="B797" t="str">
            <v>FT28204</v>
          </cell>
          <cell r="C797" t="str">
            <v>AUXILIARY TANK- 2 - PMRS</v>
          </cell>
          <cell r="D797">
            <v>2910900356</v>
          </cell>
          <cell r="E797" t="str">
            <v>BT-M4X12CSK/SS</v>
          </cell>
          <cell r="F797" t="str">
            <v>SV00A0A450AA09</v>
          </cell>
          <cell r="G797" t="str">
            <v>Fastener</v>
          </cell>
          <cell r="H797" t="str">
            <v>M4 SCREW COUNTERSINK</v>
          </cell>
          <cell r="I797">
            <v>3</v>
          </cell>
          <cell r="J797">
            <v>3.0000000000000001E-3</v>
          </cell>
          <cell r="K797">
            <v>9.0000000000000011E-3</v>
          </cell>
          <cell r="L797">
            <v>789</v>
          </cell>
          <cell r="M797" t="str">
            <v>Scout</v>
          </cell>
          <cell r="N797" t="str">
            <v>Aux Tank</v>
          </cell>
          <cell r="O797" t="str">
            <v>Fuel Level Sensor LRU</v>
          </cell>
          <cell r="P797" t="str">
            <v>M4 SCREW COUNTERSINK</v>
          </cell>
          <cell r="Q797" t="str">
            <v>BT-M4X12CSK/SS</v>
          </cell>
          <cell r="R797" t="str">
            <v>FT28204, Scout, Aux Tank, Fuel Level Sensor LRU, M4 SCREW COUNTERSINK, BT-M4X12CSK/SS</v>
          </cell>
          <cell r="S797">
            <v>3</v>
          </cell>
        </row>
        <row r="798">
          <cell r="A798">
            <v>790</v>
          </cell>
          <cell r="B798" t="str">
            <v>FT28503</v>
          </cell>
          <cell r="C798" t="str">
            <v>AUXILIARY TANK - 1 - SCOUT + RECOVERY</v>
          </cell>
          <cell r="D798">
            <v>2910900366</v>
          </cell>
          <cell r="E798" t="str">
            <v>FT22524</v>
          </cell>
          <cell r="F798" t="str">
            <v>SV00A0A450AA11</v>
          </cell>
          <cell r="G798" t="str">
            <v>Fastener</v>
          </cell>
          <cell r="H798" t="str">
            <v>GUAGE Cup</v>
          </cell>
          <cell r="I798">
            <v>1</v>
          </cell>
          <cell r="J798">
            <v>0.2</v>
          </cell>
          <cell r="K798">
            <v>0.2</v>
          </cell>
          <cell r="L798">
            <v>790</v>
          </cell>
          <cell r="M798" t="str">
            <v>Scout</v>
          </cell>
          <cell r="N798" t="str">
            <v>Aux Tank</v>
          </cell>
          <cell r="O798" t="str">
            <v>Fuel Level Sensor LRU</v>
          </cell>
          <cell r="P798" t="str">
            <v>GUAGE Cup</v>
          </cell>
          <cell r="Q798" t="str">
            <v>FT22524</v>
          </cell>
          <cell r="R798" t="str">
            <v>FT28503, Scout, Aux Tank, Fuel Level Sensor LRU, GUAGE Cup, FT22524</v>
          </cell>
          <cell r="S798">
            <v>1</v>
          </cell>
        </row>
        <row r="799">
          <cell r="A799">
            <v>791</v>
          </cell>
          <cell r="B799" t="str">
            <v>FT28204</v>
          </cell>
          <cell r="C799" t="str">
            <v>AUXILIARY TANK- 2 - PMRS</v>
          </cell>
          <cell r="D799">
            <v>2910900356</v>
          </cell>
          <cell r="E799" t="str">
            <v/>
          </cell>
          <cell r="F799" t="str">
            <v>SV00A0A410AA07</v>
          </cell>
          <cell r="G799" t="str">
            <v/>
          </cell>
          <cell r="H799" t="str">
            <v/>
          </cell>
          <cell r="I799" t="str">
            <v/>
          </cell>
          <cell r="J799" t="str">
            <v/>
          </cell>
          <cell r="K799" t="str">
            <v/>
          </cell>
          <cell r="L799">
            <v>791</v>
          </cell>
          <cell r="M799" t="str">
            <v>PMRS</v>
          </cell>
          <cell r="N799" t="str">
            <v>Aux Tank</v>
          </cell>
          <cell r="O799" t="str">
            <v>AUXILIARY TANK PUMP</v>
          </cell>
          <cell r="P799" t="str">
            <v/>
          </cell>
          <cell r="Q799" t="str">
            <v/>
          </cell>
          <cell r="R799" t="str">
            <v xml:space="preserve">FT28204, PMRS, Aux Tank, AUXILIARY TANK PUMP, , </v>
          </cell>
          <cell r="S799" t="str">
            <v/>
          </cell>
        </row>
        <row r="800">
          <cell r="A800">
            <v>792</v>
          </cell>
          <cell r="B800" t="str">
            <v>FT28204</v>
          </cell>
          <cell r="C800" t="str">
            <v>AUXILIARY TANK- 2 - PMRS</v>
          </cell>
          <cell r="D800">
            <v>2910900356</v>
          </cell>
          <cell r="E800" t="str">
            <v>X-4320900062/966</v>
          </cell>
          <cell r="F800" t="str">
            <v>SV00A0A410AA0701</v>
          </cell>
          <cell r="G800" t="str">
            <v>Fitting</v>
          </cell>
          <cell r="H800" t="str">
            <v>Pump Assembly</v>
          </cell>
          <cell r="I800">
            <v>1</v>
          </cell>
          <cell r="J800" t="str">
            <v/>
          </cell>
          <cell r="K800" t="str">
            <v/>
          </cell>
          <cell r="L800">
            <v>792</v>
          </cell>
          <cell r="M800" t="str">
            <v>PMRS</v>
          </cell>
          <cell r="N800" t="str">
            <v>Aux Tank</v>
          </cell>
          <cell r="O800" t="str">
            <v>Pump LRU</v>
          </cell>
          <cell r="P800" t="str">
            <v>Pump Assembly</v>
          </cell>
          <cell r="Q800" t="str">
            <v>X-4320900062/966</v>
          </cell>
          <cell r="R800" t="str">
            <v>FT28204, PMRS, Aux Tank, Pump LRU, Pump Assembly, X-4320900062/966</v>
          </cell>
          <cell r="S800">
            <v>1</v>
          </cell>
        </row>
        <row r="801">
          <cell r="A801">
            <v>793</v>
          </cell>
          <cell r="B801" t="str">
            <v>FT28204</v>
          </cell>
          <cell r="C801" t="str">
            <v>AUXILIARY TANK- 2 - PMRS</v>
          </cell>
          <cell r="D801">
            <v>2910900356</v>
          </cell>
          <cell r="E801" t="str">
            <v/>
          </cell>
          <cell r="F801" t="str">
            <v>SV00A0A410AA0703</v>
          </cell>
          <cell r="G801" t="str">
            <v>Seal</v>
          </cell>
          <cell r="H801" t="str">
            <v>Gasket - Pump Mounting (comes with pump)</v>
          </cell>
          <cell r="I801">
            <v>1</v>
          </cell>
          <cell r="J801">
            <v>0.02</v>
          </cell>
          <cell r="K801">
            <v>0.02</v>
          </cell>
          <cell r="L801">
            <v>793</v>
          </cell>
          <cell r="M801" t="str">
            <v>PMRS</v>
          </cell>
          <cell r="N801" t="str">
            <v>Aux Tank</v>
          </cell>
          <cell r="O801" t="str">
            <v>Pump LRU</v>
          </cell>
          <cell r="P801" t="str">
            <v>Gasket - Pump Mounting (comes with pump)</v>
          </cell>
          <cell r="Q801" t="str">
            <v/>
          </cell>
          <cell r="R801" t="str">
            <v xml:space="preserve">FT28204, PMRS, Aux Tank, Pump LRU, Gasket - Pump Mounting (comes with pump), </v>
          </cell>
          <cell r="S801">
            <v>1</v>
          </cell>
        </row>
        <row r="802">
          <cell r="A802">
            <v>794</v>
          </cell>
          <cell r="B802" t="str">
            <v>FT28204</v>
          </cell>
          <cell r="C802" t="str">
            <v>AUXILIARY TANK- 2 - PMRS</v>
          </cell>
          <cell r="D802">
            <v>2910900356</v>
          </cell>
          <cell r="E802" t="str">
            <v>BT-M6X20HX</v>
          </cell>
          <cell r="F802" t="str">
            <v>SV00A0A410AA0705</v>
          </cell>
          <cell r="G802" t="str">
            <v>Fastener</v>
          </cell>
          <cell r="H802" t="str">
            <v>Bolt - M6 - Pump Mounting</v>
          </cell>
          <cell r="I802">
            <v>4</v>
          </cell>
          <cell r="J802" t="str">
            <v/>
          </cell>
          <cell r="K802" t="str">
            <v/>
          </cell>
          <cell r="L802">
            <v>794</v>
          </cell>
          <cell r="M802" t="str">
            <v>PMRS</v>
          </cell>
          <cell r="N802" t="str">
            <v>Aux Tank</v>
          </cell>
          <cell r="O802" t="str">
            <v>Pump LRU</v>
          </cell>
          <cell r="P802" t="str">
            <v>Bolt - M6 - Pump Mounting</v>
          </cell>
          <cell r="Q802" t="str">
            <v>BT-M6X20HX</v>
          </cell>
          <cell r="R802" t="str">
            <v>FT28204, PMRS, Aux Tank, Pump LRU, Bolt - M6 - Pump Mounting, BT-M6X20HX</v>
          </cell>
          <cell r="S802">
            <v>4</v>
          </cell>
        </row>
        <row r="803">
          <cell r="A803">
            <v>795</v>
          </cell>
          <cell r="B803" t="str">
            <v>FT28204</v>
          </cell>
          <cell r="C803" t="str">
            <v>AUXILIARY TANK- 2 - PMRS</v>
          </cell>
          <cell r="D803">
            <v>2910900356</v>
          </cell>
          <cell r="E803" t="str">
            <v>NT-M6</v>
          </cell>
          <cell r="F803" t="str">
            <v>SV00A0A410AA0707</v>
          </cell>
          <cell r="G803" t="str">
            <v>Fastener</v>
          </cell>
          <cell r="H803" t="str">
            <v>Nut - M6 - Pump Mounting</v>
          </cell>
          <cell r="I803">
            <v>4</v>
          </cell>
          <cell r="J803" t="str">
            <v/>
          </cell>
          <cell r="K803" t="str">
            <v/>
          </cell>
          <cell r="L803">
            <v>795</v>
          </cell>
          <cell r="M803" t="str">
            <v>PMRS</v>
          </cell>
          <cell r="N803" t="str">
            <v>Aux Tank</v>
          </cell>
          <cell r="O803" t="str">
            <v>Pump LRU</v>
          </cell>
          <cell r="P803" t="str">
            <v>Nut - M6 - Pump Mounting</v>
          </cell>
          <cell r="Q803" t="str">
            <v>NT-M6</v>
          </cell>
          <cell r="R803" t="str">
            <v>FT28204, PMRS, Aux Tank, Pump LRU, Nut - M6 - Pump Mounting, NT-M6</v>
          </cell>
          <cell r="S803">
            <v>4</v>
          </cell>
        </row>
        <row r="804">
          <cell r="A804">
            <v>796</v>
          </cell>
          <cell r="B804" t="str">
            <v>FT28204</v>
          </cell>
          <cell r="C804" t="str">
            <v>AUXILIARY TANK- 2 - PMRS</v>
          </cell>
          <cell r="D804">
            <v>2910900356</v>
          </cell>
          <cell r="E804" t="str">
            <v>Z-W-M6</v>
          </cell>
          <cell r="F804" t="str">
            <v>SV00A0A410AA0709</v>
          </cell>
          <cell r="G804" t="str">
            <v>Spacer</v>
          </cell>
          <cell r="H804" t="str">
            <v>Washer - M6 - Pump Mounting</v>
          </cell>
          <cell r="I804">
            <v>4</v>
          </cell>
          <cell r="J804" t="str">
            <v/>
          </cell>
          <cell r="K804" t="str">
            <v/>
          </cell>
          <cell r="L804">
            <v>796</v>
          </cell>
          <cell r="M804" t="str">
            <v>PMRS</v>
          </cell>
          <cell r="N804" t="str">
            <v>Aux Tank</v>
          </cell>
          <cell r="O804" t="str">
            <v>Pump LRU</v>
          </cell>
          <cell r="P804" t="str">
            <v>Washer - M6 - Pump Mounting</v>
          </cell>
          <cell r="Q804" t="str">
            <v>Z-W-M6</v>
          </cell>
          <cell r="R804" t="str">
            <v>FT28204, PMRS, Aux Tank, Pump LRU, Washer - M6 - Pump Mounting, Z-W-M6</v>
          </cell>
          <cell r="S804">
            <v>4</v>
          </cell>
        </row>
        <row r="805">
          <cell r="A805">
            <v>797</v>
          </cell>
          <cell r="B805" t="str">
            <v>FT28204</v>
          </cell>
          <cell r="C805" t="str">
            <v>AUXILIARY TANK- 2 - PMRS</v>
          </cell>
          <cell r="D805">
            <v>2910900356</v>
          </cell>
          <cell r="E805" t="str">
            <v>FT28515</v>
          </cell>
          <cell r="F805" t="str">
            <v>SV00A0A410AA0711</v>
          </cell>
          <cell r="G805" t="str">
            <v>Spacer</v>
          </cell>
          <cell r="H805" t="str">
            <v>Pump Spacer</v>
          </cell>
          <cell r="I805">
            <v>1</v>
          </cell>
          <cell r="J805" t="str">
            <v/>
          </cell>
          <cell r="K805" t="str">
            <v/>
          </cell>
          <cell r="L805">
            <v>797</v>
          </cell>
          <cell r="M805" t="str">
            <v>PMRS</v>
          </cell>
          <cell r="N805" t="str">
            <v>Aux Tank</v>
          </cell>
          <cell r="O805" t="str">
            <v>Pump LRU</v>
          </cell>
          <cell r="P805" t="str">
            <v>Pump Spacer</v>
          </cell>
          <cell r="Q805" t="str">
            <v>FT28515</v>
          </cell>
          <cell r="R805" t="str">
            <v>FT28204, PMRS, Aux Tank, Pump LRU, Pump Spacer, FT28515</v>
          </cell>
          <cell r="S805">
            <v>1</v>
          </cell>
        </row>
        <row r="806">
          <cell r="A806">
            <v>798</v>
          </cell>
          <cell r="B806" t="str">
            <v>FT28204</v>
          </cell>
          <cell r="C806" t="str">
            <v>AUXILIARY TANK- 2 - PMRS</v>
          </cell>
          <cell r="D806">
            <v>2910900356</v>
          </cell>
          <cell r="E806" t="str">
            <v/>
          </cell>
          <cell r="F806" t="str">
            <v>SV00A0A460AG01</v>
          </cell>
          <cell r="G806" t="str">
            <v/>
          </cell>
          <cell r="H806" t="str">
            <v/>
          </cell>
          <cell r="I806" t="str">
            <v/>
          </cell>
          <cell r="J806" t="str">
            <v/>
          </cell>
          <cell r="K806" t="str">
            <v/>
          </cell>
          <cell r="L806">
            <v>798</v>
          </cell>
          <cell r="M806" t="str">
            <v>PMRS</v>
          </cell>
          <cell r="N806" t="str">
            <v>Aux Tank</v>
          </cell>
          <cell r="O806" t="str">
            <v>AIR CONNECTION AUX TANK (PMRS)</v>
          </cell>
          <cell r="P806" t="str">
            <v/>
          </cell>
          <cell r="Q806" t="str">
            <v/>
          </cell>
          <cell r="R806" t="str">
            <v xml:space="preserve">FT28204, PMRS, Aux Tank, AIR CONNECTION AUX TANK (PMRS), , </v>
          </cell>
          <cell r="S806" t="str">
            <v/>
          </cell>
        </row>
        <row r="807">
          <cell r="A807">
            <v>799</v>
          </cell>
          <cell r="B807" t="str">
            <v>FT28204</v>
          </cell>
          <cell r="C807" t="str">
            <v>AUXILIARY TANK- 2 - PMRS</v>
          </cell>
          <cell r="D807">
            <v>2910900356</v>
          </cell>
          <cell r="E807" t="str">
            <v>SV15LOMDCF</v>
          </cell>
          <cell r="F807" t="str">
            <v>SV00A0A460AG0101</v>
          </cell>
          <cell r="G807" t="str">
            <v>Fitting</v>
          </cell>
          <cell r="H807" t="str">
            <v>M22 X 1.5 Bulkhead Connector</v>
          </cell>
          <cell r="I807">
            <v>1</v>
          </cell>
          <cell r="J807">
            <v>0.13</v>
          </cell>
          <cell r="K807">
            <v>0.13</v>
          </cell>
          <cell r="L807">
            <v>799</v>
          </cell>
          <cell r="M807" t="str">
            <v>PMRS</v>
          </cell>
          <cell r="N807" t="str">
            <v>Aux Tank</v>
          </cell>
          <cell r="O807" t="str">
            <v>Inward Relief Port LRU (Air)</v>
          </cell>
          <cell r="P807" t="str">
            <v>M22 X 1.5 Bulkhead Connector</v>
          </cell>
          <cell r="Q807" t="str">
            <v>SV15LOMDCF</v>
          </cell>
          <cell r="R807" t="str">
            <v>FT28204, PMRS, Aux Tank, Inward Relief Port LRU (Air), M22 X 1.5 Bulkhead Connector, SV15LOMDCF</v>
          </cell>
          <cell r="S807">
            <v>1</v>
          </cell>
        </row>
        <row r="808">
          <cell r="A808">
            <v>800</v>
          </cell>
          <cell r="B808" t="str">
            <v>FT28204</v>
          </cell>
          <cell r="C808" t="str">
            <v>AUXILIARY TANK- 2 - PMRS</v>
          </cell>
          <cell r="D808">
            <v>2910900356</v>
          </cell>
          <cell r="E808" t="str">
            <v>MLN22</v>
          </cell>
          <cell r="F808" t="str">
            <v>SV00A0A460AG0103</v>
          </cell>
          <cell r="G808" t="str">
            <v>Fitting</v>
          </cell>
          <cell r="H808" t="str">
            <v>M22 X 1.5 Locknut</v>
          </cell>
          <cell r="I808">
            <v>1</v>
          </cell>
          <cell r="J808">
            <v>2.3E-2</v>
          </cell>
          <cell r="K808">
            <v>2.3E-2</v>
          </cell>
          <cell r="L808">
            <v>800</v>
          </cell>
          <cell r="M808" t="str">
            <v>PMRS</v>
          </cell>
          <cell r="N808" t="str">
            <v>Aux Tank</v>
          </cell>
          <cell r="O808" t="str">
            <v>Inward Relief Port LRU (Air)</v>
          </cell>
          <cell r="P808" t="str">
            <v>M22 X 1.5 Locknut</v>
          </cell>
          <cell r="Q808" t="str">
            <v>MLN22</v>
          </cell>
          <cell r="R808" t="str">
            <v>FT28204, PMRS, Aux Tank, Inward Relief Port LRU (Air), M22 X 1.5 Locknut, MLN22</v>
          </cell>
          <cell r="S808">
            <v>1</v>
          </cell>
        </row>
        <row r="809">
          <cell r="A809">
            <v>801</v>
          </cell>
          <cell r="B809" t="str">
            <v>FT28204</v>
          </cell>
          <cell r="C809" t="str">
            <v>AUXILIARY TANK- 2 - PMRS</v>
          </cell>
          <cell r="D809">
            <v>2910900356</v>
          </cell>
          <cell r="E809" t="str">
            <v>22MM BONDED</v>
          </cell>
          <cell r="F809" t="str">
            <v>SV00A0A460AG0105</v>
          </cell>
          <cell r="G809" t="str">
            <v>Seal</v>
          </cell>
          <cell r="H809" t="str">
            <v>M22 X 1.5 Bonded Seal</v>
          </cell>
          <cell r="I809">
            <v>2</v>
          </cell>
          <cell r="J809">
            <v>4.0000000000000001E-3</v>
          </cell>
          <cell r="K809">
            <v>8.0000000000000002E-3</v>
          </cell>
          <cell r="L809">
            <v>801</v>
          </cell>
          <cell r="M809" t="str">
            <v>PMRS</v>
          </cell>
          <cell r="N809" t="str">
            <v>Aux Tank</v>
          </cell>
          <cell r="O809" t="str">
            <v>Inward Relief Port LRU (Air)</v>
          </cell>
          <cell r="P809" t="str">
            <v>M22 X 1.5 Bonded Seal</v>
          </cell>
          <cell r="Q809" t="str">
            <v>22MM BONDED</v>
          </cell>
          <cell r="R809" t="str">
            <v>FT28204, PMRS, Aux Tank, Inward Relief Port LRU (Air), M22 X 1.5 Bonded Seal, 22MM BONDED</v>
          </cell>
          <cell r="S809">
            <v>2</v>
          </cell>
        </row>
        <row r="810">
          <cell r="A810">
            <v>802</v>
          </cell>
          <cell r="B810" t="str">
            <v>FT28204</v>
          </cell>
          <cell r="C810" t="str">
            <v>AUXILIARY TANK- 2 - PMRS</v>
          </cell>
          <cell r="D810">
            <v>2910900356</v>
          </cell>
          <cell r="E810" t="str">
            <v>EW15LOMDCF</v>
          </cell>
          <cell r="F810" t="str">
            <v>SV00A0A460AG0107</v>
          </cell>
          <cell r="G810" t="str">
            <v>Fitting</v>
          </cell>
          <cell r="H810" t="str">
            <v>M22 X 1.5 90° Swivel Fem/Fixed Male Union</v>
          </cell>
          <cell r="I810">
            <v>1</v>
          </cell>
          <cell r="J810">
            <v>0.122</v>
          </cell>
          <cell r="K810">
            <v>0.122</v>
          </cell>
          <cell r="L810">
            <v>802</v>
          </cell>
          <cell r="M810" t="str">
            <v>PMRS</v>
          </cell>
          <cell r="N810" t="str">
            <v>Aux Tank</v>
          </cell>
          <cell r="O810" t="str">
            <v>Inward Relief Port LRU (Air)</v>
          </cell>
          <cell r="P810" t="str">
            <v>M22 X 1.5 90° Swivel Fem/Fixed Male Union</v>
          </cell>
          <cell r="Q810" t="str">
            <v>EW15LOMDCF</v>
          </cell>
          <cell r="R810" t="str">
            <v>FT28204, PMRS, Aux Tank, Inward Relief Port LRU (Air), M22 X 1.5 90° Swivel Fem/Fixed Male Union, EW15LOMDCF</v>
          </cell>
          <cell r="S810">
            <v>1</v>
          </cell>
        </row>
        <row r="811">
          <cell r="A811">
            <v>803</v>
          </cell>
          <cell r="B811" t="str">
            <v>FT28204</v>
          </cell>
          <cell r="C811" t="str">
            <v>AUXILIARY TANK- 2 - PMRS</v>
          </cell>
          <cell r="D811">
            <v>2910900356</v>
          </cell>
          <cell r="E811" t="str">
            <v>G15LCFX</v>
          </cell>
          <cell r="F811" t="str">
            <v>SV00A0A460AG0109</v>
          </cell>
          <cell r="G811" t="str">
            <v>Fitting</v>
          </cell>
          <cell r="H811" t="str">
            <v>M22 X 1.5 Male / Male Adaptor</v>
          </cell>
          <cell r="I811">
            <v>1</v>
          </cell>
          <cell r="J811">
            <v>0.1</v>
          </cell>
          <cell r="K811">
            <v>0.1</v>
          </cell>
          <cell r="L811">
            <v>803</v>
          </cell>
          <cell r="M811" t="str">
            <v>PMRS</v>
          </cell>
          <cell r="N811" t="str">
            <v>Aux Tank</v>
          </cell>
          <cell r="O811" t="str">
            <v>Inward Relief Port LRU (Air)</v>
          </cell>
          <cell r="P811" t="str">
            <v>M22 X 1.5 Male / Male Adaptor</v>
          </cell>
          <cell r="Q811" t="str">
            <v>G15LCFX</v>
          </cell>
          <cell r="R811" t="str">
            <v>FT28204, PMRS, Aux Tank, Inward Relief Port LRU (Air), M22 X 1.5 Male / Male Adaptor, G15LCFX</v>
          </cell>
          <cell r="S811">
            <v>1</v>
          </cell>
        </row>
        <row r="812">
          <cell r="A812">
            <v>804</v>
          </cell>
          <cell r="B812" t="str">
            <v>FT28204</v>
          </cell>
          <cell r="C812" t="str">
            <v>AUXILIARY TANK- 2 - PMRS</v>
          </cell>
          <cell r="D812">
            <v>2910900356</v>
          </cell>
          <cell r="E812" t="str">
            <v/>
          </cell>
          <cell r="F812" t="str">
            <v>SV00A0A410AA11</v>
          </cell>
          <cell r="G812" t="str">
            <v/>
          </cell>
          <cell r="H812" t="str">
            <v/>
          </cell>
          <cell r="I812" t="str">
            <v/>
          </cell>
          <cell r="J812" t="str">
            <v/>
          </cell>
          <cell r="K812" t="str">
            <v/>
          </cell>
          <cell r="L812">
            <v>804</v>
          </cell>
          <cell r="M812" t="str">
            <v>PMRS</v>
          </cell>
          <cell r="N812" t="str">
            <v>Aux Tank</v>
          </cell>
          <cell r="O812" t="str">
            <v>Earthing Boss</v>
          </cell>
          <cell r="P812" t="str">
            <v/>
          </cell>
          <cell r="Q812" t="str">
            <v/>
          </cell>
          <cell r="R812" t="str">
            <v xml:space="preserve">FT28204, PMRS, Aux Tank, Earthing Boss, , </v>
          </cell>
          <cell r="S812" t="str">
            <v/>
          </cell>
        </row>
        <row r="813">
          <cell r="A813">
            <v>805</v>
          </cell>
          <cell r="B813" t="str">
            <v>FT28204</v>
          </cell>
          <cell r="C813" t="str">
            <v>AUXILIARY TANK- 2 - PMRS</v>
          </cell>
          <cell r="D813">
            <v>2910900356</v>
          </cell>
          <cell r="E813" t="str">
            <v>FT28262</v>
          </cell>
          <cell r="F813" t="str">
            <v>SV00A0A410AA1101</v>
          </cell>
          <cell r="G813" t="str">
            <v>Fitting</v>
          </cell>
          <cell r="H813" t="str">
            <v>M8 Earthing Boss (Green)</v>
          </cell>
          <cell r="I813">
            <v>1</v>
          </cell>
          <cell r="J813">
            <v>0.03</v>
          </cell>
          <cell r="K813">
            <v>0.03</v>
          </cell>
          <cell r="L813">
            <v>805</v>
          </cell>
          <cell r="M813" t="str">
            <v>PMRS</v>
          </cell>
          <cell r="N813" t="str">
            <v>Aux Tank</v>
          </cell>
          <cell r="O813" t="str">
            <v>Earthing Boss</v>
          </cell>
          <cell r="P813" t="str">
            <v>M8 Earthing Boss (Green)</v>
          </cell>
          <cell r="Q813" t="str">
            <v>FT28262</v>
          </cell>
          <cell r="R813" t="str">
            <v>FT28204, PMRS, Aux Tank, Earthing Boss, M8 Earthing Boss (Green), FT28262</v>
          </cell>
          <cell r="S813">
            <v>1</v>
          </cell>
        </row>
        <row r="814">
          <cell r="A814">
            <v>806</v>
          </cell>
          <cell r="B814" t="str">
            <v>FT28204</v>
          </cell>
          <cell r="C814" t="str">
            <v>AUXILIARY TANK- 2 - PMRS</v>
          </cell>
          <cell r="D814">
            <v>2910900356</v>
          </cell>
          <cell r="E814" t="str">
            <v>BT-M3X20CSK</v>
          </cell>
          <cell r="F814" t="str">
            <v>SV00A0A410AA1103</v>
          </cell>
          <cell r="G814" t="str">
            <v>Fastener</v>
          </cell>
          <cell r="H814" t="str">
            <v>M3 Csk Screw</v>
          </cell>
          <cell r="I814">
            <v>1</v>
          </cell>
          <cell r="J814">
            <v>5.0000000000000001E-3</v>
          </cell>
          <cell r="K814">
            <v>5.0000000000000001E-3</v>
          </cell>
          <cell r="L814">
            <v>806</v>
          </cell>
          <cell r="M814" t="str">
            <v>PMRS</v>
          </cell>
          <cell r="N814" t="str">
            <v>Aux Tank</v>
          </cell>
          <cell r="O814" t="str">
            <v>Earthing Boss</v>
          </cell>
          <cell r="P814" t="str">
            <v>M3 Csk Screw</v>
          </cell>
          <cell r="Q814" t="str">
            <v>BT-M3X20CSK</v>
          </cell>
          <cell r="R814" t="str">
            <v>FT28204, PMRS, Aux Tank, Earthing Boss, M3 Csk Screw, BT-M3X20CSK</v>
          </cell>
          <cell r="S814">
            <v>1</v>
          </cell>
        </row>
        <row r="815">
          <cell r="A815">
            <v>807</v>
          </cell>
          <cell r="B815" t="str">
            <v>FT28204</v>
          </cell>
          <cell r="C815" t="str">
            <v>AUXILIARY TANK- 2 - PMRS</v>
          </cell>
          <cell r="D815">
            <v>2910900356</v>
          </cell>
          <cell r="E815" t="str">
            <v>BT-M8X10HX</v>
          </cell>
          <cell r="F815" t="str">
            <v>SV00A0A410AA1105</v>
          </cell>
          <cell r="G815" t="str">
            <v>Fastener</v>
          </cell>
          <cell r="H815" t="str">
            <v>M8 Bolt Hex Head</v>
          </cell>
          <cell r="I815">
            <v>1</v>
          </cell>
          <cell r="J815">
            <v>0.03</v>
          </cell>
          <cell r="K815">
            <v>0.03</v>
          </cell>
          <cell r="L815">
            <v>807</v>
          </cell>
          <cell r="M815" t="str">
            <v>PMRS</v>
          </cell>
          <cell r="N815" t="str">
            <v>Aux Tank</v>
          </cell>
          <cell r="O815" t="str">
            <v>Earthing Boss</v>
          </cell>
          <cell r="P815" t="str">
            <v>M8 Bolt Hex Head</v>
          </cell>
          <cell r="Q815" t="str">
            <v>BT-M8X10HX</v>
          </cell>
          <cell r="R815" t="str">
            <v>FT28204, PMRS, Aux Tank, Earthing Boss, M8 Bolt Hex Head, BT-M8X10HX</v>
          </cell>
          <cell r="S815">
            <v>1</v>
          </cell>
        </row>
        <row r="816">
          <cell r="A816">
            <v>808</v>
          </cell>
          <cell r="B816" t="str">
            <v>FT28204</v>
          </cell>
          <cell r="C816" t="str">
            <v>AUXILIARY TANK- 2 - PMRS</v>
          </cell>
          <cell r="D816">
            <v>2910900356</v>
          </cell>
          <cell r="E816" t="str">
            <v/>
          </cell>
          <cell r="F816" t="str">
            <v>SV00A0A460AA07</v>
          </cell>
          <cell r="G816" t="str">
            <v/>
          </cell>
          <cell r="H816" t="str">
            <v/>
          </cell>
          <cell r="I816" t="str">
            <v/>
          </cell>
          <cell r="J816" t="str">
            <v/>
          </cell>
          <cell r="K816" t="str">
            <v/>
          </cell>
          <cell r="L816">
            <v>808</v>
          </cell>
          <cell r="M816" t="str">
            <v>PMRS</v>
          </cell>
          <cell r="N816" t="str">
            <v>Aux Tank</v>
          </cell>
          <cell r="O816" t="str">
            <v>DRAIN PLUG - AUX TANK</v>
          </cell>
          <cell r="P816" t="str">
            <v/>
          </cell>
          <cell r="Q816" t="str">
            <v/>
          </cell>
          <cell r="R816" t="str">
            <v xml:space="preserve">FT28204, PMRS, Aux Tank, DRAIN PLUG - AUX TANK, , </v>
          </cell>
          <cell r="S816" t="str">
            <v/>
          </cell>
        </row>
        <row r="817">
          <cell r="A817">
            <v>809</v>
          </cell>
          <cell r="B817" t="str">
            <v>FT28204</v>
          </cell>
          <cell r="C817" t="str">
            <v>AUXILIARY TANK- 2 - PMRS</v>
          </cell>
          <cell r="D817">
            <v>2910900356</v>
          </cell>
          <cell r="E817" t="str">
            <v>FT28274</v>
          </cell>
          <cell r="F817" t="str">
            <v>SV00A0A460AA0701</v>
          </cell>
          <cell r="G817" t="str">
            <v>Insert</v>
          </cell>
          <cell r="H817" t="str">
            <v xml:space="preserve">M24 X 1.5 Nut Insert (RM) </v>
          </cell>
          <cell r="I817">
            <v>1</v>
          </cell>
          <cell r="J817">
            <v>7.0000000000000007E-2</v>
          </cell>
          <cell r="K817">
            <v>7.0000000000000007E-2</v>
          </cell>
          <cell r="L817">
            <v>809</v>
          </cell>
          <cell r="M817" t="str">
            <v>PMRS</v>
          </cell>
          <cell r="N817" t="str">
            <v>Aux Tank</v>
          </cell>
          <cell r="O817" t="str">
            <v xml:space="preserve">Drain Plug Assembly </v>
          </cell>
          <cell r="P817" t="str">
            <v xml:space="preserve">M24 X 1.5 Nut Insert (RM) </v>
          </cell>
          <cell r="Q817" t="str">
            <v>FT28274</v>
          </cell>
          <cell r="R817" t="str">
            <v>FT28204, PMRS, Aux Tank, Drain Plug Assembly , M24 X 1.5 Nut Insert (RM) , FT28274</v>
          </cell>
          <cell r="S817">
            <v>1</v>
          </cell>
        </row>
        <row r="818">
          <cell r="A818">
            <v>810</v>
          </cell>
          <cell r="B818" t="str">
            <v>FT28204</v>
          </cell>
          <cell r="C818" t="str">
            <v>AUXILIARY TANK- 2 - PMRS</v>
          </cell>
          <cell r="D818">
            <v>2910900356</v>
          </cell>
          <cell r="E818" t="str">
            <v>ROV16SCFX</v>
          </cell>
          <cell r="F818" t="str">
            <v>SV00A0A460AA0703</v>
          </cell>
          <cell r="G818" t="str">
            <v>Fitting</v>
          </cell>
          <cell r="H818" t="str">
            <v>M24 X 1.5 Solid Plug</v>
          </cell>
          <cell r="I818">
            <v>1</v>
          </cell>
          <cell r="J818">
            <v>7.4999999999999997E-2</v>
          </cell>
          <cell r="K818">
            <v>7.4999999999999997E-2</v>
          </cell>
          <cell r="L818">
            <v>810</v>
          </cell>
          <cell r="M818" t="str">
            <v>PMRS</v>
          </cell>
          <cell r="N818" t="str">
            <v>Aux Tank</v>
          </cell>
          <cell r="O818" t="str">
            <v xml:space="preserve">Drain Plug Assembly </v>
          </cell>
          <cell r="P818" t="str">
            <v>M24 X 1.5 Solid Plug</v>
          </cell>
          <cell r="Q818" t="str">
            <v>ROV16SCFX</v>
          </cell>
          <cell r="R818" t="str">
            <v>FT28204, PMRS, Aux Tank, Drain Plug Assembly , M24 X 1.5 Solid Plug, ROV16SCFX</v>
          </cell>
          <cell r="S818">
            <v>1</v>
          </cell>
        </row>
        <row r="819">
          <cell r="A819">
            <v>811</v>
          </cell>
          <cell r="B819" t="str">
            <v>FT28204</v>
          </cell>
          <cell r="C819" t="str">
            <v>AUXILIARY TANK- 2 - PMRS</v>
          </cell>
          <cell r="D819">
            <v>2910900356</v>
          </cell>
          <cell r="E819" t="str">
            <v>Y-BS-M24</v>
          </cell>
          <cell r="F819" t="str">
            <v>SV00A0A460AA0705</v>
          </cell>
          <cell r="G819" t="str">
            <v>Seal</v>
          </cell>
          <cell r="H819" t="str">
            <v>M24 X 1.5 Bonded Seal</v>
          </cell>
          <cell r="I819">
            <v>1</v>
          </cell>
          <cell r="J819">
            <v>4.0000000000000001E-3</v>
          </cell>
          <cell r="K819">
            <v>4.0000000000000001E-3</v>
          </cell>
          <cell r="L819">
            <v>811</v>
          </cell>
          <cell r="M819" t="str">
            <v>PMRS</v>
          </cell>
          <cell r="N819" t="str">
            <v>Aux Tank</v>
          </cell>
          <cell r="O819" t="str">
            <v xml:space="preserve">Drain Plug Assembly </v>
          </cell>
          <cell r="P819" t="str">
            <v>M24 X 1.5 Bonded Seal</v>
          </cell>
          <cell r="Q819" t="str">
            <v>Y-BS-M24</v>
          </cell>
          <cell r="R819" t="str">
            <v>FT28204, PMRS, Aux Tank, Drain Plug Assembly , M24 X 1.5 Bonded Seal, Y-BS-M24</v>
          </cell>
          <cell r="S819">
            <v>1</v>
          </cell>
        </row>
        <row r="820">
          <cell r="A820">
            <v>812</v>
          </cell>
          <cell r="B820" t="str">
            <v>FT28204</v>
          </cell>
          <cell r="C820" t="str">
            <v>AUXILIARY TANK- 2 - PMRS</v>
          </cell>
          <cell r="D820">
            <v>2910900356</v>
          </cell>
          <cell r="E820" t="str">
            <v>FT28684</v>
          </cell>
          <cell r="F820" t="str">
            <v>SV00A0A410AA13</v>
          </cell>
          <cell r="G820" t="str">
            <v/>
          </cell>
          <cell r="H820" t="str">
            <v/>
          </cell>
          <cell r="I820" t="str">
            <v/>
          </cell>
          <cell r="J820" t="str">
            <v/>
          </cell>
          <cell r="K820" t="str">
            <v/>
          </cell>
          <cell r="L820">
            <v>812</v>
          </cell>
          <cell r="M820" t="str">
            <v>PMRS</v>
          </cell>
          <cell r="N820" t="str">
            <v>Aux Tank</v>
          </cell>
          <cell r="O820" t="str">
            <v>SUPPORT STRUCTURE</v>
          </cell>
          <cell r="P820" t="str">
            <v/>
          </cell>
          <cell r="Q820" t="str">
            <v>FT28684</v>
          </cell>
          <cell r="R820" t="str">
            <v>FT28204, PMRS, Aux Tank, SUPPORT STRUCTURE, , FT28684</v>
          </cell>
          <cell r="S820" t="str">
            <v/>
          </cell>
        </row>
        <row r="821">
          <cell r="A821">
            <v>813</v>
          </cell>
          <cell r="B821" t="str">
            <v>FT28204</v>
          </cell>
          <cell r="C821" t="str">
            <v>AUXILIARY TANK- 2 - PMRS</v>
          </cell>
          <cell r="D821">
            <v>2910900356</v>
          </cell>
          <cell r="E821" t="str">
            <v>FT28441</v>
          </cell>
          <cell r="F821" t="str">
            <v>SV00A0A410AA1301</v>
          </cell>
          <cell r="G821" t="str">
            <v>Fitting</v>
          </cell>
          <cell r="H821" t="str">
            <v>Aux Retaining Bar</v>
          </cell>
          <cell r="I821">
            <v>2</v>
          </cell>
          <cell r="J821">
            <v>1</v>
          </cell>
          <cell r="K821">
            <v>2</v>
          </cell>
          <cell r="L821">
            <v>813</v>
          </cell>
          <cell r="M821" t="str">
            <v>PMRS</v>
          </cell>
          <cell r="N821" t="str">
            <v>Aux Tank</v>
          </cell>
          <cell r="O821" t="str">
            <v>Aluminium Support Structure</v>
          </cell>
          <cell r="P821" t="str">
            <v>Aux Retaining Bar</v>
          </cell>
          <cell r="Q821" t="str">
            <v>FT28441</v>
          </cell>
          <cell r="R821" t="str">
            <v>FT28204, PMRS, Aux Tank, Aluminium Support Structure, Aux Retaining Bar, FT28441</v>
          </cell>
          <cell r="S821">
            <v>2</v>
          </cell>
        </row>
        <row r="822">
          <cell r="A822">
            <v>814</v>
          </cell>
          <cell r="B822" t="str">
            <v>FT28204</v>
          </cell>
          <cell r="C822" t="str">
            <v>AUXILIARY TANK- 2 - PMRS</v>
          </cell>
          <cell r="D822">
            <v>2910900356</v>
          </cell>
          <cell r="E822" t="str">
            <v>FT28442</v>
          </cell>
          <cell r="F822" t="str">
            <v>SV00A0A410AA1303</v>
          </cell>
          <cell r="G822" t="str">
            <v>Fitting</v>
          </cell>
          <cell r="H822" t="str">
            <v>Aux Bottom Cradle</v>
          </cell>
          <cell r="I822">
            <v>1</v>
          </cell>
          <cell r="J822">
            <v>13</v>
          </cell>
          <cell r="K822">
            <v>13</v>
          </cell>
          <cell r="L822">
            <v>814</v>
          </cell>
          <cell r="M822" t="str">
            <v>PMRS</v>
          </cell>
          <cell r="N822" t="str">
            <v>Aux Tank</v>
          </cell>
          <cell r="O822" t="str">
            <v>Aluminium Support Structure</v>
          </cell>
          <cell r="P822" t="str">
            <v>Aux Bottom Cradle</v>
          </cell>
          <cell r="Q822" t="str">
            <v>FT28442</v>
          </cell>
          <cell r="R822" t="str">
            <v>FT28204, PMRS, Aux Tank, Aluminium Support Structure, Aux Bottom Cradle, FT28442</v>
          </cell>
          <cell r="S822">
            <v>1</v>
          </cell>
        </row>
        <row r="823">
          <cell r="A823">
            <v>815</v>
          </cell>
          <cell r="B823" t="str">
            <v>FT28204</v>
          </cell>
          <cell r="C823" t="str">
            <v>AUXILIARY TANK- 2 - PMRS</v>
          </cell>
          <cell r="D823">
            <v>2910900356</v>
          </cell>
          <cell r="E823" t="str">
            <v>FT28443</v>
          </cell>
          <cell r="F823" t="str">
            <v>SV00A0A410AA1305</v>
          </cell>
          <cell r="G823" t="str">
            <v>Fitting</v>
          </cell>
          <cell r="H823" t="str">
            <v>Aux Strut Retainer</v>
          </cell>
          <cell r="I823">
            <v>2</v>
          </cell>
          <cell r="J823">
            <v>0.25</v>
          </cell>
          <cell r="K823">
            <v>0.5</v>
          </cell>
          <cell r="L823">
            <v>815</v>
          </cell>
          <cell r="M823" t="str">
            <v>PMRS</v>
          </cell>
          <cell r="N823" t="str">
            <v>Aux Tank</v>
          </cell>
          <cell r="O823" t="str">
            <v>Aluminium Support Structure</v>
          </cell>
          <cell r="P823" t="str">
            <v>Aux Strut Retainer</v>
          </cell>
          <cell r="Q823" t="str">
            <v>FT28443</v>
          </cell>
          <cell r="R823" t="str">
            <v>FT28204, PMRS, Aux Tank, Aluminium Support Structure, Aux Strut Retainer, FT28443</v>
          </cell>
          <cell r="S823">
            <v>2</v>
          </cell>
        </row>
        <row r="824">
          <cell r="A824">
            <v>816</v>
          </cell>
          <cell r="B824" t="str">
            <v>FT28204</v>
          </cell>
          <cell r="C824" t="str">
            <v>AUXILIARY TANK- 2 - PMRS</v>
          </cell>
          <cell r="D824">
            <v>2910900356</v>
          </cell>
          <cell r="E824" t="str">
            <v>FT28444</v>
          </cell>
          <cell r="F824" t="str">
            <v>SV00A0A410AA1307</v>
          </cell>
          <cell r="G824" t="str">
            <v>Fitting</v>
          </cell>
          <cell r="H824" t="str">
            <v>Aux Wedge Plate</v>
          </cell>
          <cell r="I824">
            <v>1</v>
          </cell>
          <cell r="J824">
            <v>2.5</v>
          </cell>
          <cell r="K824">
            <v>2.5</v>
          </cell>
          <cell r="L824">
            <v>816</v>
          </cell>
          <cell r="M824" t="str">
            <v>PMRS</v>
          </cell>
          <cell r="N824" t="str">
            <v>Aux Tank</v>
          </cell>
          <cell r="O824" t="str">
            <v>Aluminium Support Structure</v>
          </cell>
          <cell r="P824" t="str">
            <v>Aux Wedge Plate</v>
          </cell>
          <cell r="Q824" t="str">
            <v>FT28444</v>
          </cell>
          <cell r="R824" t="str">
            <v>FT28204, PMRS, Aux Tank, Aluminium Support Structure, Aux Wedge Plate, FT28444</v>
          </cell>
          <cell r="S824">
            <v>1</v>
          </cell>
        </row>
        <row r="825">
          <cell r="A825">
            <v>817</v>
          </cell>
          <cell r="B825" t="str">
            <v>FT28204</v>
          </cell>
          <cell r="C825" t="str">
            <v>AUXILIARY TANK- 2 - PMRS</v>
          </cell>
          <cell r="D825">
            <v>2910900356</v>
          </cell>
          <cell r="E825" t="str">
            <v>FT28445</v>
          </cell>
          <cell r="F825" t="str">
            <v>SV00A0A410AA1309</v>
          </cell>
          <cell r="G825" t="str">
            <v>Fitting</v>
          </cell>
          <cell r="H825" t="str">
            <v>Aux Retaining Plate</v>
          </cell>
          <cell r="I825">
            <v>1</v>
          </cell>
          <cell r="J825">
            <v>1.5</v>
          </cell>
          <cell r="K825">
            <v>1.5</v>
          </cell>
          <cell r="L825">
            <v>817</v>
          </cell>
          <cell r="M825" t="str">
            <v>PMRS</v>
          </cell>
          <cell r="N825" t="str">
            <v>Aux Tank</v>
          </cell>
          <cell r="O825" t="str">
            <v>Aluminium Support Structure</v>
          </cell>
          <cell r="P825" t="str">
            <v>Aux Retaining Plate</v>
          </cell>
          <cell r="Q825" t="str">
            <v>FT28445</v>
          </cell>
          <cell r="R825" t="str">
            <v>FT28204, PMRS, Aux Tank, Aluminium Support Structure, Aux Retaining Plate, FT28445</v>
          </cell>
          <cell r="S825">
            <v>1</v>
          </cell>
        </row>
        <row r="826">
          <cell r="A826">
            <v>818</v>
          </cell>
          <cell r="B826" t="str">
            <v>FT28204</v>
          </cell>
          <cell r="C826" t="str">
            <v>AUXILIARY TANK- 2 - PMRS</v>
          </cell>
          <cell r="D826">
            <v>2910900356</v>
          </cell>
          <cell r="E826" t="str">
            <v>BT-M6X30SK/SS</v>
          </cell>
          <cell r="F826" t="str">
            <v>SV00A0A410AA1311</v>
          </cell>
          <cell r="G826" t="str">
            <v>Fitting</v>
          </cell>
          <cell r="H826" t="str">
            <v>M6 Socket Head Bolt</v>
          </cell>
          <cell r="I826">
            <v>4</v>
          </cell>
          <cell r="J826">
            <v>0.2</v>
          </cell>
          <cell r="K826">
            <v>0.8</v>
          </cell>
          <cell r="L826">
            <v>818</v>
          </cell>
          <cell r="M826" t="str">
            <v>PMRS</v>
          </cell>
          <cell r="N826" t="str">
            <v>Aux Tank</v>
          </cell>
          <cell r="O826" t="str">
            <v>Aluminium Support Structure</v>
          </cell>
          <cell r="P826" t="str">
            <v>M6 Socket Head Bolt</v>
          </cell>
          <cell r="Q826" t="str">
            <v>BT-M6X30SK/SS</v>
          </cell>
          <cell r="R826" t="str">
            <v>FT28204, PMRS, Aux Tank, Aluminium Support Structure, M6 Socket Head Bolt, BT-M6X30SK/SS</v>
          </cell>
          <cell r="S826">
            <v>4</v>
          </cell>
        </row>
        <row r="827">
          <cell r="A827">
            <v>819</v>
          </cell>
          <cell r="B827" t="str">
            <v>FT28204</v>
          </cell>
          <cell r="C827" t="str">
            <v>AUXILIARY TANK- 2 - PMRS</v>
          </cell>
          <cell r="D827">
            <v>2910900356</v>
          </cell>
          <cell r="E827" t="str">
            <v>Z-W-M6/SS</v>
          </cell>
          <cell r="F827" t="str">
            <v>SV00A0A410AA1313</v>
          </cell>
          <cell r="G827" t="str">
            <v>Fitting</v>
          </cell>
          <cell r="H827" t="str">
            <v>M6 Washer</v>
          </cell>
          <cell r="I827">
            <v>4</v>
          </cell>
          <cell r="J827">
            <v>0.02</v>
          </cell>
          <cell r="K827">
            <v>0.08</v>
          </cell>
          <cell r="L827">
            <v>819</v>
          </cell>
          <cell r="M827" t="str">
            <v>PMRS</v>
          </cell>
          <cell r="N827" t="str">
            <v>Aux Tank</v>
          </cell>
          <cell r="O827" t="str">
            <v>Aluminium Support Structure</v>
          </cell>
          <cell r="P827" t="str">
            <v>M6 Washer</v>
          </cell>
          <cell r="Q827" t="str">
            <v>Z-W-M6/SS</v>
          </cell>
          <cell r="R827" t="str">
            <v>FT28204, PMRS, Aux Tank, Aluminium Support Structure, M6 Washer, Z-W-M6/SS</v>
          </cell>
          <cell r="S827">
            <v>4</v>
          </cell>
        </row>
        <row r="828">
          <cell r="A828">
            <v>820</v>
          </cell>
          <cell r="B828" t="str">
            <v>FT28204</v>
          </cell>
          <cell r="C828" t="str">
            <v>AUXILIARY TANK- 2 - PMRS</v>
          </cell>
          <cell r="D828">
            <v>2910900356</v>
          </cell>
          <cell r="E828" t="str">
            <v>BT-M20X60HX/SS</v>
          </cell>
          <cell r="F828" t="str">
            <v>SV00A0A410AA1315</v>
          </cell>
          <cell r="G828" t="str">
            <v>Fitting</v>
          </cell>
          <cell r="H828" t="str">
            <v>M20 Bolt</v>
          </cell>
          <cell r="I828">
            <v>7</v>
          </cell>
          <cell r="J828">
            <v>0.1</v>
          </cell>
          <cell r="K828">
            <v>0.70000000000000007</v>
          </cell>
          <cell r="L828">
            <v>820</v>
          </cell>
          <cell r="M828" t="str">
            <v>PMRS</v>
          </cell>
          <cell r="N828" t="str">
            <v>Aux Tank</v>
          </cell>
          <cell r="O828" t="str">
            <v>Aluminium Support Structure</v>
          </cell>
          <cell r="P828" t="str">
            <v>M20 Bolt</v>
          </cell>
          <cell r="Q828" t="str">
            <v>BT-M20X60HX/SS</v>
          </cell>
          <cell r="R828" t="str">
            <v>FT28204, PMRS, Aux Tank, Aluminium Support Structure, M20 Bolt, BT-M20X60HX/SS</v>
          </cell>
          <cell r="S828">
            <v>7</v>
          </cell>
        </row>
        <row r="829">
          <cell r="A829">
            <v>821</v>
          </cell>
          <cell r="B829" t="str">
            <v>FT28204</v>
          </cell>
          <cell r="C829" t="str">
            <v>AUXILIARY TANK- 2 - PMRS</v>
          </cell>
          <cell r="D829">
            <v>2910900356</v>
          </cell>
          <cell r="E829" t="str">
            <v>Z-W-M20/SS</v>
          </cell>
          <cell r="F829" t="str">
            <v>SV00A0A410AA1317</v>
          </cell>
          <cell r="G829" t="str">
            <v>Fitting</v>
          </cell>
          <cell r="H829" t="str">
            <v>M20 Washer</v>
          </cell>
          <cell r="I829">
            <v>9</v>
          </cell>
          <cell r="J829">
            <v>2E-3</v>
          </cell>
          <cell r="K829">
            <v>1.8000000000000002E-2</v>
          </cell>
          <cell r="L829">
            <v>821</v>
          </cell>
          <cell r="M829" t="str">
            <v>PMRS</v>
          </cell>
          <cell r="N829" t="str">
            <v>Aux Tank</v>
          </cell>
          <cell r="O829" t="str">
            <v>Aluminium Support Structure</v>
          </cell>
          <cell r="P829" t="str">
            <v>M20 Washer</v>
          </cell>
          <cell r="Q829" t="str">
            <v>Z-W-M20/SS</v>
          </cell>
          <cell r="R829" t="str">
            <v>FT28204, PMRS, Aux Tank, Aluminium Support Structure, M20 Washer, Z-W-M20/SS</v>
          </cell>
          <cell r="S829">
            <v>9</v>
          </cell>
        </row>
        <row r="830">
          <cell r="A830">
            <v>822</v>
          </cell>
          <cell r="B830" t="str">
            <v>FT28204</v>
          </cell>
          <cell r="C830" t="str">
            <v>AUXILIARY TANK- 2 - PMRS</v>
          </cell>
          <cell r="D830">
            <v>2910900356</v>
          </cell>
          <cell r="E830" t="str">
            <v>Z-W-M20/SS</v>
          </cell>
          <cell r="F830" t="str">
            <v>SV00A0A410AA1319</v>
          </cell>
          <cell r="G830" t="str">
            <v>Fitting</v>
          </cell>
          <cell r="H830" t="str">
            <v>M20 Nut</v>
          </cell>
          <cell r="I830">
            <v>2</v>
          </cell>
          <cell r="J830">
            <v>0.02</v>
          </cell>
          <cell r="K830">
            <v>0.04</v>
          </cell>
          <cell r="L830">
            <v>822</v>
          </cell>
          <cell r="M830" t="str">
            <v>PMRS</v>
          </cell>
          <cell r="N830" t="str">
            <v>Aux Tank</v>
          </cell>
          <cell r="O830" t="str">
            <v>Aluminium Support Structure</v>
          </cell>
          <cell r="P830" t="str">
            <v>M20 Nut</v>
          </cell>
          <cell r="Q830" t="str">
            <v>Z-W-M20/SS</v>
          </cell>
          <cell r="R830" t="str">
            <v>FT28204, PMRS, Aux Tank, Aluminium Support Structure, M20 Nut, Z-W-M20/SS</v>
          </cell>
          <cell r="S830">
            <v>2</v>
          </cell>
        </row>
        <row r="832">
          <cell r="A832">
            <v>823</v>
          </cell>
          <cell r="B832" t="str">
            <v>FT28205</v>
          </cell>
          <cell r="C832" t="str">
            <v>AUXILIARY TANK- 3 - REPAIR</v>
          </cell>
          <cell r="D832">
            <v>2910900358</v>
          </cell>
          <cell r="E832" t="str">
            <v>FT28205</v>
          </cell>
          <cell r="F832" t="str">
            <v>SV00A0A410AA</v>
          </cell>
          <cell r="G832" t="str">
            <v/>
          </cell>
          <cell r="H832" t="str">
            <v/>
          </cell>
          <cell r="I832" t="str">
            <v/>
          </cell>
          <cell r="J832" t="str">
            <v/>
          </cell>
          <cell r="K832" t="str">
            <v/>
          </cell>
          <cell r="L832">
            <v>823</v>
          </cell>
          <cell r="M832" t="str">
            <v>REPAIR</v>
          </cell>
          <cell r="N832" t="str">
            <v>Aux Tank</v>
          </cell>
          <cell r="O832" t="str">
            <v>AUXILIARY TANK</v>
          </cell>
          <cell r="P832" t="str">
            <v/>
          </cell>
          <cell r="Q832" t="str">
            <v>FT28205</v>
          </cell>
          <cell r="R832" t="str">
            <v>FT28205, REPAIR, Aux Tank, AUXILIARY TANK, , FT28205</v>
          </cell>
          <cell r="S832" t="str">
            <v/>
          </cell>
        </row>
        <row r="833">
          <cell r="A833">
            <v>824</v>
          </cell>
          <cell r="B833" t="str">
            <v>FT28205</v>
          </cell>
          <cell r="C833" t="str">
            <v>AUXILIARY TANK- 3 - REPAIR</v>
          </cell>
          <cell r="D833">
            <v>2910900358</v>
          </cell>
          <cell r="E833" t="str">
            <v>FT28335</v>
          </cell>
          <cell r="F833" t="str">
            <v>SV00A0A410AA01</v>
          </cell>
          <cell r="G833" t="str">
            <v>Moulding</v>
          </cell>
          <cell r="H833" t="str">
            <v>Rotational Moulding</v>
          </cell>
          <cell r="I833">
            <v>1</v>
          </cell>
          <cell r="J833" t="str">
            <v/>
          </cell>
          <cell r="K833" t="str">
            <v/>
          </cell>
          <cell r="L833">
            <v>824</v>
          </cell>
          <cell r="M833" t="str">
            <v>REPAIR</v>
          </cell>
          <cell r="N833" t="str">
            <v>Aux Tank</v>
          </cell>
          <cell r="O833" t="str">
            <v>RM Tank CH54 Black Crosslink Polyethylene</v>
          </cell>
          <cell r="P833" t="str">
            <v>Rotational Moulding</v>
          </cell>
          <cell r="Q833" t="str">
            <v>FT28335</v>
          </cell>
          <cell r="R833" t="str">
            <v>FT28205, REPAIR, Aux Tank, RM Tank CH54 Black Crosslink Polyethylene, Rotational Moulding, FT28335</v>
          </cell>
          <cell r="S833">
            <v>1</v>
          </cell>
        </row>
        <row r="834">
          <cell r="A834">
            <v>825</v>
          </cell>
          <cell r="B834" t="str">
            <v>FT28205</v>
          </cell>
          <cell r="C834" t="str">
            <v>AUXILIARY TANK- 3 - REPAIR</v>
          </cell>
          <cell r="D834">
            <v>2910900358</v>
          </cell>
          <cell r="E834" t="str">
            <v>FT28285</v>
          </cell>
          <cell r="F834" t="str">
            <v>SV00A0A410AA0101</v>
          </cell>
          <cell r="G834" t="str">
            <v>Ident</v>
          </cell>
          <cell r="H834" t="str">
            <v>Ident Label</v>
          </cell>
          <cell r="I834">
            <v>1</v>
          </cell>
          <cell r="J834">
            <v>0.02</v>
          </cell>
          <cell r="K834">
            <v>0.02</v>
          </cell>
          <cell r="L834">
            <v>825</v>
          </cell>
          <cell r="M834" t="str">
            <v>REPAIR</v>
          </cell>
          <cell r="N834" t="str">
            <v>Aux Tank</v>
          </cell>
          <cell r="O834" t="str">
            <v>Label</v>
          </cell>
          <cell r="P834" t="str">
            <v>Ident Label</v>
          </cell>
          <cell r="Q834" t="str">
            <v>FT28285</v>
          </cell>
          <cell r="R834" t="str">
            <v>FT28205, REPAIR, Aux Tank, Label, Ident Label, FT28285</v>
          </cell>
          <cell r="S834">
            <v>1</v>
          </cell>
        </row>
        <row r="835">
          <cell r="A835">
            <v>826</v>
          </cell>
          <cell r="B835" t="str">
            <v>FT28205</v>
          </cell>
          <cell r="C835" t="str">
            <v>AUXILIARY TANK- 3 - REPAIR</v>
          </cell>
          <cell r="D835">
            <v>2910900358</v>
          </cell>
          <cell r="E835" t="str">
            <v>FT28684</v>
          </cell>
          <cell r="F835" t="str">
            <v>SV00A0A410AA0103</v>
          </cell>
          <cell r="G835" t="str">
            <v>Parts</v>
          </cell>
          <cell r="H835" t="str">
            <v>Top level loose items kit</v>
          </cell>
          <cell r="I835">
            <v>1</v>
          </cell>
          <cell r="J835" t="str">
            <v/>
          </cell>
          <cell r="K835" t="str">
            <v/>
          </cell>
          <cell r="L835">
            <v>826</v>
          </cell>
          <cell r="M835" t="str">
            <v>REPAIR</v>
          </cell>
          <cell r="N835" t="str">
            <v>Aux Tank</v>
          </cell>
          <cell r="O835" t="str">
            <v>Loose items</v>
          </cell>
          <cell r="P835" t="str">
            <v>Top level loose items kit</v>
          </cell>
          <cell r="Q835" t="str">
            <v>FT28684</v>
          </cell>
          <cell r="R835" t="str">
            <v>FT28205, REPAIR, Aux Tank, Loose items, Top level loose items kit, FT28684</v>
          </cell>
          <cell r="S835">
            <v>1</v>
          </cell>
        </row>
        <row r="836">
          <cell r="A836">
            <v>827</v>
          </cell>
          <cell r="B836" t="str">
            <v>FT28208</v>
          </cell>
          <cell r="C836" t="str">
            <v>AUXILIARY TANK- 3 - REPAIR</v>
          </cell>
          <cell r="D836">
            <v>2910900361</v>
          </cell>
          <cell r="E836" t="str">
            <v>FT28235</v>
          </cell>
          <cell r="F836" t="str">
            <v>SV00A0A410AA03</v>
          </cell>
          <cell r="G836" t="str">
            <v/>
          </cell>
          <cell r="H836" t="str">
            <v/>
          </cell>
          <cell r="I836" t="str">
            <v/>
          </cell>
          <cell r="J836" t="str">
            <v/>
          </cell>
          <cell r="K836" t="str">
            <v/>
          </cell>
          <cell r="L836">
            <v>827</v>
          </cell>
          <cell r="M836" t="str">
            <v>PMRS</v>
          </cell>
          <cell r="N836" t="str">
            <v>Aux Tank</v>
          </cell>
          <cell r="O836" t="str">
            <v>COVERING AUX TANK</v>
          </cell>
          <cell r="P836" t="str">
            <v/>
          </cell>
          <cell r="Q836" t="str">
            <v>FT28235</v>
          </cell>
          <cell r="R836" t="str">
            <v>FT28208, PMRS, Aux Tank, COVERING AUX TANK, , FT28235</v>
          </cell>
          <cell r="S836" t="str">
            <v/>
          </cell>
        </row>
        <row r="837">
          <cell r="A837">
            <v>828</v>
          </cell>
          <cell r="B837" t="str">
            <v>FT28205</v>
          </cell>
          <cell r="C837" t="str">
            <v>AUXILIARY TANK- 3 - REPAIR</v>
          </cell>
          <cell r="D837">
            <v>2910900358</v>
          </cell>
          <cell r="E837" t="str">
            <v>PF-5177/5/NA92/W</v>
          </cell>
          <cell r="F837" t="str">
            <v>SV00A0A410AA0301</v>
          </cell>
          <cell r="G837" t="str">
            <v>Protection</v>
          </cell>
          <cell r="H837" t="str">
            <v>Sponge Layer</v>
          </cell>
          <cell r="I837">
            <v>1</v>
          </cell>
          <cell r="J837">
            <v>7.3</v>
          </cell>
          <cell r="K837">
            <v>7.3</v>
          </cell>
          <cell r="L837">
            <v>828</v>
          </cell>
          <cell r="M837" t="str">
            <v>REPAIR</v>
          </cell>
          <cell r="N837" t="str">
            <v>Aux Tank</v>
          </cell>
          <cell r="O837" t="str">
            <v>Self Seal Covering</v>
          </cell>
          <cell r="P837" t="str">
            <v>Sponge Layer</v>
          </cell>
          <cell r="Q837" t="str">
            <v>PF-5177/5/NA92/W</v>
          </cell>
          <cell r="R837" t="str">
            <v>FT28205, REPAIR, Aux Tank, Self Seal Covering, Sponge Layer, PF-5177/5/NA92/W</v>
          </cell>
          <cell r="S837">
            <v>1</v>
          </cell>
        </row>
        <row r="838">
          <cell r="A838">
            <v>829</v>
          </cell>
          <cell r="B838" t="str">
            <v>FT28205</v>
          </cell>
          <cell r="C838" t="str">
            <v>AUXILIARY TANK- 3 - REPAIR</v>
          </cell>
          <cell r="D838">
            <v>2910900358</v>
          </cell>
          <cell r="E838" t="str">
            <v>R-PU5503</v>
          </cell>
          <cell r="F838" t="str">
            <v>SV00A0A410AA0303</v>
          </cell>
          <cell r="G838" t="str">
            <v>Protection</v>
          </cell>
          <cell r="H838" t="str">
            <v>Outer Covering SPRAY PU</v>
          </cell>
          <cell r="I838">
            <v>1</v>
          </cell>
          <cell r="J838">
            <v>6.2</v>
          </cell>
          <cell r="K838">
            <v>6.2</v>
          </cell>
          <cell r="L838">
            <v>829</v>
          </cell>
          <cell r="M838" t="str">
            <v>REPAIR</v>
          </cell>
          <cell r="N838" t="str">
            <v>Aux Tank</v>
          </cell>
          <cell r="O838" t="str">
            <v>Self Seal Covering</v>
          </cell>
          <cell r="P838" t="str">
            <v>Outer Covering SPRAY PU</v>
          </cell>
          <cell r="Q838" t="str">
            <v>R-PU5503</v>
          </cell>
          <cell r="R838" t="str">
            <v>FT28205, REPAIR, Aux Tank, Self Seal Covering, Outer Covering SPRAY PU, R-PU5503</v>
          </cell>
          <cell r="S838">
            <v>1</v>
          </cell>
        </row>
        <row r="839">
          <cell r="A839">
            <v>830</v>
          </cell>
          <cell r="B839" t="str">
            <v>FT28205</v>
          </cell>
          <cell r="C839" t="str">
            <v>AUXILIARY TANK- 3 - REPAIR</v>
          </cell>
          <cell r="D839">
            <v>2910900358</v>
          </cell>
          <cell r="E839" t="str">
            <v>CA8360R/285</v>
          </cell>
          <cell r="F839" t="str">
            <v>SV00A0A410AA0305</v>
          </cell>
          <cell r="G839" t="str">
            <v>Paint</v>
          </cell>
          <cell r="H839" t="str">
            <v>Def Stan 80-208 NATO Green No. 285 (Matt, Pu multi-pack)</v>
          </cell>
          <cell r="I839">
            <v>1</v>
          </cell>
          <cell r="J839">
            <v>1</v>
          </cell>
          <cell r="K839">
            <v>1</v>
          </cell>
          <cell r="L839">
            <v>830</v>
          </cell>
          <cell r="M839" t="str">
            <v>REPAIR</v>
          </cell>
          <cell r="N839" t="str">
            <v>Aux Tank</v>
          </cell>
          <cell r="O839" t="str">
            <v>Camoflage Covering</v>
          </cell>
          <cell r="P839" t="str">
            <v>Def Stan 80-208 NATO Green No. 285 (Matt, Pu multi-pack)</v>
          </cell>
          <cell r="Q839" t="str">
            <v>CA8360R/285</v>
          </cell>
          <cell r="R839" t="str">
            <v>FT28205, REPAIR, Aux Tank, Camoflage Covering, Def Stan 80-208 NATO Green No. 285 (Matt, Pu multi-pack), CA8360R/285</v>
          </cell>
          <cell r="S839">
            <v>1</v>
          </cell>
        </row>
        <row r="840">
          <cell r="A840">
            <v>831</v>
          </cell>
          <cell r="B840" t="str">
            <v>FT28205</v>
          </cell>
          <cell r="C840" t="str">
            <v>AUXILIARY TANK- 3 - REPAIR</v>
          </cell>
          <cell r="D840">
            <v>2910900358</v>
          </cell>
          <cell r="E840" t="str">
            <v>FT28394</v>
          </cell>
          <cell r="F840" t="str">
            <v>SV00A0A410AA15</v>
          </cell>
          <cell r="G840" t="str">
            <v/>
          </cell>
          <cell r="H840" t="str">
            <v/>
          </cell>
          <cell r="I840" t="str">
            <v/>
          </cell>
          <cell r="J840" t="str">
            <v/>
          </cell>
          <cell r="K840" t="str">
            <v/>
          </cell>
          <cell r="L840">
            <v>831</v>
          </cell>
          <cell r="M840" t="str">
            <v>SCOUT/REC</v>
          </cell>
          <cell r="N840" t="str">
            <v>Aux Tank</v>
          </cell>
          <cell r="O840" t="str">
            <v>Access Cover Assy</v>
          </cell>
          <cell r="P840" t="str">
            <v/>
          </cell>
          <cell r="Q840" t="str">
            <v>FT28394</v>
          </cell>
          <cell r="R840" t="str">
            <v>FT28205, SCOUT/REC, Aux Tank, Access Cover Assy, , FT28394</v>
          </cell>
          <cell r="S840" t="str">
            <v/>
          </cell>
        </row>
        <row r="841">
          <cell r="A841">
            <v>832</v>
          </cell>
          <cell r="B841" t="str">
            <v>FT28205</v>
          </cell>
          <cell r="C841" t="str">
            <v>AUXILIARY TANK- 3 - REPAIR</v>
          </cell>
          <cell r="D841">
            <v>2910900358</v>
          </cell>
          <cell r="E841" t="str">
            <v>FT28396</v>
          </cell>
          <cell r="F841" t="str">
            <v>SV00A0A410AA1501</v>
          </cell>
          <cell r="G841" t="str">
            <v>Cover</v>
          </cell>
          <cell r="H841" t="str">
            <v>Lid</v>
          </cell>
          <cell r="I841">
            <v>1</v>
          </cell>
          <cell r="J841" t="str">
            <v/>
          </cell>
          <cell r="K841" t="str">
            <v/>
          </cell>
          <cell r="L841">
            <v>832</v>
          </cell>
          <cell r="M841" t="str">
            <v>SCOUT/REC</v>
          </cell>
          <cell r="N841" t="str">
            <v>Aux Tank</v>
          </cell>
          <cell r="O841" t="str">
            <v xml:space="preserve"> Access Cover Assy   FT28394</v>
          </cell>
          <cell r="P841" t="str">
            <v>Lid</v>
          </cell>
          <cell r="Q841" t="str">
            <v>FT28396</v>
          </cell>
          <cell r="R841" t="str">
            <v>FT28205, SCOUT/REC, Aux Tank,  Access Cover Assy   FT28394, Lid, FT28396</v>
          </cell>
          <cell r="S841">
            <v>1</v>
          </cell>
        </row>
        <row r="842">
          <cell r="A842">
            <v>833</v>
          </cell>
          <cell r="B842" t="str">
            <v>FT28205</v>
          </cell>
          <cell r="C842" t="str">
            <v>AUXILIARY TANK- 3 - REPAIR</v>
          </cell>
          <cell r="D842">
            <v>2910900358</v>
          </cell>
          <cell r="E842" t="str">
            <v>FT28517</v>
          </cell>
          <cell r="F842" t="str">
            <v>SV00A0A410AA1503</v>
          </cell>
          <cell r="G842" t="str">
            <v>Seal</v>
          </cell>
          <cell r="H842" t="str">
            <v>P seal</v>
          </cell>
          <cell r="I842">
            <v>1</v>
          </cell>
          <cell r="J842" t="str">
            <v/>
          </cell>
          <cell r="K842" t="str">
            <v/>
          </cell>
          <cell r="L842">
            <v>833</v>
          </cell>
          <cell r="M842" t="str">
            <v>SCOUT/REC</v>
          </cell>
          <cell r="N842" t="str">
            <v>Aux Tank</v>
          </cell>
          <cell r="O842" t="str">
            <v xml:space="preserve"> Access Cover Assy   FT28394</v>
          </cell>
          <cell r="P842" t="str">
            <v>P seal</v>
          </cell>
          <cell r="Q842" t="str">
            <v>FT28517</v>
          </cell>
          <cell r="R842" t="str">
            <v>FT28205, SCOUT/REC, Aux Tank,  Access Cover Assy   FT28394, P seal, FT28517</v>
          </cell>
          <cell r="S842">
            <v>1</v>
          </cell>
        </row>
        <row r="843">
          <cell r="A843">
            <v>834</v>
          </cell>
          <cell r="B843" t="str">
            <v>FT28205</v>
          </cell>
          <cell r="C843" t="str">
            <v>AUXILIARY TANK- 3 - REPAIR</v>
          </cell>
          <cell r="D843">
            <v>2910900358</v>
          </cell>
          <cell r="E843" t="str">
            <v>FT28516</v>
          </cell>
          <cell r="F843" t="str">
            <v>SV00A0A410AA1505</v>
          </cell>
          <cell r="G843" t="str">
            <v>Seal</v>
          </cell>
          <cell r="H843" t="str">
            <v>P seal Plate</v>
          </cell>
          <cell r="I843">
            <v>1</v>
          </cell>
          <cell r="J843" t="str">
            <v/>
          </cell>
          <cell r="K843" t="str">
            <v/>
          </cell>
          <cell r="L843">
            <v>834</v>
          </cell>
          <cell r="M843" t="str">
            <v>SCOUT/REC</v>
          </cell>
          <cell r="N843" t="str">
            <v>Aux Tank</v>
          </cell>
          <cell r="O843" t="str">
            <v xml:space="preserve"> Access Cover Assy   FT28394</v>
          </cell>
          <cell r="P843" t="str">
            <v>P seal Plate</v>
          </cell>
          <cell r="Q843" t="str">
            <v>FT28516</v>
          </cell>
          <cell r="R843" t="str">
            <v>FT28205, SCOUT/REC, Aux Tank,  Access Cover Assy   FT28394, P seal Plate, FT28516</v>
          </cell>
          <cell r="S843">
            <v>1</v>
          </cell>
        </row>
        <row r="844">
          <cell r="A844">
            <v>835</v>
          </cell>
          <cell r="B844" t="str">
            <v>FT28205</v>
          </cell>
          <cell r="C844" t="str">
            <v>AUXILIARY TANK- 3 - REPAIR</v>
          </cell>
          <cell r="D844">
            <v>2910900358</v>
          </cell>
          <cell r="E844" t="str">
            <v>BT-M5X16CSK/SS</v>
          </cell>
          <cell r="F844" t="str">
            <v>SV00A0A410AA1507</v>
          </cell>
          <cell r="G844" t="str">
            <v>Fastener</v>
          </cell>
          <cell r="H844" t="str">
            <v>M5 coutersink Screws</v>
          </cell>
          <cell r="I844">
            <v>8</v>
          </cell>
          <cell r="J844" t="str">
            <v/>
          </cell>
          <cell r="K844" t="str">
            <v/>
          </cell>
          <cell r="L844">
            <v>835</v>
          </cell>
          <cell r="M844" t="str">
            <v>SCOUT/REC</v>
          </cell>
          <cell r="N844" t="str">
            <v>Aux Tank</v>
          </cell>
          <cell r="O844" t="str">
            <v xml:space="preserve"> Access Cover Assy   FT28394</v>
          </cell>
          <cell r="P844" t="str">
            <v>M5 coutersink Screws</v>
          </cell>
          <cell r="Q844" t="str">
            <v>BT-M5X16CSK/SS</v>
          </cell>
          <cell r="R844" t="str">
            <v>FT28205, SCOUT/REC, Aux Tank,  Access Cover Assy   FT28394, M5 coutersink Screws, BT-M5X16CSK/SS</v>
          </cell>
          <cell r="S844">
            <v>8</v>
          </cell>
        </row>
        <row r="845">
          <cell r="A845">
            <v>836</v>
          </cell>
          <cell r="B845" t="str">
            <v>FT28205</v>
          </cell>
          <cell r="C845" t="str">
            <v>AUXILIARY TANK- 3 - REPAIR</v>
          </cell>
          <cell r="D845">
            <v>2910900358</v>
          </cell>
          <cell r="E845" t="str">
            <v>BT-M8X200HX/SS</v>
          </cell>
          <cell r="F845" t="str">
            <v>SV00A0A410AA1509</v>
          </cell>
          <cell r="G845" t="str">
            <v>Fastener</v>
          </cell>
          <cell r="H845" t="str">
            <v>M8x200mm Bolt Hex Head</v>
          </cell>
          <cell r="I845">
            <v>1</v>
          </cell>
          <cell r="J845" t="str">
            <v/>
          </cell>
          <cell r="K845" t="str">
            <v/>
          </cell>
          <cell r="L845">
            <v>836</v>
          </cell>
          <cell r="M845" t="str">
            <v>SCOUT/REC</v>
          </cell>
          <cell r="N845" t="str">
            <v>Aux Tank</v>
          </cell>
          <cell r="O845" t="str">
            <v xml:space="preserve"> Access Cover Assy   FT28394</v>
          </cell>
          <cell r="P845" t="str">
            <v>M8x200mm Bolt Hex Head</v>
          </cell>
          <cell r="Q845" t="str">
            <v>BT-M8X200HX/SS</v>
          </cell>
          <cell r="R845" t="str">
            <v>FT28205, SCOUT/REC, Aux Tank,  Access Cover Assy   FT28394, M8x200mm Bolt Hex Head, BT-M8X200HX/SS</v>
          </cell>
          <cell r="S845">
            <v>1</v>
          </cell>
        </row>
        <row r="846">
          <cell r="A846">
            <v>837</v>
          </cell>
          <cell r="B846" t="str">
            <v>FT28205</v>
          </cell>
          <cell r="C846" t="str">
            <v>AUXILIARY TANK- 3 - REPAIR</v>
          </cell>
          <cell r="D846">
            <v>2910900358</v>
          </cell>
          <cell r="E846" t="str">
            <v>NT-M8/NYL</v>
          </cell>
          <cell r="F846" t="str">
            <v>SV00A0A410AA1511</v>
          </cell>
          <cell r="G846" t="str">
            <v>Fastener</v>
          </cell>
          <cell r="H846" t="str">
            <v>M8 Nylok Nut</v>
          </cell>
          <cell r="I846">
            <v>1</v>
          </cell>
          <cell r="J846" t="str">
            <v/>
          </cell>
          <cell r="K846" t="str">
            <v/>
          </cell>
          <cell r="L846">
            <v>837</v>
          </cell>
          <cell r="M846" t="str">
            <v>SCOUT/REC</v>
          </cell>
          <cell r="N846" t="str">
            <v>Aux Tank</v>
          </cell>
          <cell r="O846" t="str">
            <v xml:space="preserve"> Access Cover Assy   FT28394</v>
          </cell>
          <cell r="P846" t="str">
            <v>M8 Nylok Nut</v>
          </cell>
          <cell r="Q846" t="str">
            <v>NT-M8/NYL</v>
          </cell>
          <cell r="R846" t="str">
            <v>FT28205, SCOUT/REC, Aux Tank,  Access Cover Assy   FT28394, M8 Nylok Nut, NT-M8/NYL</v>
          </cell>
          <cell r="S846">
            <v>1</v>
          </cell>
        </row>
        <row r="847">
          <cell r="A847">
            <v>838</v>
          </cell>
          <cell r="B847" t="str">
            <v>FT28205</v>
          </cell>
          <cell r="C847" t="str">
            <v>AUXILIARY TANK- 3 - REPAIR</v>
          </cell>
          <cell r="D847">
            <v>2910900358</v>
          </cell>
          <cell r="E847" t="str">
            <v>Z-W-M8</v>
          </cell>
          <cell r="F847" t="str">
            <v>SV00A0A410AA1513</v>
          </cell>
          <cell r="G847" t="str">
            <v>Fastener</v>
          </cell>
          <cell r="H847" t="str">
            <v xml:space="preserve">M8 Washer </v>
          </cell>
          <cell r="I847">
            <v>2</v>
          </cell>
          <cell r="J847" t="str">
            <v/>
          </cell>
          <cell r="K847" t="str">
            <v/>
          </cell>
          <cell r="L847">
            <v>838</v>
          </cell>
          <cell r="M847" t="str">
            <v>SCOUT/REC</v>
          </cell>
          <cell r="N847" t="str">
            <v>Aux Tank</v>
          </cell>
          <cell r="O847" t="str">
            <v xml:space="preserve"> Access Cover Assy   FT28394</v>
          </cell>
          <cell r="P847" t="str">
            <v xml:space="preserve">M8 Washer </v>
          </cell>
          <cell r="Q847" t="str">
            <v>Z-W-M8</v>
          </cell>
          <cell r="R847" t="str">
            <v>FT28205, SCOUT/REC, Aux Tank,  Access Cover Assy   FT28394, M8 Washer , Z-W-M8</v>
          </cell>
          <cell r="S847">
            <v>2</v>
          </cell>
        </row>
        <row r="848">
          <cell r="A848">
            <v>839</v>
          </cell>
          <cell r="B848" t="str">
            <v>FT28205</v>
          </cell>
          <cell r="C848" t="str">
            <v>AUXILIARY TANK- 3 - REPAIR</v>
          </cell>
          <cell r="D848">
            <v>2910900358</v>
          </cell>
          <cell r="E848" t="str">
            <v>Y-GFM-081016-11</v>
          </cell>
          <cell r="F848" t="str">
            <v>SV00A0A410AA1515</v>
          </cell>
          <cell r="G848" t="str">
            <v>Fastener</v>
          </cell>
          <cell r="H848" t="str">
            <v>M8 Shoulder Washer</v>
          </cell>
          <cell r="I848">
            <v>2</v>
          </cell>
          <cell r="J848" t="str">
            <v/>
          </cell>
          <cell r="K848" t="str">
            <v/>
          </cell>
          <cell r="L848">
            <v>839</v>
          </cell>
          <cell r="M848" t="str">
            <v>SCOUT/REC</v>
          </cell>
          <cell r="N848" t="str">
            <v>Aux Tank</v>
          </cell>
          <cell r="O848" t="str">
            <v xml:space="preserve"> Access Cover Assy   FT28394</v>
          </cell>
          <cell r="P848" t="str">
            <v>M8 Shoulder Washer</v>
          </cell>
          <cell r="Q848" t="str">
            <v>Y-GFM-081016-11</v>
          </cell>
          <cell r="R848" t="str">
            <v>FT28205, SCOUT/REC, Aux Tank,  Access Cover Assy   FT28394, M8 Shoulder Washer, Y-GFM-081016-11</v>
          </cell>
          <cell r="S848">
            <v>2</v>
          </cell>
        </row>
        <row r="849">
          <cell r="A849">
            <v>840</v>
          </cell>
          <cell r="B849" t="str">
            <v>FT28205</v>
          </cell>
          <cell r="C849" t="str">
            <v>AUXILIARY TANK- 3 - REPAIR</v>
          </cell>
          <cell r="D849">
            <v>2910900358</v>
          </cell>
          <cell r="E849" t="str">
            <v>Y-DIN471-16X1</v>
          </cell>
          <cell r="F849" t="str">
            <v>SV00A0A410AA1517</v>
          </cell>
          <cell r="G849" t="str">
            <v>Fitting</v>
          </cell>
          <cell r="H849" t="str">
            <v>Circlip</v>
          </cell>
          <cell r="I849">
            <v>1</v>
          </cell>
          <cell r="J849" t="str">
            <v/>
          </cell>
          <cell r="K849" t="str">
            <v/>
          </cell>
          <cell r="L849">
            <v>840</v>
          </cell>
          <cell r="M849" t="str">
            <v>SCOUT/REC</v>
          </cell>
          <cell r="N849" t="str">
            <v>Aux Tank</v>
          </cell>
          <cell r="O849" t="str">
            <v xml:space="preserve"> Access Cover Assy   FT28394</v>
          </cell>
          <cell r="P849" t="str">
            <v>Circlip</v>
          </cell>
          <cell r="Q849" t="str">
            <v>Y-DIN471-16X1</v>
          </cell>
          <cell r="R849" t="str">
            <v>FT28205, SCOUT/REC, Aux Tank,  Access Cover Assy   FT28394, Circlip, Y-DIN471-16X1</v>
          </cell>
          <cell r="S849">
            <v>1</v>
          </cell>
        </row>
        <row r="850">
          <cell r="A850">
            <v>841</v>
          </cell>
          <cell r="B850" t="str">
            <v>FT28205</v>
          </cell>
          <cell r="C850" t="str">
            <v>AUXILIARY TANK- 3 - REPAIR</v>
          </cell>
          <cell r="D850">
            <v>2910900358</v>
          </cell>
          <cell r="E850" t="str">
            <v>FT28520</v>
          </cell>
          <cell r="F850" t="str">
            <v>SV00A0A410AA1519</v>
          </cell>
          <cell r="G850" t="str">
            <v>Fitting</v>
          </cell>
          <cell r="H850" t="str">
            <v>Catch</v>
          </cell>
          <cell r="I850">
            <v>1</v>
          </cell>
          <cell r="J850" t="str">
            <v/>
          </cell>
          <cell r="K850" t="str">
            <v/>
          </cell>
          <cell r="L850">
            <v>841</v>
          </cell>
          <cell r="M850" t="str">
            <v>SCOUT/REC</v>
          </cell>
          <cell r="N850" t="str">
            <v>Aux Tank</v>
          </cell>
          <cell r="O850" t="str">
            <v xml:space="preserve"> Access Cover Assy   FT28394</v>
          </cell>
          <cell r="P850" t="str">
            <v>Catch</v>
          </cell>
          <cell r="Q850" t="str">
            <v>FT28520</v>
          </cell>
          <cell r="R850" t="str">
            <v>FT28205, SCOUT/REC, Aux Tank,  Access Cover Assy   FT28394, Catch, FT28520</v>
          </cell>
          <cell r="S850">
            <v>1</v>
          </cell>
        </row>
        <row r="851">
          <cell r="A851">
            <v>842</v>
          </cell>
          <cell r="B851" t="str">
            <v>FT28205</v>
          </cell>
          <cell r="C851" t="str">
            <v>AUXILIARY TANK- 3 - REPAIR</v>
          </cell>
          <cell r="D851">
            <v>2910900358</v>
          </cell>
          <cell r="E851" t="str">
            <v>SP93/D48</v>
          </cell>
          <cell r="F851" t="str">
            <v>SV00A0A410AA1521</v>
          </cell>
          <cell r="G851" t="str">
            <v>Seal</v>
          </cell>
          <cell r="H851" t="str">
            <v>Grommet</v>
          </cell>
          <cell r="I851">
            <v>1</v>
          </cell>
          <cell r="J851">
            <v>0.02</v>
          </cell>
          <cell r="K851">
            <v>0.02</v>
          </cell>
          <cell r="L851">
            <v>842</v>
          </cell>
          <cell r="M851" t="str">
            <v>SCOUT/REC</v>
          </cell>
          <cell r="N851" t="str">
            <v>Aux Tank</v>
          </cell>
          <cell r="O851" t="str">
            <v xml:space="preserve"> Access Cover Assy   FT28394</v>
          </cell>
          <cell r="P851" t="str">
            <v>Grommet</v>
          </cell>
          <cell r="Q851" t="str">
            <v>SP93/D48</v>
          </cell>
          <cell r="R851" t="str">
            <v>FT28205, SCOUT/REC, Aux Tank,  Access Cover Assy   FT28394, Grommet, SP93/D48</v>
          </cell>
          <cell r="S851">
            <v>1</v>
          </cell>
        </row>
        <row r="852">
          <cell r="A852">
            <v>843</v>
          </cell>
          <cell r="B852" t="str">
            <v>FT28205</v>
          </cell>
          <cell r="C852" t="str">
            <v>AUXILIARY TANK- 3 - REPAIR</v>
          </cell>
          <cell r="D852">
            <v>2910900358</v>
          </cell>
          <cell r="E852" t="str">
            <v>CON-W01</v>
          </cell>
          <cell r="F852" t="str">
            <v>SV00A0A410AA1523</v>
          </cell>
          <cell r="G852" t="str">
            <v>Seal</v>
          </cell>
          <cell r="H852" t="str">
            <v>Steel Wool Mediem Grade</v>
          </cell>
          <cell r="I852">
            <v>1</v>
          </cell>
          <cell r="J852">
            <v>0.01</v>
          </cell>
          <cell r="K852">
            <v>0.01</v>
          </cell>
          <cell r="L852">
            <v>843</v>
          </cell>
          <cell r="M852" t="str">
            <v>SCOUT/REC</v>
          </cell>
          <cell r="N852" t="str">
            <v>Aux Tank</v>
          </cell>
          <cell r="O852" t="str">
            <v xml:space="preserve"> Access Cover Assy   FT28394</v>
          </cell>
          <cell r="P852" t="str">
            <v>Steel Wool Mediem Grade</v>
          </cell>
          <cell r="Q852" t="str">
            <v>CON-W01</v>
          </cell>
          <cell r="R852" t="str">
            <v>FT28205, SCOUT/REC, Aux Tank,  Access Cover Assy   FT28394, Steel Wool Mediem Grade, CON-W01</v>
          </cell>
          <cell r="S852">
            <v>1</v>
          </cell>
        </row>
        <row r="853">
          <cell r="A853">
            <v>844</v>
          </cell>
          <cell r="B853" t="str">
            <v>FT28205</v>
          </cell>
          <cell r="C853" t="str">
            <v>AUXILIARY TANK- 3 - REPAIR</v>
          </cell>
          <cell r="D853">
            <v>2910900358</v>
          </cell>
          <cell r="E853" t="str">
            <v>FT28215</v>
          </cell>
          <cell r="F853" t="str">
            <v>SV00A0A410AA09</v>
          </cell>
          <cell r="G853" t="str">
            <v>Filler</v>
          </cell>
          <cell r="H853" t="str">
            <v>SAFOAM Cut Block LRU</v>
          </cell>
          <cell r="I853">
            <v>1</v>
          </cell>
          <cell r="J853">
            <v>4.3</v>
          </cell>
          <cell r="K853">
            <v>4.3</v>
          </cell>
          <cell r="L853">
            <v>844</v>
          </cell>
          <cell r="M853" t="str">
            <v>REPAIR</v>
          </cell>
          <cell r="N853" t="str">
            <v>Aux Tank</v>
          </cell>
          <cell r="O853" t="str">
            <v>Reticulated Safety Foam</v>
          </cell>
          <cell r="P853" t="str">
            <v>SAFOAM Cut Block LRU</v>
          </cell>
          <cell r="Q853" t="str">
            <v>FT28215</v>
          </cell>
          <cell r="R853" t="str">
            <v>FT28205, REPAIR, Aux Tank, Reticulated Safety Foam, SAFOAM Cut Block LRU, FT28215</v>
          </cell>
          <cell r="S853">
            <v>1</v>
          </cell>
        </row>
        <row r="854">
          <cell r="A854">
            <v>845</v>
          </cell>
          <cell r="B854" t="str">
            <v>FT28205</v>
          </cell>
          <cell r="C854" t="str">
            <v>AUXILIARY TANK- 3 - REPAIR</v>
          </cell>
          <cell r="D854">
            <v>2910900358</v>
          </cell>
          <cell r="E854" t="str">
            <v>FT28185</v>
          </cell>
          <cell r="F854" t="str">
            <v>SV00A0A410AA03</v>
          </cell>
          <cell r="G854" t="str">
            <v/>
          </cell>
          <cell r="H854" t="str">
            <v/>
          </cell>
          <cell r="I854" t="str">
            <v/>
          </cell>
          <cell r="J854" t="str">
            <v/>
          </cell>
          <cell r="K854" t="str">
            <v/>
          </cell>
          <cell r="L854">
            <v>845</v>
          </cell>
          <cell r="M854" t="str">
            <v>REPAIR</v>
          </cell>
          <cell r="N854" t="str">
            <v>Aux Tank</v>
          </cell>
          <cell r="O854" t="str">
            <v>Top Plate Assy</v>
          </cell>
          <cell r="P854" t="str">
            <v/>
          </cell>
          <cell r="Q854" t="str">
            <v>FT28185</v>
          </cell>
          <cell r="R854" t="str">
            <v>FT28205, REPAIR, Aux Tank, Top Plate Assy, , FT28185</v>
          </cell>
          <cell r="S854" t="str">
            <v/>
          </cell>
        </row>
        <row r="855">
          <cell r="A855">
            <v>846</v>
          </cell>
          <cell r="B855" t="str">
            <v>FT28205</v>
          </cell>
          <cell r="C855" t="str">
            <v>AUXILIARY TANK- 3 - REPAIR</v>
          </cell>
          <cell r="D855">
            <v>2910900358</v>
          </cell>
          <cell r="E855" t="str">
            <v>FT28228</v>
          </cell>
          <cell r="F855" t="str">
            <v>SV00A0A410AA0301</v>
          </cell>
          <cell r="G855" t="str">
            <v>Fitting</v>
          </cell>
          <cell r="H855" t="str">
            <v>Plate</v>
          </cell>
          <cell r="I855">
            <v>1</v>
          </cell>
          <cell r="J855">
            <v>1.5</v>
          </cell>
          <cell r="K855">
            <v>1.5</v>
          </cell>
          <cell r="L855">
            <v>846</v>
          </cell>
          <cell r="M855" t="str">
            <v>REPAIR</v>
          </cell>
          <cell r="N855" t="str">
            <v>Aux Tank</v>
          </cell>
          <cell r="O855" t="str">
            <v>Top Access Plate Assy FT28185</v>
          </cell>
          <cell r="P855" t="str">
            <v>Plate</v>
          </cell>
          <cell r="Q855" t="str">
            <v>FT28228</v>
          </cell>
          <cell r="R855" t="str">
            <v>FT28205, REPAIR, Aux Tank, Top Access Plate Assy FT28185, Plate, FT28228</v>
          </cell>
          <cell r="S855">
            <v>1</v>
          </cell>
        </row>
        <row r="856">
          <cell r="A856">
            <v>847</v>
          </cell>
          <cell r="B856" t="str">
            <v>FT28205</v>
          </cell>
          <cell r="C856" t="str">
            <v>AUXILIARY TANK- 3 - REPAIR</v>
          </cell>
          <cell r="D856">
            <v>2910900358</v>
          </cell>
          <cell r="E856" t="str">
            <v>FT28255</v>
          </cell>
          <cell r="F856" t="str">
            <v>SV00A0A410AA0303</v>
          </cell>
          <cell r="G856" t="str">
            <v>Seal</v>
          </cell>
          <cell r="H856" t="str">
            <v>Gasket</v>
          </cell>
          <cell r="I856">
            <v>2</v>
          </cell>
          <cell r="J856">
            <v>0.02</v>
          </cell>
          <cell r="K856">
            <v>0.04</v>
          </cell>
          <cell r="L856">
            <v>847</v>
          </cell>
          <cell r="M856" t="str">
            <v>REPAIR</v>
          </cell>
          <cell r="N856" t="str">
            <v>Aux Tank</v>
          </cell>
          <cell r="O856" t="str">
            <v>Top Access Plate Assy FT28185</v>
          </cell>
          <cell r="P856" t="str">
            <v>Gasket</v>
          </cell>
          <cell r="Q856" t="str">
            <v>FT28255</v>
          </cell>
          <cell r="R856" t="str">
            <v>FT28205, REPAIR, Aux Tank, Top Access Plate Assy FT28185, Gasket, FT28255</v>
          </cell>
          <cell r="S856">
            <v>2</v>
          </cell>
        </row>
        <row r="857">
          <cell r="A857">
            <v>848</v>
          </cell>
          <cell r="B857" t="str">
            <v>FT28205</v>
          </cell>
          <cell r="C857" t="str">
            <v>AUXILIARY TANK- 3 - REPAIR</v>
          </cell>
          <cell r="D857">
            <v>2910900358</v>
          </cell>
          <cell r="E857" t="str">
            <v>BT-M6X30HX/SS</v>
          </cell>
          <cell r="F857" t="str">
            <v>SV00A0A410AA0305</v>
          </cell>
          <cell r="G857" t="str">
            <v>Fastener</v>
          </cell>
          <cell r="H857" t="str">
            <v>M6 BOLT HEX HEAD</v>
          </cell>
          <cell r="I857">
            <v>36</v>
          </cell>
          <cell r="J857">
            <v>5.0000000000000001E-3</v>
          </cell>
          <cell r="K857">
            <v>0.18</v>
          </cell>
          <cell r="L857">
            <v>848</v>
          </cell>
          <cell r="M857" t="str">
            <v>REPAIR</v>
          </cell>
          <cell r="N857" t="str">
            <v>Aux Tank</v>
          </cell>
          <cell r="O857" t="str">
            <v>Top Access Plate Assy FT28185</v>
          </cell>
          <cell r="P857" t="str">
            <v>M6 BOLT HEX HEAD</v>
          </cell>
          <cell r="Q857" t="str">
            <v>BT-M6X30HX/SS</v>
          </cell>
          <cell r="R857" t="str">
            <v>FT28205, REPAIR, Aux Tank, Top Access Plate Assy FT28185, M6 BOLT HEX HEAD, BT-M6X30HX/SS</v>
          </cell>
          <cell r="S857">
            <v>36</v>
          </cell>
        </row>
        <row r="858">
          <cell r="A858">
            <v>849</v>
          </cell>
          <cell r="B858" t="str">
            <v>FT28205</v>
          </cell>
          <cell r="C858" t="str">
            <v>AUXILIARY TANK- 3 - REPAIR</v>
          </cell>
          <cell r="D858">
            <v>2910900358</v>
          </cell>
          <cell r="E858" t="str">
            <v>BT-M6X16CSK/SS</v>
          </cell>
          <cell r="F858" t="str">
            <v>SV00A0A410AA0307</v>
          </cell>
          <cell r="G858" t="str">
            <v>Fastener</v>
          </cell>
          <cell r="H858" t="str">
            <v>M6 Bolt Csk Head</v>
          </cell>
          <cell r="I858">
            <v>3</v>
          </cell>
          <cell r="J858">
            <v>5.0000000000000001E-3</v>
          </cell>
          <cell r="K858">
            <v>1.4999999999999999E-2</v>
          </cell>
          <cell r="L858">
            <v>849</v>
          </cell>
          <cell r="M858" t="str">
            <v>PMRS/REP/REC</v>
          </cell>
          <cell r="N858" t="str">
            <v>Aux Tank</v>
          </cell>
          <cell r="O858" t="str">
            <v>Top Access Plate Assy FT28185</v>
          </cell>
          <cell r="P858" t="str">
            <v>M6 Bolt Csk Head</v>
          </cell>
          <cell r="Q858" t="str">
            <v>BT-M6X16CSK/SS</v>
          </cell>
          <cell r="R858" t="str">
            <v>FT28205, PMRS/REP/REC, Aux Tank, Top Access Plate Assy FT28185, M6 Bolt Csk Head, BT-M6X16CSK/SS</v>
          </cell>
          <cell r="S858">
            <v>3</v>
          </cell>
        </row>
        <row r="859">
          <cell r="A859">
            <v>850</v>
          </cell>
          <cell r="B859" t="str">
            <v>FT28205</v>
          </cell>
          <cell r="C859" t="str">
            <v>AUXILIARY TANK- 3 - REPAIR</v>
          </cell>
          <cell r="D859">
            <v>2910900358</v>
          </cell>
          <cell r="E859" t="str">
            <v>Z-W-M6</v>
          </cell>
          <cell r="F859" t="str">
            <v>SV00A0A410AA0309</v>
          </cell>
          <cell r="G859" t="str">
            <v>Fastener</v>
          </cell>
          <cell r="H859" t="str">
            <v>M6 Washer</v>
          </cell>
          <cell r="I859">
            <v>36</v>
          </cell>
          <cell r="J859">
            <v>5.0000000000000001E-3</v>
          </cell>
          <cell r="K859">
            <v>0.18</v>
          </cell>
          <cell r="L859">
            <v>850</v>
          </cell>
          <cell r="M859" t="str">
            <v>REPAIR</v>
          </cell>
          <cell r="N859" t="str">
            <v>Aux Tank</v>
          </cell>
          <cell r="O859" t="str">
            <v>Top Access Plate Assy FT28185</v>
          </cell>
          <cell r="P859" t="str">
            <v>M6 Washer</v>
          </cell>
          <cell r="Q859" t="str">
            <v>Z-W-M6</v>
          </cell>
          <cell r="R859" t="str">
            <v>FT28205, REPAIR, Aux Tank, Top Access Plate Assy FT28185, M6 Washer, Z-W-M6</v>
          </cell>
          <cell r="S859">
            <v>36</v>
          </cell>
        </row>
        <row r="860">
          <cell r="A860">
            <v>851</v>
          </cell>
          <cell r="B860" t="str">
            <v>FT28205</v>
          </cell>
          <cell r="C860" t="str">
            <v>AUXILIARY TANK- 3 - REPAIR</v>
          </cell>
          <cell r="D860">
            <v>2910900358</v>
          </cell>
          <cell r="E860" t="str">
            <v/>
          </cell>
          <cell r="F860" t="str">
            <v>SV00A0A410AA05</v>
          </cell>
          <cell r="G860" t="str">
            <v/>
          </cell>
          <cell r="H860" t="str">
            <v/>
          </cell>
          <cell r="I860" t="str">
            <v/>
          </cell>
          <cell r="J860" t="str">
            <v/>
          </cell>
          <cell r="K860" t="str">
            <v/>
          </cell>
          <cell r="L860">
            <v>851</v>
          </cell>
          <cell r="M860" t="str">
            <v>REPAIR</v>
          </cell>
          <cell r="N860" t="str">
            <v>Aux Tank</v>
          </cell>
          <cell r="O860" t="str">
            <v>Fuel Filler</v>
          </cell>
          <cell r="P860" t="str">
            <v/>
          </cell>
          <cell r="Q860" t="str">
            <v/>
          </cell>
          <cell r="R860" t="str">
            <v xml:space="preserve">FT28205, REPAIR, Aux Tank, Fuel Filler, , </v>
          </cell>
          <cell r="S860" t="str">
            <v/>
          </cell>
        </row>
        <row r="861">
          <cell r="A861">
            <v>852</v>
          </cell>
          <cell r="B861" t="str">
            <v>FT28205</v>
          </cell>
          <cell r="C861" t="str">
            <v>AUXILIARY TANK- 3 - REPAIR</v>
          </cell>
          <cell r="D861">
            <v>2910900358</v>
          </cell>
          <cell r="E861" t="str">
            <v>Y-J2-1MA-X-V</v>
          </cell>
          <cell r="F861" t="str">
            <v>SV00A0A410AA0501</v>
          </cell>
          <cell r="G861" t="str">
            <v>Fitting</v>
          </cell>
          <cell r="H861" t="str">
            <v>Pressure/Gravity Refuel Coupling</v>
          </cell>
          <cell r="I861">
            <v>1</v>
          </cell>
          <cell r="J861">
            <v>1.03</v>
          </cell>
          <cell r="K861">
            <v>1.03</v>
          </cell>
          <cell r="L861">
            <v>852</v>
          </cell>
          <cell r="M861" t="str">
            <v>REPAIR</v>
          </cell>
          <cell r="N861" t="str">
            <v>Aux Tank</v>
          </cell>
          <cell r="O861" t="str">
            <v>Fuel Filler LRU</v>
          </cell>
          <cell r="P861" t="str">
            <v>Pressure/Gravity Refuel Coupling</v>
          </cell>
          <cell r="Q861" t="str">
            <v>Y-J2-1MA-X-V</v>
          </cell>
          <cell r="R861" t="str">
            <v>FT28205, REPAIR, Aux Tank, Fuel Filler LRU, Pressure/Gravity Refuel Coupling, Y-J2-1MA-X-V</v>
          </cell>
          <cell r="S861">
            <v>1</v>
          </cell>
        </row>
        <row r="862">
          <cell r="A862">
            <v>853</v>
          </cell>
          <cell r="B862" t="str">
            <v>FT28205</v>
          </cell>
          <cell r="C862" t="str">
            <v>AUXILIARY TANK- 3 - REPAIR</v>
          </cell>
          <cell r="D862">
            <v>2910900358</v>
          </cell>
          <cell r="E862" t="str">
            <v>FT28385/2</v>
          </cell>
          <cell r="F862" t="str">
            <v>SV00A0A410AA0503</v>
          </cell>
          <cell r="G862" t="str">
            <v>Fitting</v>
          </cell>
          <cell r="H862" t="str">
            <v>PGRC Gasket</v>
          </cell>
          <cell r="I862">
            <v>1</v>
          </cell>
          <cell r="J862">
            <v>0.1</v>
          </cell>
          <cell r="K862">
            <v>0.1</v>
          </cell>
          <cell r="L862">
            <v>853</v>
          </cell>
          <cell r="M862" t="str">
            <v>REPAIR</v>
          </cell>
          <cell r="N862" t="str">
            <v>Aux Tank</v>
          </cell>
          <cell r="O862" t="str">
            <v>Fuel Filler LRU</v>
          </cell>
          <cell r="P862" t="str">
            <v>PGRC Gasket</v>
          </cell>
          <cell r="Q862" t="str">
            <v>FT28385/2</v>
          </cell>
          <cell r="R862" t="str">
            <v>FT28205, REPAIR, Aux Tank, Fuel Filler LRU, PGRC Gasket, FT28385/2</v>
          </cell>
          <cell r="S862">
            <v>1</v>
          </cell>
        </row>
        <row r="863">
          <cell r="A863">
            <v>854</v>
          </cell>
          <cell r="B863" t="str">
            <v>FT28205</v>
          </cell>
          <cell r="C863" t="str">
            <v>AUXILIARY TANK- 3 - REPAIR</v>
          </cell>
          <cell r="D863">
            <v>2910900358</v>
          </cell>
          <cell r="E863" t="str">
            <v>Y-FCMX109A</v>
          </cell>
          <cell r="F863" t="str">
            <v>SV00A0A410AA0505</v>
          </cell>
          <cell r="G863" t="str">
            <v>Fitting</v>
          </cell>
          <cell r="H863" t="str">
            <v>STANAG 3105  Filler Cap &amp; Lanyard</v>
          </cell>
          <cell r="I863">
            <v>1</v>
          </cell>
          <cell r="J863">
            <v>0.35</v>
          </cell>
          <cell r="K863">
            <v>0.35</v>
          </cell>
          <cell r="L863">
            <v>854</v>
          </cell>
          <cell r="M863" t="str">
            <v>REPAIR</v>
          </cell>
          <cell r="N863" t="str">
            <v>Aux Tank</v>
          </cell>
          <cell r="O863" t="str">
            <v>Fuel Filler LRU</v>
          </cell>
          <cell r="P863" t="str">
            <v>STANAG 3105  Filler Cap &amp; Lanyard</v>
          </cell>
          <cell r="Q863" t="str">
            <v>Y-FCMX109A</v>
          </cell>
          <cell r="R863" t="str">
            <v>FT28205, REPAIR, Aux Tank, Fuel Filler LRU, STANAG 3105  Filler Cap &amp; Lanyard, Y-FCMX109A</v>
          </cell>
          <cell r="S863">
            <v>1</v>
          </cell>
        </row>
        <row r="864">
          <cell r="A864">
            <v>855</v>
          </cell>
          <cell r="B864" t="str">
            <v>FT28205</v>
          </cell>
          <cell r="C864" t="str">
            <v>AUXILIARY TANK- 3 - REPAIR</v>
          </cell>
          <cell r="D864">
            <v>2910900358</v>
          </cell>
          <cell r="E864" t="str">
            <v>BT-M3X12HX/SS</v>
          </cell>
          <cell r="F864" t="str">
            <v>SV00A0A410AA0507</v>
          </cell>
          <cell r="G864" t="str">
            <v>Fastener</v>
          </cell>
          <cell r="H864" t="str">
            <v>Bolt - M3</v>
          </cell>
          <cell r="I864">
            <v>12</v>
          </cell>
          <cell r="J864">
            <v>5.0000000000000001E-3</v>
          </cell>
          <cell r="K864">
            <v>0.06</v>
          </cell>
          <cell r="L864">
            <v>855</v>
          </cell>
          <cell r="M864" t="str">
            <v>REPAIR</v>
          </cell>
          <cell r="N864" t="str">
            <v>Aux Tank</v>
          </cell>
          <cell r="O864" t="str">
            <v>Fuel Filler LRU</v>
          </cell>
          <cell r="P864" t="str">
            <v>Bolt - M3</v>
          </cell>
          <cell r="Q864" t="str">
            <v>BT-M3X12HX/SS</v>
          </cell>
          <cell r="R864" t="str">
            <v>FT28205, REPAIR, Aux Tank, Fuel Filler LRU, Bolt - M3, BT-M3X12HX/SS</v>
          </cell>
          <cell r="S864">
            <v>12</v>
          </cell>
        </row>
        <row r="865">
          <cell r="A865">
            <v>856</v>
          </cell>
          <cell r="B865" t="str">
            <v>FT28205</v>
          </cell>
          <cell r="C865" t="str">
            <v>AUXILIARY TANK- 3 - REPAIR</v>
          </cell>
          <cell r="D865">
            <v>2910900358</v>
          </cell>
          <cell r="E865" t="str">
            <v>BT-M4X20CSK/SS</v>
          </cell>
          <cell r="F865" t="str">
            <v>SV00A0A410AA0509</v>
          </cell>
          <cell r="G865" t="str">
            <v>Fastener</v>
          </cell>
          <cell r="H865" t="str">
            <v>M4 CSK SCREW 20mm</v>
          </cell>
          <cell r="I865">
            <v>14</v>
          </cell>
          <cell r="J865">
            <v>5.0000000000000001E-3</v>
          </cell>
          <cell r="K865">
            <v>7.0000000000000007E-2</v>
          </cell>
          <cell r="L865">
            <v>856</v>
          </cell>
          <cell r="M865" t="str">
            <v>REPAIR</v>
          </cell>
          <cell r="N865" t="str">
            <v>Aux Tank</v>
          </cell>
          <cell r="O865" t="str">
            <v>Fuel Filler LRU</v>
          </cell>
          <cell r="P865" t="str">
            <v>M4 CSK SCREW 20mm</v>
          </cell>
          <cell r="Q865" t="str">
            <v>BT-M4X20CSK/SS</v>
          </cell>
          <cell r="R865" t="str">
            <v>FT28205, REPAIR, Aux Tank, Fuel Filler LRU, M4 CSK SCREW 20mm, BT-M4X20CSK/SS</v>
          </cell>
          <cell r="S865">
            <v>14</v>
          </cell>
        </row>
        <row r="866">
          <cell r="A866">
            <v>857</v>
          </cell>
          <cell r="B866" t="str">
            <v>FT28205</v>
          </cell>
          <cell r="C866" t="str">
            <v>AUXILIARY TANK- 3 - REPAIR</v>
          </cell>
          <cell r="D866">
            <v>2910900358</v>
          </cell>
          <cell r="E866" t="str">
            <v/>
          </cell>
          <cell r="F866" t="str">
            <v>SV00A0A460AA01</v>
          </cell>
          <cell r="G866" t="str">
            <v/>
          </cell>
          <cell r="H866" t="str">
            <v/>
          </cell>
          <cell r="I866" t="str">
            <v/>
          </cell>
          <cell r="J866" t="str">
            <v/>
          </cell>
          <cell r="K866" t="str">
            <v/>
          </cell>
          <cell r="L866">
            <v>857</v>
          </cell>
          <cell r="M866" t="str">
            <v>REPAIR</v>
          </cell>
          <cell r="N866" t="str">
            <v>Aux Tank</v>
          </cell>
          <cell r="O866" t="str">
            <v>PRESSURE RELIEF VALVE - AUX TANK</v>
          </cell>
          <cell r="P866" t="str">
            <v/>
          </cell>
          <cell r="Q866" t="str">
            <v/>
          </cell>
          <cell r="R866" t="str">
            <v xml:space="preserve">FT28205, REPAIR, Aux Tank, PRESSURE RELIEF VALVE - AUX TANK, , </v>
          </cell>
          <cell r="S866" t="str">
            <v/>
          </cell>
        </row>
        <row r="867">
          <cell r="A867">
            <v>858</v>
          </cell>
          <cell r="B867" t="str">
            <v>FT28205</v>
          </cell>
          <cell r="C867" t="str">
            <v>AUXILIARY TANK- 3 - REPAIR</v>
          </cell>
          <cell r="D867">
            <v>2910900358</v>
          </cell>
          <cell r="E867" t="str">
            <v xml:space="preserve">Y-J9-5MA-X-V   </v>
          </cell>
          <cell r="F867" t="str">
            <v>SV00A0A460AA0101</v>
          </cell>
          <cell r="G867" t="str">
            <v>Fitting</v>
          </cell>
          <cell r="H867" t="str">
            <v>PRV Unit</v>
          </cell>
          <cell r="I867">
            <v>1</v>
          </cell>
          <cell r="J867">
            <v>0.3</v>
          </cell>
          <cell r="K867">
            <v>0.3</v>
          </cell>
          <cell r="L867">
            <v>858</v>
          </cell>
          <cell r="M867" t="str">
            <v>REPAIR</v>
          </cell>
          <cell r="N867" t="str">
            <v>Aux Tank</v>
          </cell>
          <cell r="O867" t="str">
            <v>Pressure Relief Valve (PRV) LRU (Air)</v>
          </cell>
          <cell r="P867" t="str">
            <v>PRV Unit</v>
          </cell>
          <cell r="Q867" t="str">
            <v xml:space="preserve">Y-J9-5MA-X-V   </v>
          </cell>
          <cell r="R867" t="str">
            <v xml:space="preserve">FT28205, REPAIR, Aux Tank, Pressure Relief Valve (PRV) LRU (Air), PRV Unit, Y-J9-5MA-X-V   </v>
          </cell>
          <cell r="S867">
            <v>1</v>
          </cell>
        </row>
        <row r="868">
          <cell r="A868">
            <v>859</v>
          </cell>
          <cell r="B868" t="str">
            <v>FT28205</v>
          </cell>
          <cell r="C868" t="str">
            <v>AUXILIARY TANK- 3 - REPAIR</v>
          </cell>
          <cell r="D868">
            <v>2910900358</v>
          </cell>
          <cell r="E868" t="str">
            <v>CON-W01</v>
          </cell>
          <cell r="F868" t="str">
            <v>SV00A0A460AA0103</v>
          </cell>
          <cell r="G868" t="str">
            <v>Fitting</v>
          </cell>
          <cell r="H868" t="str">
            <v>Steel Wool Mediem Grade</v>
          </cell>
          <cell r="I868">
            <v>1</v>
          </cell>
          <cell r="J868">
            <v>0.03</v>
          </cell>
          <cell r="K868">
            <v>0.03</v>
          </cell>
          <cell r="L868">
            <v>859</v>
          </cell>
          <cell r="M868" t="str">
            <v>REPAIR</v>
          </cell>
          <cell r="N868" t="str">
            <v>Aux Tank</v>
          </cell>
          <cell r="O868" t="str">
            <v>Pressure Relief Valve (PRV) LRU (Air)</v>
          </cell>
          <cell r="P868" t="str">
            <v>Steel Wool Mediem Grade</v>
          </cell>
          <cell r="Q868" t="str">
            <v>CON-W01</v>
          </cell>
          <cell r="R868" t="str">
            <v>FT28205, REPAIR, Aux Tank, Pressure Relief Valve (PRV) LRU (Air), Steel Wool Mediem Grade, CON-W01</v>
          </cell>
          <cell r="S868">
            <v>1</v>
          </cell>
        </row>
        <row r="869">
          <cell r="A869">
            <v>860</v>
          </cell>
          <cell r="B869" t="str">
            <v>FT28205</v>
          </cell>
          <cell r="C869" t="str">
            <v>AUXILIARY TANK- 3 - REPAIR</v>
          </cell>
          <cell r="D869">
            <v>2910900358</v>
          </cell>
          <cell r="E869" t="str">
            <v>Y-60MESH/SS</v>
          </cell>
          <cell r="F869" t="str">
            <v>SV00A0A460AA0105</v>
          </cell>
          <cell r="G869" t="str">
            <v>Clamp</v>
          </cell>
          <cell r="H869" t="str">
            <v>60 Mesh SS</v>
          </cell>
          <cell r="I869">
            <v>1</v>
          </cell>
          <cell r="J869">
            <v>5.0000000000000001E-3</v>
          </cell>
          <cell r="K869">
            <v>5.0000000000000001E-3</v>
          </cell>
          <cell r="L869">
            <v>860</v>
          </cell>
          <cell r="M869" t="str">
            <v>REPAIR</v>
          </cell>
          <cell r="N869" t="str">
            <v>Aux Tank</v>
          </cell>
          <cell r="O869" t="str">
            <v>Pressure Relief Valve (PRV) LRU (Air)</v>
          </cell>
          <cell r="P869" t="str">
            <v>60 Mesh SS</v>
          </cell>
          <cell r="Q869" t="str">
            <v>Y-60MESH/SS</v>
          </cell>
          <cell r="R869" t="str">
            <v>FT28205, REPAIR, Aux Tank, Pressure Relief Valve (PRV) LRU (Air), 60 Mesh SS, Y-60MESH/SS</v>
          </cell>
          <cell r="S869">
            <v>1</v>
          </cell>
        </row>
        <row r="870">
          <cell r="A870">
            <v>861</v>
          </cell>
          <cell r="B870" t="str">
            <v>FT28205</v>
          </cell>
          <cell r="C870" t="str">
            <v>AUXILIARY TANK- 3 - REPAIR</v>
          </cell>
          <cell r="D870">
            <v>2910900358</v>
          </cell>
          <cell r="E870" t="str">
            <v>FT28270/5</v>
          </cell>
          <cell r="F870" t="str">
            <v>SV00A0A450AA</v>
          </cell>
          <cell r="G870" t="str">
            <v/>
          </cell>
          <cell r="H870" t="str">
            <v/>
          </cell>
          <cell r="I870" t="str">
            <v/>
          </cell>
          <cell r="J870" t="str">
            <v/>
          </cell>
          <cell r="K870" t="str">
            <v/>
          </cell>
          <cell r="L870">
            <v>861</v>
          </cell>
          <cell r="M870" t="str">
            <v>REPAIR</v>
          </cell>
          <cell r="N870" t="str">
            <v>Aux Tank</v>
          </cell>
          <cell r="O870" t="str">
            <v>FUEL LEVEL SENSOR - AUX TANK</v>
          </cell>
          <cell r="P870" t="str">
            <v/>
          </cell>
          <cell r="Q870" t="str">
            <v>FT28270/5</v>
          </cell>
          <cell r="R870" t="str">
            <v>FT28205, REPAIR, Aux Tank, FUEL LEVEL SENSOR - AUX TANK, , FT28270/5</v>
          </cell>
          <cell r="S870" t="str">
            <v/>
          </cell>
        </row>
        <row r="871">
          <cell r="A871">
            <v>862</v>
          </cell>
          <cell r="B871" t="str">
            <v>FT28205</v>
          </cell>
          <cell r="C871" t="str">
            <v>AUXILIARY TANK- 3 - REPAIR</v>
          </cell>
          <cell r="D871">
            <v>2910900358</v>
          </cell>
          <cell r="E871" t="str">
            <v>4128-00-010</v>
          </cell>
          <cell r="F871" t="str">
            <v>SV00A0A450AA01</v>
          </cell>
          <cell r="G871" t="str">
            <v>Fitting</v>
          </cell>
          <cell r="H871" t="str">
            <v>Fuel Level Sensor Unit</v>
          </cell>
          <cell r="I871">
            <v>1</v>
          </cell>
          <cell r="J871">
            <v>0.2</v>
          </cell>
          <cell r="K871">
            <v>0.2</v>
          </cell>
          <cell r="L871">
            <v>862</v>
          </cell>
          <cell r="M871" t="str">
            <v>REPAIR</v>
          </cell>
          <cell r="N871" t="str">
            <v>Aux Tank</v>
          </cell>
          <cell r="O871" t="str">
            <v>Fuel Level Sensor LRU</v>
          </cell>
          <cell r="P871" t="str">
            <v>Fuel Level Sensor Unit</v>
          </cell>
          <cell r="Q871" t="str">
            <v>4128-00-010</v>
          </cell>
          <cell r="R871" t="str">
            <v>FT28205, REPAIR, Aux Tank, Fuel Level Sensor LRU, Fuel Level Sensor Unit, 4128-00-010</v>
          </cell>
          <cell r="S871">
            <v>1</v>
          </cell>
        </row>
        <row r="872">
          <cell r="A872">
            <v>863</v>
          </cell>
          <cell r="B872" t="str">
            <v>FT28205</v>
          </cell>
          <cell r="C872" t="str">
            <v>AUXILIARY TANK- 3 - REPAIR</v>
          </cell>
          <cell r="D872">
            <v>2910900358</v>
          </cell>
          <cell r="E872" t="str">
            <v>4129-30-051</v>
          </cell>
          <cell r="F872" t="str">
            <v>SV00A0A450AA03</v>
          </cell>
          <cell r="G872" t="str">
            <v>Fitting</v>
          </cell>
          <cell r="H872" t="str">
            <v>Support Boss for FLS</v>
          </cell>
          <cell r="I872">
            <v>1</v>
          </cell>
          <cell r="J872">
            <v>0.2</v>
          </cell>
          <cell r="K872">
            <v>0.2</v>
          </cell>
          <cell r="L872">
            <v>863</v>
          </cell>
          <cell r="M872" t="str">
            <v>REPAIR</v>
          </cell>
          <cell r="N872" t="str">
            <v>Aux Tank</v>
          </cell>
          <cell r="O872" t="str">
            <v>Fuel Level Sensor LRU</v>
          </cell>
          <cell r="P872" t="str">
            <v>Support Boss for FLS</v>
          </cell>
          <cell r="Q872" t="str">
            <v>4129-30-051</v>
          </cell>
          <cell r="R872" t="str">
            <v>FT28205, REPAIR, Aux Tank, Fuel Level Sensor LRU, Support Boss for FLS, 4129-30-051</v>
          </cell>
          <cell r="S872">
            <v>1</v>
          </cell>
        </row>
        <row r="873">
          <cell r="A873">
            <v>864</v>
          </cell>
          <cell r="B873" t="str">
            <v>FT28205</v>
          </cell>
          <cell r="C873" t="str">
            <v>AUXILIARY TANK- 3 - REPAIR</v>
          </cell>
          <cell r="D873">
            <v>2910900358</v>
          </cell>
          <cell r="E873" t="str">
            <v>BT-M5X25HX/SS</v>
          </cell>
          <cell r="F873" t="str">
            <v>SV00A0A450AA05</v>
          </cell>
          <cell r="G873" t="str">
            <v>Fastener</v>
          </cell>
          <cell r="H873" t="str">
            <v>M5 Bolt Hex Head</v>
          </cell>
          <cell r="I873">
            <v>5</v>
          </cell>
          <cell r="J873">
            <v>5.0000000000000001E-3</v>
          </cell>
          <cell r="K873">
            <v>2.5000000000000001E-2</v>
          </cell>
          <cell r="L873">
            <v>864</v>
          </cell>
          <cell r="M873" t="str">
            <v>Scout</v>
          </cell>
          <cell r="N873" t="str">
            <v>Aux Tank</v>
          </cell>
          <cell r="O873" t="str">
            <v>Fuel Level Sensor LRU</v>
          </cell>
          <cell r="P873" t="str">
            <v>M5 Bolt Hex Head</v>
          </cell>
          <cell r="Q873" t="str">
            <v>BT-M5X25HX/SS</v>
          </cell>
          <cell r="R873" t="str">
            <v>FT28205, Scout, Aux Tank, Fuel Level Sensor LRU, M5 Bolt Hex Head, BT-M5X25HX/SS</v>
          </cell>
          <cell r="S873">
            <v>5</v>
          </cell>
        </row>
        <row r="874">
          <cell r="A874">
            <v>865</v>
          </cell>
          <cell r="B874" t="str">
            <v>FT28205</v>
          </cell>
          <cell r="C874" t="str">
            <v>AUXILIARY TANK- 3 - REPAIR</v>
          </cell>
          <cell r="D874">
            <v>2910900358</v>
          </cell>
          <cell r="E874" t="str">
            <v>Z-W-M5</v>
          </cell>
          <cell r="F874" t="str">
            <v>SV00A0A450AA07</v>
          </cell>
          <cell r="G874" t="str">
            <v>Fastener</v>
          </cell>
          <cell r="H874" t="str">
            <v>M5 Washer</v>
          </cell>
          <cell r="I874">
            <v>5</v>
          </cell>
          <cell r="J874">
            <v>3.0000000000000001E-3</v>
          </cell>
          <cell r="K874">
            <v>1.4999999999999999E-2</v>
          </cell>
          <cell r="L874">
            <v>865</v>
          </cell>
          <cell r="M874" t="str">
            <v>Scout</v>
          </cell>
          <cell r="N874" t="str">
            <v>Aux Tank</v>
          </cell>
          <cell r="O874" t="str">
            <v>Fuel Level Sensor LRU</v>
          </cell>
          <cell r="P874" t="str">
            <v>M5 Washer</v>
          </cell>
          <cell r="Q874" t="str">
            <v>Z-W-M5</v>
          </cell>
          <cell r="R874" t="str">
            <v>FT28205, Scout, Aux Tank, Fuel Level Sensor LRU, M5 Washer, Z-W-M5</v>
          </cell>
          <cell r="S874">
            <v>5</v>
          </cell>
        </row>
        <row r="875">
          <cell r="A875">
            <v>866</v>
          </cell>
          <cell r="B875" t="str">
            <v>FT28205</v>
          </cell>
          <cell r="C875" t="str">
            <v>AUXILIARY TANK- 3 - REPAIR</v>
          </cell>
          <cell r="D875">
            <v>2910900358</v>
          </cell>
          <cell r="E875" t="str">
            <v>BT-M4X12CSK/SS</v>
          </cell>
          <cell r="F875" t="str">
            <v>SV00A0A450AA09</v>
          </cell>
          <cell r="G875" t="str">
            <v>Fastener</v>
          </cell>
          <cell r="H875" t="str">
            <v>M4 SCREW COUNTERSINK</v>
          </cell>
          <cell r="I875">
            <v>3</v>
          </cell>
          <cell r="J875">
            <v>3.0000000000000001E-3</v>
          </cell>
          <cell r="K875">
            <v>9.0000000000000011E-3</v>
          </cell>
          <cell r="L875">
            <v>866</v>
          </cell>
          <cell r="M875" t="str">
            <v>Scout</v>
          </cell>
          <cell r="N875" t="str">
            <v>Aux Tank</v>
          </cell>
          <cell r="O875" t="str">
            <v>Fuel Level Sensor LRU</v>
          </cell>
          <cell r="P875" t="str">
            <v>M4 SCREW COUNTERSINK</v>
          </cell>
          <cell r="Q875" t="str">
            <v>BT-M4X12CSK/SS</v>
          </cell>
          <cell r="R875" t="str">
            <v>FT28205, Scout, Aux Tank, Fuel Level Sensor LRU, M4 SCREW COUNTERSINK, BT-M4X12CSK/SS</v>
          </cell>
          <cell r="S875">
            <v>3</v>
          </cell>
        </row>
        <row r="876">
          <cell r="A876">
            <v>867</v>
          </cell>
          <cell r="B876" t="str">
            <v>FT28503</v>
          </cell>
          <cell r="C876" t="str">
            <v>AUXILIARY TANK- 3 - REPAIR</v>
          </cell>
          <cell r="D876">
            <v>2910900366</v>
          </cell>
          <cell r="E876" t="str">
            <v>FT22524</v>
          </cell>
          <cell r="F876" t="str">
            <v>SV00A0A450AA11</v>
          </cell>
          <cell r="G876" t="str">
            <v>Fastener</v>
          </cell>
          <cell r="H876" t="str">
            <v>GUAGE Cup</v>
          </cell>
          <cell r="I876">
            <v>1</v>
          </cell>
          <cell r="J876">
            <v>0.2</v>
          </cell>
          <cell r="K876">
            <v>0.2</v>
          </cell>
          <cell r="L876">
            <v>867</v>
          </cell>
          <cell r="M876" t="str">
            <v>Scout</v>
          </cell>
          <cell r="N876" t="str">
            <v>Aux Tank</v>
          </cell>
          <cell r="O876" t="str">
            <v>Fuel Level Sensor LRU</v>
          </cell>
          <cell r="P876" t="str">
            <v>GUAGE Cup</v>
          </cell>
          <cell r="Q876" t="str">
            <v>FT22524</v>
          </cell>
          <cell r="R876" t="str">
            <v>FT28503, Scout, Aux Tank, Fuel Level Sensor LRU, GUAGE Cup, FT22524</v>
          </cell>
          <cell r="S876">
            <v>1</v>
          </cell>
        </row>
        <row r="877">
          <cell r="A877">
            <v>868</v>
          </cell>
          <cell r="B877" t="str">
            <v>FT28205</v>
          </cell>
          <cell r="C877" t="str">
            <v>AUXILIARY TANK- 3 - REPAIR</v>
          </cell>
          <cell r="D877">
            <v>2910900358</v>
          </cell>
          <cell r="E877" t="str">
            <v/>
          </cell>
          <cell r="F877" t="str">
            <v>SV00A0A410AA07</v>
          </cell>
          <cell r="G877" t="str">
            <v/>
          </cell>
          <cell r="H877" t="str">
            <v/>
          </cell>
          <cell r="I877" t="str">
            <v/>
          </cell>
          <cell r="J877" t="str">
            <v/>
          </cell>
          <cell r="K877" t="str">
            <v/>
          </cell>
          <cell r="L877">
            <v>868</v>
          </cell>
          <cell r="M877" t="str">
            <v>REPAIR</v>
          </cell>
          <cell r="N877" t="str">
            <v>Aux Tank</v>
          </cell>
          <cell r="O877" t="str">
            <v>Pump LRU</v>
          </cell>
          <cell r="P877" t="str">
            <v/>
          </cell>
          <cell r="Q877" t="str">
            <v/>
          </cell>
          <cell r="R877" t="str">
            <v xml:space="preserve">FT28205, REPAIR, Aux Tank, Pump LRU, , </v>
          </cell>
          <cell r="S877" t="str">
            <v/>
          </cell>
        </row>
        <row r="878">
          <cell r="A878">
            <v>869</v>
          </cell>
          <cell r="B878" t="str">
            <v>FT28205</v>
          </cell>
          <cell r="C878" t="str">
            <v>AUXILIARY TANK- 3 - REPAIR</v>
          </cell>
          <cell r="D878">
            <v>2910900358</v>
          </cell>
          <cell r="E878" t="str">
            <v>X-4320900062/1096</v>
          </cell>
          <cell r="F878" t="str">
            <v>SV00A0A410AA0701</v>
          </cell>
          <cell r="G878" t="str">
            <v>Fitting</v>
          </cell>
          <cell r="H878" t="str">
            <v>Pump Assembly</v>
          </cell>
          <cell r="I878">
            <v>1</v>
          </cell>
          <cell r="J878" t="str">
            <v/>
          </cell>
          <cell r="K878" t="str">
            <v/>
          </cell>
          <cell r="L878">
            <v>869</v>
          </cell>
          <cell r="M878" t="str">
            <v>REPAIR</v>
          </cell>
          <cell r="N878" t="str">
            <v>Aux Tank</v>
          </cell>
          <cell r="O878" t="str">
            <v>Pump LRU</v>
          </cell>
          <cell r="P878" t="str">
            <v>Pump Assembly</v>
          </cell>
          <cell r="Q878" t="str">
            <v>X-4320900062/1096</v>
          </cell>
          <cell r="R878" t="str">
            <v>FT28205, REPAIR, Aux Tank, Pump LRU, Pump Assembly, X-4320900062/1096</v>
          </cell>
          <cell r="S878">
            <v>1</v>
          </cell>
        </row>
        <row r="879">
          <cell r="A879">
            <v>870</v>
          </cell>
          <cell r="B879" t="str">
            <v>FT28205</v>
          </cell>
          <cell r="C879" t="str">
            <v>AUXILIARY TANK- 3 - REPAIR</v>
          </cell>
          <cell r="D879">
            <v>2910900358</v>
          </cell>
          <cell r="E879" t="str">
            <v/>
          </cell>
          <cell r="F879" t="str">
            <v>SV00A0A410AA0703</v>
          </cell>
          <cell r="G879" t="str">
            <v>Seal</v>
          </cell>
          <cell r="H879" t="str">
            <v>Gasket - Pump Mounting (comes with pump)</v>
          </cell>
          <cell r="I879">
            <v>1</v>
          </cell>
          <cell r="J879">
            <v>0.02</v>
          </cell>
          <cell r="K879">
            <v>0.02</v>
          </cell>
          <cell r="L879">
            <v>870</v>
          </cell>
          <cell r="M879" t="str">
            <v>REPAIR</v>
          </cell>
          <cell r="N879" t="str">
            <v>Aux Tank</v>
          </cell>
          <cell r="O879" t="str">
            <v>Pump LRU</v>
          </cell>
          <cell r="P879" t="str">
            <v>Gasket - Pump Mounting (comes with pump)</v>
          </cell>
          <cell r="Q879" t="str">
            <v/>
          </cell>
          <cell r="R879" t="str">
            <v xml:space="preserve">FT28205, REPAIR, Aux Tank, Pump LRU, Gasket - Pump Mounting (comes with pump), </v>
          </cell>
          <cell r="S879">
            <v>1</v>
          </cell>
        </row>
        <row r="880">
          <cell r="A880">
            <v>871</v>
          </cell>
          <cell r="B880" t="str">
            <v>FT28205</v>
          </cell>
          <cell r="C880" t="str">
            <v>AUXILIARY TANK- 3 - REPAIR</v>
          </cell>
          <cell r="D880">
            <v>2910900358</v>
          </cell>
          <cell r="E880" t="str">
            <v>BT-M6X20HX</v>
          </cell>
          <cell r="F880" t="str">
            <v>SV00A0A410AA0705</v>
          </cell>
          <cell r="G880" t="str">
            <v>Fastener</v>
          </cell>
          <cell r="H880" t="str">
            <v>Bolt - M6 - Pump Mounting</v>
          </cell>
          <cell r="I880">
            <v>4</v>
          </cell>
          <cell r="J880" t="str">
            <v/>
          </cell>
          <cell r="K880" t="str">
            <v/>
          </cell>
          <cell r="L880">
            <v>871</v>
          </cell>
          <cell r="M880" t="str">
            <v>REPAIR</v>
          </cell>
          <cell r="N880" t="str">
            <v>Aux Tank</v>
          </cell>
          <cell r="O880" t="str">
            <v>Pump LRU</v>
          </cell>
          <cell r="P880" t="str">
            <v>Bolt - M6 - Pump Mounting</v>
          </cell>
          <cell r="Q880" t="str">
            <v>BT-M6X20HX</v>
          </cell>
          <cell r="R880" t="str">
            <v>FT28205, REPAIR, Aux Tank, Pump LRU, Bolt - M6 - Pump Mounting, BT-M6X20HX</v>
          </cell>
          <cell r="S880">
            <v>4</v>
          </cell>
        </row>
        <row r="881">
          <cell r="A881">
            <v>872</v>
          </cell>
          <cell r="B881" t="str">
            <v>FT28205</v>
          </cell>
          <cell r="C881" t="str">
            <v>AUXILIARY TANK- 3 - REPAIR</v>
          </cell>
          <cell r="D881">
            <v>2910900358</v>
          </cell>
          <cell r="E881" t="str">
            <v>NT-M6</v>
          </cell>
          <cell r="F881" t="str">
            <v>SV00A0A410AA0707</v>
          </cell>
          <cell r="G881" t="str">
            <v>Fastener</v>
          </cell>
          <cell r="H881" t="str">
            <v>Nut - M6 - Pump Mounting</v>
          </cell>
          <cell r="I881">
            <v>4</v>
          </cell>
          <cell r="J881" t="str">
            <v/>
          </cell>
          <cell r="K881" t="str">
            <v/>
          </cell>
          <cell r="L881">
            <v>872</v>
          </cell>
          <cell r="M881" t="str">
            <v>REPAIR</v>
          </cell>
          <cell r="N881" t="str">
            <v>Aux Tank</v>
          </cell>
          <cell r="O881" t="str">
            <v>Pump LRU</v>
          </cell>
          <cell r="P881" t="str">
            <v>Nut - M6 - Pump Mounting</v>
          </cell>
          <cell r="Q881" t="str">
            <v>NT-M6</v>
          </cell>
          <cell r="R881" t="str">
            <v>FT28205, REPAIR, Aux Tank, Pump LRU, Nut - M6 - Pump Mounting, NT-M6</v>
          </cell>
          <cell r="S881">
            <v>4</v>
          </cell>
        </row>
        <row r="882">
          <cell r="A882">
            <v>873</v>
          </cell>
          <cell r="B882" t="str">
            <v>FT28205</v>
          </cell>
          <cell r="C882" t="str">
            <v>AUXILIARY TANK- 3 - REPAIR</v>
          </cell>
          <cell r="D882">
            <v>2910900358</v>
          </cell>
          <cell r="E882" t="str">
            <v>Z-W-M6</v>
          </cell>
          <cell r="F882" t="str">
            <v>SV00A0A410AA0709</v>
          </cell>
          <cell r="G882" t="str">
            <v>Spacer</v>
          </cell>
          <cell r="H882" t="str">
            <v>Washer - M6 - Pump Mounting</v>
          </cell>
          <cell r="I882">
            <v>4</v>
          </cell>
          <cell r="J882" t="str">
            <v/>
          </cell>
          <cell r="K882" t="str">
            <v/>
          </cell>
          <cell r="L882">
            <v>873</v>
          </cell>
          <cell r="M882" t="str">
            <v>REPAIR</v>
          </cell>
          <cell r="N882" t="str">
            <v>Aux Tank</v>
          </cell>
          <cell r="O882" t="str">
            <v>Pump LRU</v>
          </cell>
          <cell r="P882" t="str">
            <v>Washer - M6 - Pump Mounting</v>
          </cell>
          <cell r="Q882" t="str">
            <v>Z-W-M6</v>
          </cell>
          <cell r="R882" t="str">
            <v>FT28205, REPAIR, Aux Tank, Pump LRU, Washer - M6 - Pump Mounting, Z-W-M6</v>
          </cell>
          <cell r="S882">
            <v>4</v>
          </cell>
        </row>
        <row r="883">
          <cell r="A883">
            <v>874</v>
          </cell>
          <cell r="B883" t="str">
            <v>FT28205</v>
          </cell>
          <cell r="C883" t="str">
            <v>AUXILIARY TANK- 3 - REPAIR</v>
          </cell>
          <cell r="D883">
            <v>2910900358</v>
          </cell>
          <cell r="E883" t="str">
            <v>FT28515</v>
          </cell>
          <cell r="F883" t="str">
            <v>SV00A0A410AA0711</v>
          </cell>
          <cell r="G883" t="str">
            <v>Spacer</v>
          </cell>
          <cell r="H883" t="str">
            <v>Pump Spacer</v>
          </cell>
          <cell r="I883">
            <v>1</v>
          </cell>
          <cell r="J883" t="str">
            <v/>
          </cell>
          <cell r="K883" t="str">
            <v/>
          </cell>
          <cell r="L883">
            <v>874</v>
          </cell>
          <cell r="M883" t="str">
            <v>REPAIR</v>
          </cell>
          <cell r="N883" t="str">
            <v>Aux Tank</v>
          </cell>
          <cell r="O883" t="str">
            <v>Pump LRU</v>
          </cell>
          <cell r="P883" t="str">
            <v>Pump Spacer</v>
          </cell>
          <cell r="Q883" t="str">
            <v>FT28515</v>
          </cell>
          <cell r="R883" t="str">
            <v>FT28205, REPAIR, Aux Tank, Pump LRU, Pump Spacer, FT28515</v>
          </cell>
          <cell r="S883">
            <v>1</v>
          </cell>
        </row>
        <row r="884">
          <cell r="A884">
            <v>875</v>
          </cell>
          <cell r="B884" t="str">
            <v>FT28205</v>
          </cell>
          <cell r="C884" t="str">
            <v>AUXILIARY TANK- 3 - REPAIR</v>
          </cell>
          <cell r="D884">
            <v>2910900358</v>
          </cell>
          <cell r="E884" t="str">
            <v/>
          </cell>
          <cell r="F884" t="str">
            <v>SV00A0A460AG01</v>
          </cell>
          <cell r="G884" t="str">
            <v/>
          </cell>
          <cell r="H884" t="str">
            <v/>
          </cell>
          <cell r="I884" t="str">
            <v/>
          </cell>
          <cell r="J884" t="str">
            <v/>
          </cell>
          <cell r="K884" t="str">
            <v/>
          </cell>
          <cell r="L884">
            <v>875</v>
          </cell>
          <cell r="M884" t="str">
            <v>REPAIR</v>
          </cell>
          <cell r="N884" t="str">
            <v>Aux Tank</v>
          </cell>
          <cell r="O884" t="str">
            <v>FUEL BREATHER  - AIR CONNECTION AUX TANK</v>
          </cell>
          <cell r="P884" t="str">
            <v/>
          </cell>
          <cell r="Q884" t="str">
            <v/>
          </cell>
          <cell r="R884" t="str">
            <v xml:space="preserve">FT28205, REPAIR, Aux Tank, FUEL BREATHER  - AIR CONNECTION AUX TANK, , </v>
          </cell>
          <cell r="S884" t="str">
            <v/>
          </cell>
        </row>
        <row r="885">
          <cell r="A885">
            <v>876</v>
          </cell>
          <cell r="B885" t="str">
            <v>FT28205</v>
          </cell>
          <cell r="C885" t="str">
            <v>AUXILIARY TANK- 3 - REPAIR</v>
          </cell>
          <cell r="D885">
            <v>2910900358</v>
          </cell>
          <cell r="E885" t="str">
            <v>SV15LOMDCF</v>
          </cell>
          <cell r="F885" t="str">
            <v>SV00A0A460AG0101</v>
          </cell>
          <cell r="G885" t="str">
            <v>Fitting</v>
          </cell>
          <cell r="H885" t="str">
            <v>M22 X 1.5 Bulkhead Connector</v>
          </cell>
          <cell r="I885">
            <v>1</v>
          </cell>
          <cell r="J885">
            <v>0.13</v>
          </cell>
          <cell r="K885">
            <v>0.13</v>
          </cell>
          <cell r="L885">
            <v>876</v>
          </cell>
          <cell r="M885" t="str">
            <v>REPAIR</v>
          </cell>
          <cell r="N885" t="str">
            <v>Aux Tank</v>
          </cell>
          <cell r="O885" t="str">
            <v>Inward Relief Port LRU (Air)</v>
          </cell>
          <cell r="P885" t="str">
            <v>M22 X 1.5 Bulkhead Connector</v>
          </cell>
          <cell r="Q885" t="str">
            <v>SV15LOMDCF</v>
          </cell>
          <cell r="R885" t="str">
            <v>FT28205, REPAIR, Aux Tank, Inward Relief Port LRU (Air), M22 X 1.5 Bulkhead Connector, SV15LOMDCF</v>
          </cell>
          <cell r="S885">
            <v>1</v>
          </cell>
        </row>
        <row r="886">
          <cell r="A886">
            <v>877</v>
          </cell>
          <cell r="B886" t="str">
            <v>FT28205</v>
          </cell>
          <cell r="C886" t="str">
            <v>AUXILIARY TANK- 3 - REPAIR</v>
          </cell>
          <cell r="D886">
            <v>2910900358</v>
          </cell>
          <cell r="E886" t="str">
            <v>MLN22</v>
          </cell>
          <cell r="F886" t="str">
            <v>SV00A0A460AG0103</v>
          </cell>
          <cell r="G886" t="str">
            <v>Fitting</v>
          </cell>
          <cell r="H886" t="str">
            <v>M22 X 1.5 Locknut</v>
          </cell>
          <cell r="I886">
            <v>1</v>
          </cell>
          <cell r="J886">
            <v>2.3E-2</v>
          </cell>
          <cell r="K886">
            <v>2.3E-2</v>
          </cell>
          <cell r="L886">
            <v>877</v>
          </cell>
          <cell r="M886" t="str">
            <v>REPAIR</v>
          </cell>
          <cell r="N886" t="str">
            <v>Aux Tank</v>
          </cell>
          <cell r="O886" t="str">
            <v>Inward Relief Port LRU (Air)</v>
          </cell>
          <cell r="P886" t="str">
            <v>M22 X 1.5 Locknut</v>
          </cell>
          <cell r="Q886" t="str">
            <v>MLN22</v>
          </cell>
          <cell r="R886" t="str">
            <v>FT28205, REPAIR, Aux Tank, Inward Relief Port LRU (Air), M22 X 1.5 Locknut, MLN22</v>
          </cell>
          <cell r="S886">
            <v>1</v>
          </cell>
        </row>
        <row r="887">
          <cell r="A887">
            <v>878</v>
          </cell>
          <cell r="B887" t="str">
            <v>FT28205</v>
          </cell>
          <cell r="C887" t="str">
            <v>AUXILIARY TANK- 3 - REPAIR</v>
          </cell>
          <cell r="D887">
            <v>2910900358</v>
          </cell>
          <cell r="E887" t="str">
            <v>22MM BONDED</v>
          </cell>
          <cell r="F887" t="str">
            <v>SV00A0A460AG0105</v>
          </cell>
          <cell r="G887" t="str">
            <v>Seal</v>
          </cell>
          <cell r="H887" t="str">
            <v>M22 X 1.5 Bonded Seal</v>
          </cell>
          <cell r="I887">
            <v>2</v>
          </cell>
          <cell r="J887">
            <v>4.0000000000000001E-3</v>
          </cell>
          <cell r="K887">
            <v>8.0000000000000002E-3</v>
          </cell>
          <cell r="L887">
            <v>878</v>
          </cell>
          <cell r="M887" t="str">
            <v>REPAIR</v>
          </cell>
          <cell r="N887" t="str">
            <v>Aux Tank</v>
          </cell>
          <cell r="O887" t="str">
            <v>Inward Relief Port LRU (Air)</v>
          </cell>
          <cell r="P887" t="str">
            <v>M22 X 1.5 Bonded Seal</v>
          </cell>
          <cell r="Q887" t="str">
            <v>22MM BONDED</v>
          </cell>
          <cell r="R887" t="str">
            <v>FT28205, REPAIR, Aux Tank, Inward Relief Port LRU (Air), M22 X 1.5 Bonded Seal, 22MM BONDED</v>
          </cell>
          <cell r="S887">
            <v>2</v>
          </cell>
        </row>
        <row r="888">
          <cell r="A888">
            <v>879</v>
          </cell>
          <cell r="B888" t="str">
            <v>FT28205</v>
          </cell>
          <cell r="C888" t="str">
            <v>AUXILIARY TANK- 3 - REPAIR</v>
          </cell>
          <cell r="D888">
            <v>2910900358</v>
          </cell>
          <cell r="E888" t="str">
            <v>EW15LOMDCF</v>
          </cell>
          <cell r="F888" t="str">
            <v>SV00A0A460AG0107</v>
          </cell>
          <cell r="G888" t="str">
            <v>Fitting</v>
          </cell>
          <cell r="H888" t="str">
            <v>M22 X 1.5 90° Swivel Fem/Fixed Male Union</v>
          </cell>
          <cell r="I888">
            <v>1</v>
          </cell>
          <cell r="J888">
            <v>0.122</v>
          </cell>
          <cell r="K888">
            <v>0.122</v>
          </cell>
          <cell r="L888">
            <v>879</v>
          </cell>
          <cell r="M888" t="str">
            <v>REPAIR</v>
          </cell>
          <cell r="N888" t="str">
            <v>Aux Tank</v>
          </cell>
          <cell r="O888" t="str">
            <v>Inward Relief Port LRU (Air)</v>
          </cell>
          <cell r="P888" t="str">
            <v>M22 X 1.5 90° Swivel Fem/Fixed Male Union</v>
          </cell>
          <cell r="Q888" t="str">
            <v>EW15LOMDCF</v>
          </cell>
          <cell r="R888" t="str">
            <v>FT28205, REPAIR, Aux Tank, Inward Relief Port LRU (Air), M22 X 1.5 90° Swivel Fem/Fixed Male Union, EW15LOMDCF</v>
          </cell>
          <cell r="S888">
            <v>1</v>
          </cell>
        </row>
        <row r="889">
          <cell r="A889">
            <v>880</v>
          </cell>
          <cell r="B889" t="str">
            <v>FT28205</v>
          </cell>
          <cell r="C889" t="str">
            <v>AUXILIARY TANK- 3 - REPAIR</v>
          </cell>
          <cell r="D889">
            <v>2910900358</v>
          </cell>
          <cell r="E889" t="str">
            <v>G15LCFX</v>
          </cell>
          <cell r="F889" t="str">
            <v>SV00A0A460AG0109</v>
          </cell>
          <cell r="G889" t="str">
            <v>Fitting</v>
          </cell>
          <cell r="H889" t="str">
            <v>M22 X 1.5 Male / Male Adaptor</v>
          </cell>
          <cell r="I889">
            <v>1</v>
          </cell>
          <cell r="J889">
            <v>0.1</v>
          </cell>
          <cell r="K889">
            <v>0.1</v>
          </cell>
          <cell r="L889">
            <v>880</v>
          </cell>
          <cell r="M889" t="str">
            <v>REPAIR</v>
          </cell>
          <cell r="N889" t="str">
            <v>Aux Tank</v>
          </cell>
          <cell r="O889" t="str">
            <v>Inward Relief Port LRU (Air)</v>
          </cell>
          <cell r="P889" t="str">
            <v>M22 X 1.5 Male / Male Adaptor</v>
          </cell>
          <cell r="Q889" t="str">
            <v>G15LCFX</v>
          </cell>
          <cell r="R889" t="str">
            <v>FT28205, REPAIR, Aux Tank, Inward Relief Port LRU (Air), M22 X 1.5 Male / Male Adaptor, G15LCFX</v>
          </cell>
          <cell r="S889">
            <v>1</v>
          </cell>
        </row>
        <row r="890">
          <cell r="A890">
            <v>881</v>
          </cell>
          <cell r="B890" t="str">
            <v>FT28205</v>
          </cell>
          <cell r="C890" t="str">
            <v>AUXILIARY TANK- 3 - REPAIR</v>
          </cell>
          <cell r="D890">
            <v>2910900358</v>
          </cell>
          <cell r="E890" t="str">
            <v/>
          </cell>
          <cell r="F890" t="str">
            <v>SV00A0A410AA11</v>
          </cell>
          <cell r="G890" t="str">
            <v/>
          </cell>
          <cell r="H890" t="str">
            <v/>
          </cell>
          <cell r="I890" t="str">
            <v/>
          </cell>
          <cell r="J890" t="str">
            <v/>
          </cell>
          <cell r="K890" t="str">
            <v/>
          </cell>
          <cell r="L890">
            <v>881</v>
          </cell>
          <cell r="M890" t="str">
            <v>REPAIR</v>
          </cell>
          <cell r="N890" t="str">
            <v>Aux Tank</v>
          </cell>
          <cell r="O890" t="str">
            <v>Earthing Boss</v>
          </cell>
          <cell r="P890" t="str">
            <v/>
          </cell>
          <cell r="Q890" t="str">
            <v/>
          </cell>
          <cell r="R890" t="str">
            <v xml:space="preserve">FT28205, REPAIR, Aux Tank, Earthing Boss, , </v>
          </cell>
          <cell r="S890" t="str">
            <v/>
          </cell>
        </row>
        <row r="891">
          <cell r="A891">
            <v>882</v>
          </cell>
          <cell r="B891" t="str">
            <v>FT28205</v>
          </cell>
          <cell r="C891" t="str">
            <v>AUXILIARY TANK- 3 - REPAIR</v>
          </cell>
          <cell r="D891">
            <v>2910900358</v>
          </cell>
          <cell r="E891" t="str">
            <v>FT28262</v>
          </cell>
          <cell r="F891" t="str">
            <v>SV00A0A410AA1101</v>
          </cell>
          <cell r="G891" t="str">
            <v>Fitting</v>
          </cell>
          <cell r="H891" t="str">
            <v>M8 Earthing Boss (Green)</v>
          </cell>
          <cell r="I891">
            <v>1</v>
          </cell>
          <cell r="J891">
            <v>0.03</v>
          </cell>
          <cell r="K891">
            <v>0.03</v>
          </cell>
          <cell r="L891">
            <v>882</v>
          </cell>
          <cell r="M891" t="str">
            <v>REPAIR</v>
          </cell>
          <cell r="N891" t="str">
            <v>Aux Tank</v>
          </cell>
          <cell r="O891" t="str">
            <v>Earthing Boss</v>
          </cell>
          <cell r="P891" t="str">
            <v>M8 Earthing Boss (Green)</v>
          </cell>
          <cell r="Q891" t="str">
            <v>FT28262</v>
          </cell>
          <cell r="R891" t="str">
            <v>FT28205, REPAIR, Aux Tank, Earthing Boss, M8 Earthing Boss (Green), FT28262</v>
          </cell>
          <cell r="S891">
            <v>1</v>
          </cell>
        </row>
        <row r="892">
          <cell r="A892">
            <v>883</v>
          </cell>
          <cell r="B892" t="str">
            <v>FT28205</v>
          </cell>
          <cell r="C892" t="str">
            <v>AUXILIARY TANK- 3 - REPAIR</v>
          </cell>
          <cell r="D892">
            <v>2910900358</v>
          </cell>
          <cell r="E892" t="str">
            <v>BT-M3X20CSK</v>
          </cell>
          <cell r="F892" t="str">
            <v>SV00A0A410AA1103</v>
          </cell>
          <cell r="G892" t="str">
            <v>Fastener</v>
          </cell>
          <cell r="H892" t="str">
            <v>M3 Csk Screw</v>
          </cell>
          <cell r="I892">
            <v>1</v>
          </cell>
          <cell r="J892">
            <v>5.0000000000000001E-3</v>
          </cell>
          <cell r="K892">
            <v>5.0000000000000001E-3</v>
          </cell>
          <cell r="L892">
            <v>883</v>
          </cell>
          <cell r="M892" t="str">
            <v>REPAIR</v>
          </cell>
          <cell r="N892" t="str">
            <v>Aux Tank</v>
          </cell>
          <cell r="O892" t="str">
            <v>Earthing Boss</v>
          </cell>
          <cell r="P892" t="str">
            <v>M3 Csk Screw</v>
          </cell>
          <cell r="Q892" t="str">
            <v>BT-M3X20CSK</v>
          </cell>
          <cell r="R892" t="str">
            <v>FT28205, REPAIR, Aux Tank, Earthing Boss, M3 Csk Screw, BT-M3X20CSK</v>
          </cell>
          <cell r="S892">
            <v>1</v>
          </cell>
        </row>
        <row r="893">
          <cell r="A893">
            <v>884</v>
          </cell>
          <cell r="B893" t="str">
            <v>FT28205</v>
          </cell>
          <cell r="C893" t="str">
            <v>AUXILIARY TANK- 3 - REPAIR</v>
          </cell>
          <cell r="D893">
            <v>2910900358</v>
          </cell>
          <cell r="E893" t="str">
            <v>BT-M8X10HX</v>
          </cell>
          <cell r="F893" t="str">
            <v>SV00A0A410AA1105</v>
          </cell>
          <cell r="G893" t="str">
            <v>Fastener</v>
          </cell>
          <cell r="H893" t="str">
            <v>M8 Bolt Hex Head</v>
          </cell>
          <cell r="I893">
            <v>1</v>
          </cell>
          <cell r="J893">
            <v>0.03</v>
          </cell>
          <cell r="K893">
            <v>0.03</v>
          </cell>
          <cell r="L893">
            <v>884</v>
          </cell>
          <cell r="M893" t="str">
            <v>REPAIR</v>
          </cell>
          <cell r="N893" t="str">
            <v>Aux Tank</v>
          </cell>
          <cell r="O893" t="str">
            <v>Earthing Boss</v>
          </cell>
          <cell r="P893" t="str">
            <v>M8 Bolt Hex Head</v>
          </cell>
          <cell r="Q893" t="str">
            <v>BT-M8X10HX</v>
          </cell>
          <cell r="R893" t="str">
            <v>FT28205, REPAIR, Aux Tank, Earthing Boss, M8 Bolt Hex Head, BT-M8X10HX</v>
          </cell>
          <cell r="S893">
            <v>1</v>
          </cell>
        </row>
        <row r="894">
          <cell r="A894">
            <v>885</v>
          </cell>
          <cell r="B894" t="str">
            <v>FT28205</v>
          </cell>
          <cell r="C894" t="str">
            <v>AUXILIARY TANK- 3 - REPAIR</v>
          </cell>
          <cell r="D894">
            <v>2910900358</v>
          </cell>
          <cell r="E894" t="str">
            <v/>
          </cell>
          <cell r="F894" t="str">
            <v>SV00A0A460AA07</v>
          </cell>
          <cell r="G894" t="str">
            <v/>
          </cell>
          <cell r="H894" t="str">
            <v/>
          </cell>
          <cell r="I894" t="str">
            <v/>
          </cell>
          <cell r="J894" t="str">
            <v/>
          </cell>
          <cell r="K894" t="str">
            <v/>
          </cell>
          <cell r="L894">
            <v>885</v>
          </cell>
          <cell r="M894" t="str">
            <v>REPAIR</v>
          </cell>
          <cell r="N894" t="str">
            <v>Aux Tank</v>
          </cell>
          <cell r="O894" t="str">
            <v>DRAIN PLUG - AUX TANK</v>
          </cell>
          <cell r="P894" t="str">
            <v/>
          </cell>
          <cell r="Q894" t="str">
            <v/>
          </cell>
          <cell r="R894" t="str">
            <v xml:space="preserve">FT28205, REPAIR, Aux Tank, DRAIN PLUG - AUX TANK, , </v>
          </cell>
          <cell r="S894" t="str">
            <v/>
          </cell>
        </row>
        <row r="895">
          <cell r="A895">
            <v>886</v>
          </cell>
          <cell r="B895" t="str">
            <v>FT28205</v>
          </cell>
          <cell r="C895" t="str">
            <v>AUXILIARY TANK- 3 - REPAIR</v>
          </cell>
          <cell r="D895">
            <v>2910900358</v>
          </cell>
          <cell r="E895" t="str">
            <v>FT28274</v>
          </cell>
          <cell r="F895" t="str">
            <v>SV00A0A460AA0701</v>
          </cell>
          <cell r="G895" t="str">
            <v>Insert</v>
          </cell>
          <cell r="H895" t="str">
            <v xml:space="preserve">M24 X 1.5 Nut Insert (RM) </v>
          </cell>
          <cell r="I895">
            <v>1</v>
          </cell>
          <cell r="J895">
            <v>7.0000000000000007E-2</v>
          </cell>
          <cell r="K895">
            <v>7.0000000000000007E-2</v>
          </cell>
          <cell r="L895">
            <v>886</v>
          </cell>
          <cell r="M895" t="str">
            <v>REPAIR</v>
          </cell>
          <cell r="N895" t="str">
            <v>Aux Tank</v>
          </cell>
          <cell r="O895" t="str">
            <v xml:space="preserve">Drain Plug Assembly </v>
          </cell>
          <cell r="P895" t="str">
            <v xml:space="preserve">M24 X 1.5 Nut Insert (RM) </v>
          </cell>
          <cell r="Q895" t="str">
            <v>FT28274</v>
          </cell>
          <cell r="R895" t="str">
            <v>FT28205, REPAIR, Aux Tank, Drain Plug Assembly , M24 X 1.5 Nut Insert (RM) , FT28274</v>
          </cell>
          <cell r="S895">
            <v>1</v>
          </cell>
        </row>
        <row r="896">
          <cell r="A896">
            <v>887</v>
          </cell>
          <cell r="B896" t="str">
            <v>FT28205</v>
          </cell>
          <cell r="C896" t="str">
            <v>AUXILIARY TANK- 3 - REPAIR</v>
          </cell>
          <cell r="D896">
            <v>2910900358</v>
          </cell>
          <cell r="E896" t="str">
            <v>ROV16SCFX</v>
          </cell>
          <cell r="F896" t="str">
            <v>SV00A0A460AA0703</v>
          </cell>
          <cell r="G896" t="str">
            <v>Fitting</v>
          </cell>
          <cell r="H896" t="str">
            <v>M24 X 1.5 Solid Plug</v>
          </cell>
          <cell r="I896">
            <v>1</v>
          </cell>
          <cell r="J896">
            <v>7.4999999999999997E-2</v>
          </cell>
          <cell r="K896">
            <v>7.4999999999999997E-2</v>
          </cell>
          <cell r="L896">
            <v>887</v>
          </cell>
          <cell r="M896" t="str">
            <v>REPAIR</v>
          </cell>
          <cell r="N896" t="str">
            <v>Aux Tank</v>
          </cell>
          <cell r="O896" t="str">
            <v xml:space="preserve">Drain Plug Assembly </v>
          </cell>
          <cell r="P896" t="str">
            <v>M24 X 1.5 Solid Plug</v>
          </cell>
          <cell r="Q896" t="str">
            <v>ROV16SCFX</v>
          </cell>
          <cell r="R896" t="str">
            <v>FT28205, REPAIR, Aux Tank, Drain Plug Assembly , M24 X 1.5 Solid Plug, ROV16SCFX</v>
          </cell>
          <cell r="S896">
            <v>1</v>
          </cell>
        </row>
        <row r="897">
          <cell r="A897">
            <v>888</v>
          </cell>
          <cell r="B897" t="str">
            <v>FT28205</v>
          </cell>
          <cell r="C897" t="str">
            <v>AUXILIARY TANK- 3 - REPAIR</v>
          </cell>
          <cell r="D897">
            <v>2910900358</v>
          </cell>
          <cell r="E897" t="str">
            <v>Y-BS-M24</v>
          </cell>
          <cell r="F897" t="str">
            <v>SV00A0A460AA0705</v>
          </cell>
          <cell r="G897" t="str">
            <v>Seal</v>
          </cell>
          <cell r="H897" t="str">
            <v>M24 X 1.5 Bonded Seal</v>
          </cell>
          <cell r="I897">
            <v>1</v>
          </cell>
          <cell r="J897">
            <v>4.0000000000000001E-3</v>
          </cell>
          <cell r="K897">
            <v>4.0000000000000001E-3</v>
          </cell>
          <cell r="L897">
            <v>888</v>
          </cell>
          <cell r="M897" t="str">
            <v>REPAIR</v>
          </cell>
          <cell r="N897" t="str">
            <v>Aux Tank</v>
          </cell>
          <cell r="O897" t="str">
            <v xml:space="preserve">Drain Plug Assembly </v>
          </cell>
          <cell r="P897" t="str">
            <v>M24 X 1.5 Bonded Seal</v>
          </cell>
          <cell r="Q897" t="str">
            <v>Y-BS-M24</v>
          </cell>
          <cell r="R897" t="str">
            <v>FT28205, REPAIR, Aux Tank, Drain Plug Assembly , M24 X 1.5 Bonded Seal, Y-BS-M24</v>
          </cell>
          <cell r="S897">
            <v>1</v>
          </cell>
        </row>
        <row r="898">
          <cell r="A898">
            <v>889</v>
          </cell>
          <cell r="B898" t="str">
            <v>FT28205</v>
          </cell>
          <cell r="C898" t="str">
            <v>AUXILIARY TANK- 3 - REPAIR</v>
          </cell>
          <cell r="D898">
            <v>2910900358</v>
          </cell>
          <cell r="E898" t="str">
            <v>FT28685</v>
          </cell>
          <cell r="F898" t="str">
            <v>SV00A0A410AA13</v>
          </cell>
          <cell r="G898" t="str">
            <v/>
          </cell>
          <cell r="H898" t="str">
            <v/>
          </cell>
          <cell r="I898" t="str">
            <v/>
          </cell>
          <cell r="J898" t="str">
            <v/>
          </cell>
          <cell r="K898" t="str">
            <v/>
          </cell>
          <cell r="L898">
            <v>889</v>
          </cell>
          <cell r="M898" t="str">
            <v>REPAIR</v>
          </cell>
          <cell r="N898" t="str">
            <v>Aux Tank</v>
          </cell>
          <cell r="O898" t="str">
            <v>SUPPORT STRUCTURE</v>
          </cell>
          <cell r="P898" t="str">
            <v/>
          </cell>
          <cell r="Q898" t="str">
            <v>FT28685</v>
          </cell>
          <cell r="R898" t="str">
            <v>FT28205, REPAIR, Aux Tank, SUPPORT STRUCTURE, , FT28685</v>
          </cell>
          <cell r="S898" t="str">
            <v/>
          </cell>
        </row>
        <row r="899">
          <cell r="A899">
            <v>890</v>
          </cell>
          <cell r="B899" t="str">
            <v>FT28205</v>
          </cell>
          <cell r="C899" t="str">
            <v>AUXILIARY TANK- 3 - REPAIR</v>
          </cell>
          <cell r="D899">
            <v>2910900358</v>
          </cell>
          <cell r="E899" t="str">
            <v>FT29100</v>
          </cell>
          <cell r="F899" t="str">
            <v>SV00A0A410AA1301</v>
          </cell>
          <cell r="G899" t="str">
            <v>Fitting</v>
          </cell>
          <cell r="H899" t="str">
            <v>Aux Retaining Bar</v>
          </cell>
          <cell r="I899">
            <v>2</v>
          </cell>
          <cell r="J899">
            <v>1</v>
          </cell>
          <cell r="K899">
            <v>2</v>
          </cell>
          <cell r="L899">
            <v>890</v>
          </cell>
          <cell r="M899" t="str">
            <v>REPAIR</v>
          </cell>
          <cell r="N899" t="str">
            <v>Aux Tank</v>
          </cell>
          <cell r="O899" t="str">
            <v>Aluminium Support Structure</v>
          </cell>
          <cell r="P899" t="str">
            <v>Aux Retaining Bar</v>
          </cell>
          <cell r="Q899" t="str">
            <v>FT29100</v>
          </cell>
          <cell r="R899" t="str">
            <v>FT28205, REPAIR, Aux Tank, Aluminium Support Structure, Aux Retaining Bar, FT29100</v>
          </cell>
          <cell r="S899">
            <v>2</v>
          </cell>
        </row>
        <row r="900">
          <cell r="A900">
            <v>891</v>
          </cell>
          <cell r="B900" t="str">
            <v>FT28205</v>
          </cell>
          <cell r="C900" t="str">
            <v>AUXILIARY TANK- 3 - REPAIR</v>
          </cell>
          <cell r="D900">
            <v>2910900358</v>
          </cell>
          <cell r="E900" t="str">
            <v>FT29101</v>
          </cell>
          <cell r="F900" t="str">
            <v>SV00A0A410AA1303</v>
          </cell>
          <cell r="G900" t="str">
            <v>Fitting</v>
          </cell>
          <cell r="H900" t="str">
            <v>Aux Bottom Cradle</v>
          </cell>
          <cell r="I900">
            <v>1</v>
          </cell>
          <cell r="J900">
            <v>13</v>
          </cell>
          <cell r="K900">
            <v>13</v>
          </cell>
          <cell r="L900">
            <v>891</v>
          </cell>
          <cell r="M900" t="str">
            <v>REPAIR</v>
          </cell>
          <cell r="N900" t="str">
            <v>Aux Tank</v>
          </cell>
          <cell r="O900" t="str">
            <v>Aluminium Support Structure</v>
          </cell>
          <cell r="P900" t="str">
            <v>Aux Bottom Cradle</v>
          </cell>
          <cell r="Q900" t="str">
            <v>FT29101</v>
          </cell>
          <cell r="R900" t="str">
            <v>FT28205, REPAIR, Aux Tank, Aluminium Support Structure, Aux Bottom Cradle, FT29101</v>
          </cell>
          <cell r="S900">
            <v>1</v>
          </cell>
        </row>
        <row r="901">
          <cell r="A901">
            <v>892</v>
          </cell>
          <cell r="B901" t="str">
            <v>FT28205</v>
          </cell>
          <cell r="C901" t="str">
            <v>AUXILIARY TANK- 3 - REPAIR</v>
          </cell>
          <cell r="D901">
            <v>2910900358</v>
          </cell>
          <cell r="E901" t="str">
            <v>FT29102</v>
          </cell>
          <cell r="F901" t="str">
            <v>SV00A0A410AA1305</v>
          </cell>
          <cell r="G901" t="str">
            <v>Fitting</v>
          </cell>
          <cell r="H901" t="str">
            <v>Aux Strut Retainer</v>
          </cell>
          <cell r="I901">
            <v>2</v>
          </cell>
          <cell r="J901">
            <v>0.25</v>
          </cell>
          <cell r="K901">
            <v>0.5</v>
          </cell>
          <cell r="L901">
            <v>892</v>
          </cell>
          <cell r="M901" t="str">
            <v>REPAIR</v>
          </cell>
          <cell r="N901" t="str">
            <v>Aux Tank</v>
          </cell>
          <cell r="O901" t="str">
            <v>Aluminium Support Structure</v>
          </cell>
          <cell r="P901" t="str">
            <v>Aux Strut Retainer</v>
          </cell>
          <cell r="Q901" t="str">
            <v>FT29102</v>
          </cell>
          <cell r="R901" t="str">
            <v>FT28205, REPAIR, Aux Tank, Aluminium Support Structure, Aux Strut Retainer, FT29102</v>
          </cell>
          <cell r="S901">
            <v>2</v>
          </cell>
        </row>
        <row r="902">
          <cell r="A902">
            <v>893</v>
          </cell>
          <cell r="B902" t="str">
            <v>FT28205</v>
          </cell>
          <cell r="C902" t="str">
            <v>AUXILIARY TANK- 3 - REPAIR</v>
          </cell>
          <cell r="D902">
            <v>2910900358</v>
          </cell>
          <cell r="E902" t="str">
            <v>FT29103</v>
          </cell>
          <cell r="F902" t="str">
            <v>SV00A0A410AA1307</v>
          </cell>
          <cell r="G902" t="str">
            <v>Fitting</v>
          </cell>
          <cell r="H902" t="str">
            <v>Aux Wedge Plate</v>
          </cell>
          <cell r="I902">
            <v>1</v>
          </cell>
          <cell r="J902">
            <v>2.5</v>
          </cell>
          <cell r="K902">
            <v>2.5</v>
          </cell>
          <cell r="L902">
            <v>893</v>
          </cell>
          <cell r="M902" t="str">
            <v>REPAIR</v>
          </cell>
          <cell r="N902" t="str">
            <v>Aux Tank</v>
          </cell>
          <cell r="O902" t="str">
            <v>Aluminium Support Structure</v>
          </cell>
          <cell r="P902" t="str">
            <v>Aux Wedge Plate</v>
          </cell>
          <cell r="Q902" t="str">
            <v>FT29103</v>
          </cell>
          <cell r="R902" t="str">
            <v>FT28205, REPAIR, Aux Tank, Aluminium Support Structure, Aux Wedge Plate, FT29103</v>
          </cell>
          <cell r="S902">
            <v>1</v>
          </cell>
        </row>
        <row r="903">
          <cell r="A903">
            <v>894</v>
          </cell>
          <cell r="B903" t="str">
            <v>FT28205</v>
          </cell>
          <cell r="C903" t="str">
            <v>AUXILIARY TANK- 3 - REPAIR</v>
          </cell>
          <cell r="D903">
            <v>2910900358</v>
          </cell>
          <cell r="E903" t="str">
            <v>FT29104</v>
          </cell>
          <cell r="F903" t="str">
            <v>SV00A0A410AA1309</v>
          </cell>
          <cell r="G903" t="str">
            <v>Fitting</v>
          </cell>
          <cell r="H903" t="str">
            <v>Aux Retaining Plate</v>
          </cell>
          <cell r="I903">
            <v>1</v>
          </cell>
          <cell r="J903">
            <v>1.5</v>
          </cell>
          <cell r="K903">
            <v>1.5</v>
          </cell>
          <cell r="L903">
            <v>894</v>
          </cell>
          <cell r="M903" t="str">
            <v>REPAIR</v>
          </cell>
          <cell r="N903" t="str">
            <v>Aux Tank</v>
          </cell>
          <cell r="O903" t="str">
            <v>Aluminium Support Structure</v>
          </cell>
          <cell r="P903" t="str">
            <v>Aux Retaining Plate</v>
          </cell>
          <cell r="Q903" t="str">
            <v>FT29104</v>
          </cell>
          <cell r="R903" t="str">
            <v>FT28205, REPAIR, Aux Tank, Aluminium Support Structure, Aux Retaining Plate, FT29104</v>
          </cell>
          <cell r="S903">
            <v>1</v>
          </cell>
        </row>
        <row r="904">
          <cell r="A904">
            <v>895</v>
          </cell>
          <cell r="B904" t="str">
            <v>FT28205</v>
          </cell>
          <cell r="C904" t="str">
            <v>AUXILIARY TANK- 3 - REPAIR</v>
          </cell>
          <cell r="D904">
            <v>2910900358</v>
          </cell>
          <cell r="E904" t="str">
            <v>BT-M6X30SK/SS</v>
          </cell>
          <cell r="F904" t="str">
            <v>SV00A0A410AA1311</v>
          </cell>
          <cell r="G904" t="str">
            <v>Fitting</v>
          </cell>
          <cell r="H904" t="str">
            <v>M6 Socket Head Bolt</v>
          </cell>
          <cell r="I904">
            <v>4</v>
          </cell>
          <cell r="J904">
            <v>0.2</v>
          </cell>
          <cell r="K904">
            <v>0.8</v>
          </cell>
          <cell r="L904">
            <v>895</v>
          </cell>
          <cell r="M904" t="str">
            <v>REPAIR</v>
          </cell>
          <cell r="N904" t="str">
            <v>Aux Tank</v>
          </cell>
          <cell r="O904" t="str">
            <v>Aluminium Support Structure</v>
          </cell>
          <cell r="P904" t="str">
            <v>M6 Socket Head Bolt</v>
          </cell>
          <cell r="Q904" t="str">
            <v>BT-M6X30SK/SS</v>
          </cell>
          <cell r="R904" t="str">
            <v>FT28205, REPAIR, Aux Tank, Aluminium Support Structure, M6 Socket Head Bolt, BT-M6X30SK/SS</v>
          </cell>
          <cell r="S904">
            <v>4</v>
          </cell>
        </row>
        <row r="905">
          <cell r="A905">
            <v>896</v>
          </cell>
          <cell r="B905" t="str">
            <v>FT28205</v>
          </cell>
          <cell r="C905" t="str">
            <v>AUXILIARY TANK- 3 - REPAIR</v>
          </cell>
          <cell r="D905">
            <v>2910900358</v>
          </cell>
          <cell r="E905" t="str">
            <v>Z-W-M6/SS</v>
          </cell>
          <cell r="F905" t="str">
            <v>SV00A0A410AA1313</v>
          </cell>
          <cell r="G905" t="str">
            <v>Fitting</v>
          </cell>
          <cell r="H905" t="str">
            <v>M6 Washer</v>
          </cell>
          <cell r="I905">
            <v>4</v>
          </cell>
          <cell r="J905">
            <v>0.02</v>
          </cell>
          <cell r="K905">
            <v>0.08</v>
          </cell>
          <cell r="L905">
            <v>896</v>
          </cell>
          <cell r="M905" t="str">
            <v>REPAIR</v>
          </cell>
          <cell r="N905" t="str">
            <v>Aux Tank</v>
          </cell>
          <cell r="O905" t="str">
            <v>Aluminium Support Structure</v>
          </cell>
          <cell r="P905" t="str">
            <v>M6 Washer</v>
          </cell>
          <cell r="Q905" t="str">
            <v>Z-W-M6/SS</v>
          </cell>
          <cell r="R905" t="str">
            <v>FT28205, REPAIR, Aux Tank, Aluminium Support Structure, M6 Washer, Z-W-M6/SS</v>
          </cell>
          <cell r="S905">
            <v>4</v>
          </cell>
        </row>
        <row r="906">
          <cell r="A906">
            <v>897</v>
          </cell>
          <cell r="B906" t="str">
            <v>FT28205</v>
          </cell>
          <cell r="C906" t="str">
            <v>AUXILIARY TANK- 3 - REPAIR</v>
          </cell>
          <cell r="D906">
            <v>2910900358</v>
          </cell>
          <cell r="E906" t="str">
            <v>BT-M20X60HX/SS</v>
          </cell>
          <cell r="F906" t="str">
            <v>SV00A0A410AA1315</v>
          </cell>
          <cell r="G906" t="str">
            <v>Fitting</v>
          </cell>
          <cell r="H906" t="str">
            <v>M20 Bolt</v>
          </cell>
          <cell r="I906">
            <v>7</v>
          </cell>
          <cell r="J906">
            <v>0.1</v>
          </cell>
          <cell r="K906">
            <v>0.70000000000000007</v>
          </cell>
          <cell r="L906">
            <v>897</v>
          </cell>
          <cell r="M906" t="str">
            <v>REPAIR</v>
          </cell>
          <cell r="N906" t="str">
            <v>Aux Tank</v>
          </cell>
          <cell r="O906" t="str">
            <v>Aluminium Support Structure</v>
          </cell>
          <cell r="P906" t="str">
            <v>M20 Bolt</v>
          </cell>
          <cell r="Q906" t="str">
            <v>BT-M20X60HX/SS</v>
          </cell>
          <cell r="R906" t="str">
            <v>FT28205, REPAIR, Aux Tank, Aluminium Support Structure, M20 Bolt, BT-M20X60HX/SS</v>
          </cell>
          <cell r="S906">
            <v>7</v>
          </cell>
        </row>
        <row r="907">
          <cell r="A907">
            <v>898</v>
          </cell>
          <cell r="B907" t="str">
            <v>FT28205</v>
          </cell>
          <cell r="C907" t="str">
            <v>AUXILIARY TANK- 3 - REPAIR</v>
          </cell>
          <cell r="D907">
            <v>2910900358</v>
          </cell>
          <cell r="E907" t="str">
            <v>Z-W-M20/SS</v>
          </cell>
          <cell r="F907" t="str">
            <v>SV00A0A410AA1317</v>
          </cell>
          <cell r="G907" t="str">
            <v>Fitting</v>
          </cell>
          <cell r="H907" t="str">
            <v>M20 Washer</v>
          </cell>
          <cell r="I907">
            <v>9</v>
          </cell>
          <cell r="J907">
            <v>2E-3</v>
          </cell>
          <cell r="K907">
            <v>1.8000000000000002E-2</v>
          </cell>
          <cell r="L907">
            <v>898</v>
          </cell>
          <cell r="M907" t="str">
            <v>REPAIR</v>
          </cell>
          <cell r="N907" t="str">
            <v>Aux Tank</v>
          </cell>
          <cell r="O907" t="str">
            <v>Aluminium Support Structure</v>
          </cell>
          <cell r="P907" t="str">
            <v>M20 Washer</v>
          </cell>
          <cell r="Q907" t="str">
            <v>Z-W-M20/SS</v>
          </cell>
          <cell r="R907" t="str">
            <v>FT28205, REPAIR, Aux Tank, Aluminium Support Structure, M20 Washer, Z-W-M20/SS</v>
          </cell>
          <cell r="S907">
            <v>9</v>
          </cell>
        </row>
        <row r="908">
          <cell r="A908">
            <v>899</v>
          </cell>
          <cell r="B908" t="str">
            <v>FT28205</v>
          </cell>
          <cell r="C908" t="str">
            <v>AUXILIARY TANK- 3 - REPAIR</v>
          </cell>
          <cell r="D908">
            <v>2910900358</v>
          </cell>
          <cell r="E908" t="str">
            <v>Z-W-M20/SS</v>
          </cell>
          <cell r="F908" t="str">
            <v>SV00A0A410AA1319</v>
          </cell>
          <cell r="G908" t="str">
            <v>Fitting</v>
          </cell>
          <cell r="H908" t="str">
            <v>M20 Nut</v>
          </cell>
          <cell r="I908">
            <v>2</v>
          </cell>
          <cell r="J908">
            <v>0.02</v>
          </cell>
          <cell r="K908">
            <v>0.04</v>
          </cell>
          <cell r="L908">
            <v>899</v>
          </cell>
          <cell r="M908" t="str">
            <v>REPAIR</v>
          </cell>
          <cell r="N908" t="str">
            <v>Aux Tank</v>
          </cell>
          <cell r="O908" t="str">
            <v>Aluminium Support Structure</v>
          </cell>
          <cell r="P908" t="str">
            <v>M20 Nut</v>
          </cell>
          <cell r="Q908" t="str">
            <v>Z-W-M20/SS</v>
          </cell>
          <cell r="R908" t="str">
            <v>FT28205, REPAIR, Aux Tank, Aluminium Support Structure, M20 Nut, Z-W-M20/SS</v>
          </cell>
          <cell r="S908">
            <v>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s List (3)"/>
      <sheetName val="WLC &amp; LORA Input Data"/>
      <sheetName val="Parts List (4)"/>
      <sheetName val="Parts List (2)"/>
      <sheetName val="BOM2"/>
      <sheetName val="R&amp;M Pred"/>
      <sheetName val="FMECA - RCM"/>
      <sheetName val="Spares List"/>
      <sheetName val="Timings"/>
      <sheetName val="Maintainability Text"/>
      <sheetName val="Failure Effect Codes"/>
      <sheetName val="FMES"/>
      <sheetName val="Criticality Matrix"/>
      <sheetName val="FR Summary"/>
      <sheetName val="Sheet2"/>
      <sheetName val="Categories"/>
      <sheetName val="LCN Codes"/>
      <sheetName val="Critical Item List"/>
      <sheetName val="Hoja1"/>
      <sheetName val="ERP"/>
      <sheetName val="BOM"/>
      <sheetName val="Parts List"/>
      <sheetName val="FMECA"/>
      <sheetName val="Spares"/>
    </sheetNames>
    <sheetDataSet>
      <sheetData sheetId="0"/>
      <sheetData sheetId="1"/>
      <sheetData sheetId="2"/>
      <sheetData sheetId="3"/>
      <sheetData sheetId="4">
        <row r="1">
          <cell r="A1" t="str">
            <v>No.</v>
          </cell>
          <cell r="B1" t="str">
            <v>Tank Part No.</v>
          </cell>
          <cell r="C1" t="str">
            <v>Tank</v>
          </cell>
          <cell r="D1" t="str">
            <v>GDELS PART No.</v>
          </cell>
          <cell r="E1" t="str">
            <v>NEW METRIC PART NO.</v>
          </cell>
          <cell r="F1" t="str">
            <v>LCN CODES</v>
          </cell>
          <cell r="G1" t="str">
            <v>TYPE</v>
          </cell>
          <cell r="H1" t="str">
            <v>METRIC PARTS</v>
          </cell>
          <cell r="I1" t="str">
            <v>QTY / TANK</v>
          </cell>
          <cell r="L1" t="str">
            <v>No.</v>
          </cell>
          <cell r="M1" t="str">
            <v>VARIANT</v>
          </cell>
          <cell r="N1" t="str">
            <v>TANK</v>
          </cell>
          <cell r="O1" t="str">
            <v>COMPONENT</v>
          </cell>
          <cell r="P1" t="str">
            <v>METRIC PARTS</v>
          </cell>
          <cell r="Q1" t="str">
            <v>NEW METRIC PART NO.</v>
          </cell>
          <cell r="R1" t="str">
            <v>EXPANDED PART DESCRIPTION</v>
          </cell>
          <cell r="S1" t="str">
            <v>QTY / TANK</v>
          </cell>
          <cell r="T1" t="str">
            <v>Spare?</v>
          </cell>
        </row>
        <row r="2">
          <cell r="A2">
            <v>1</v>
          </cell>
          <cell r="B2" t="str">
            <v>FT28201</v>
          </cell>
          <cell r="C2" t="str">
            <v>COLLECTOR TANK</v>
          </cell>
          <cell r="D2">
            <v>2910900357</v>
          </cell>
          <cell r="E2" t="str">
            <v>FT28201</v>
          </cell>
          <cell r="F2" t="str">
            <v>SV00A0A410AJ</v>
          </cell>
          <cell r="G2" t="str">
            <v/>
          </cell>
          <cell r="H2" t="str">
            <v/>
          </cell>
          <cell r="I2" t="str">
            <v/>
          </cell>
          <cell r="J2" t="str">
            <v/>
          </cell>
          <cell r="K2" t="str">
            <v/>
          </cell>
          <cell r="L2">
            <v>1</v>
          </cell>
          <cell r="M2" t="str">
            <v>ALL VARIANTS</v>
          </cell>
          <cell r="N2" t="str">
            <v>COLLECTOR TANK</v>
          </cell>
          <cell r="O2" t="str">
            <v>Collector Fuel Tank</v>
          </cell>
          <cell r="P2" t="str">
            <v/>
          </cell>
          <cell r="Q2" t="str">
            <v>FT28201</v>
          </cell>
          <cell r="R2" t="str">
            <v>FT28201, ALL VARIANTS, COLLECTOR TANK, Collector Fuel Tank, , FT28201</v>
          </cell>
          <cell r="S2" t="str">
            <v/>
          </cell>
        </row>
        <row r="3">
          <cell r="A3">
            <v>2</v>
          </cell>
          <cell r="B3" t="str">
            <v>FT28201</v>
          </cell>
          <cell r="C3" t="str">
            <v>COLLECTOR TANK</v>
          </cell>
          <cell r="D3">
            <v>2910900357</v>
          </cell>
          <cell r="E3" t="str">
            <v>FT28231</v>
          </cell>
          <cell r="F3" t="str">
            <v>SV00A0A410AJ01</v>
          </cell>
          <cell r="G3" t="str">
            <v>Moulding</v>
          </cell>
          <cell r="H3" t="str">
            <v>Rotational Moulding</v>
          </cell>
          <cell r="I3">
            <v>1</v>
          </cell>
          <cell r="J3">
            <v>10.5</v>
          </cell>
          <cell r="K3">
            <v>10.5</v>
          </cell>
          <cell r="L3">
            <v>2</v>
          </cell>
          <cell r="M3" t="str">
            <v>ALL VARIANTS</v>
          </cell>
          <cell r="N3" t="str">
            <v>COLLECTOR TANK</v>
          </cell>
          <cell r="O3" t="str">
            <v>RM Tank CH-R39 Natural Polamide</v>
          </cell>
          <cell r="P3" t="str">
            <v>Rotational Moulding</v>
          </cell>
          <cell r="Q3" t="str">
            <v>FT28231</v>
          </cell>
          <cell r="R3" t="str">
            <v>FT28201, ALL VARIANTS, COLLECTOR TANK, RM Tank CH-R39 Natural Polamide, Rotational Moulding, FT28231</v>
          </cell>
          <cell r="S3">
            <v>1</v>
          </cell>
        </row>
        <row r="4">
          <cell r="A4">
            <v>3</v>
          </cell>
          <cell r="B4" t="str">
            <v>FT28201</v>
          </cell>
          <cell r="C4" t="str">
            <v>COLLECTOR TANK</v>
          </cell>
          <cell r="D4">
            <v>2910900357</v>
          </cell>
          <cell r="E4" t="str">
            <v>FT28271</v>
          </cell>
          <cell r="F4" t="str">
            <v>SV00A0A410AJ0101</v>
          </cell>
          <cell r="G4" t="str">
            <v>Label</v>
          </cell>
          <cell r="H4" t="str">
            <v>Ident Label</v>
          </cell>
          <cell r="I4">
            <v>1</v>
          </cell>
          <cell r="J4">
            <v>0.02</v>
          </cell>
          <cell r="K4">
            <v>0.02</v>
          </cell>
          <cell r="L4">
            <v>3</v>
          </cell>
          <cell r="M4" t="str">
            <v>ALL VARIANTS</v>
          </cell>
          <cell r="N4" t="str">
            <v>COLLECTOR TANK</v>
          </cell>
          <cell r="O4" t="str">
            <v>Label</v>
          </cell>
          <cell r="P4" t="str">
            <v>Ident Label</v>
          </cell>
          <cell r="Q4" t="str">
            <v>FT28271</v>
          </cell>
          <cell r="R4" t="str">
            <v>FT28201, ALL VARIANTS, COLLECTOR TANK, Label, Ident Label, FT28271</v>
          </cell>
          <cell r="S4">
            <v>1</v>
          </cell>
        </row>
        <row r="5">
          <cell r="A5">
            <v>4</v>
          </cell>
          <cell r="B5" t="str">
            <v>FT28201</v>
          </cell>
          <cell r="C5" t="str">
            <v>COLLECTOR TANK</v>
          </cell>
          <cell r="D5">
            <v>2910900357</v>
          </cell>
          <cell r="E5" t="str">
            <v>FT28195/-</v>
          </cell>
          <cell r="F5" t="str">
            <v>SV00A0A410AJ0103</v>
          </cell>
          <cell r="G5" t="str">
            <v>Fitting</v>
          </cell>
          <cell r="H5" t="str">
            <v>HG334A 1.6mm Kit</v>
          </cell>
          <cell r="I5">
            <v>1</v>
          </cell>
          <cell r="J5">
            <v>0.3</v>
          </cell>
          <cell r="K5">
            <v>0.3</v>
          </cell>
          <cell r="L5">
            <v>4</v>
          </cell>
          <cell r="M5" t="str">
            <v>ALL VARIANTS</v>
          </cell>
          <cell r="N5" t="str">
            <v>COLLECTOR TANK</v>
          </cell>
          <cell r="O5" t="str">
            <v>Interface sponge</v>
          </cell>
          <cell r="P5" t="str">
            <v>HG334A 1.6mm Kit</v>
          </cell>
          <cell r="Q5" t="str">
            <v>FT28195/-</v>
          </cell>
          <cell r="R5" t="str">
            <v>FT28201, ALL VARIANTS, COLLECTOR TANK, Interface sponge, HG334A 1.6mm Kit, FT28195/-</v>
          </cell>
          <cell r="S5">
            <v>1</v>
          </cell>
        </row>
        <row r="6">
          <cell r="A6">
            <v>5</v>
          </cell>
          <cell r="B6" t="str">
            <v>FT28201</v>
          </cell>
          <cell r="C6" t="str">
            <v>COLLECTOR TANK</v>
          </cell>
          <cell r="D6">
            <v>2910900357</v>
          </cell>
          <cell r="E6" t="str">
            <v/>
          </cell>
          <cell r="F6" t="str">
            <v>SV00A0A450AY</v>
          </cell>
          <cell r="G6" t="str">
            <v/>
          </cell>
          <cell r="H6" t="str">
            <v/>
          </cell>
          <cell r="I6" t="str">
            <v/>
          </cell>
          <cell r="J6" t="str">
            <v/>
          </cell>
          <cell r="K6" t="str">
            <v/>
          </cell>
          <cell r="L6">
            <v>5</v>
          </cell>
          <cell r="M6" t="str">
            <v>ALL VARIANTS</v>
          </cell>
          <cell r="N6" t="str">
            <v>COLLECTOR TANK</v>
          </cell>
          <cell r="O6" t="str">
            <v>Optical Sensor</v>
          </cell>
          <cell r="P6" t="str">
            <v/>
          </cell>
          <cell r="Q6" t="str">
            <v/>
          </cell>
          <cell r="R6" t="str">
            <v xml:space="preserve">FT28201, ALL VARIANTS, COLLECTOR TANK, Optical Sensor, , </v>
          </cell>
          <cell r="S6" t="str">
            <v/>
          </cell>
        </row>
        <row r="7">
          <cell r="A7">
            <v>6</v>
          </cell>
          <cell r="B7" t="str">
            <v>FT28201</v>
          </cell>
          <cell r="C7" t="str">
            <v>COLLECTOR TANK</v>
          </cell>
          <cell r="D7">
            <v>2910900357</v>
          </cell>
          <cell r="E7" t="str">
            <v>FT28275</v>
          </cell>
          <cell r="F7" t="str">
            <v>SV00A0A450AY01</v>
          </cell>
          <cell r="G7" t="str">
            <v>Insert</v>
          </cell>
          <cell r="H7" t="str">
            <v>Insert 1/2" BSP</v>
          </cell>
          <cell r="I7">
            <v>1</v>
          </cell>
          <cell r="J7">
            <v>7.0000000000000007E-2</v>
          </cell>
          <cell r="K7">
            <v>7.0000000000000007E-2</v>
          </cell>
          <cell r="L7">
            <v>6</v>
          </cell>
          <cell r="M7" t="str">
            <v>ALL VARIANTS</v>
          </cell>
          <cell r="N7" t="str">
            <v>COLLECTOR TANK</v>
          </cell>
          <cell r="O7" t="str">
            <v>Optical Sensor (8)</v>
          </cell>
          <cell r="P7" t="str">
            <v>Insert 1/2" BSP</v>
          </cell>
          <cell r="Q7" t="str">
            <v>FT28275</v>
          </cell>
          <cell r="R7" t="str">
            <v>FT28201, ALL VARIANTS, COLLECTOR TANK, Optical Sensor (8), Insert 1/2" BSP, FT28275</v>
          </cell>
          <cell r="S7">
            <v>1</v>
          </cell>
        </row>
        <row r="8">
          <cell r="A8">
            <v>7</v>
          </cell>
          <cell r="B8" t="str">
            <v>FT28201</v>
          </cell>
          <cell r="C8" t="str">
            <v>COLLECTOR TANK</v>
          </cell>
          <cell r="D8">
            <v>2910900357</v>
          </cell>
          <cell r="E8" t="str">
            <v>Y-POS187-312-120</v>
          </cell>
          <cell r="F8" t="str">
            <v>SV00A0A450AY03</v>
          </cell>
          <cell r="G8" t="str">
            <v>Fitting</v>
          </cell>
          <cell r="H8" t="str">
            <v>Optical sensor unit</v>
          </cell>
          <cell r="I8">
            <v>1</v>
          </cell>
          <cell r="J8">
            <v>0.5</v>
          </cell>
          <cell r="K8">
            <v>0.5</v>
          </cell>
          <cell r="L8">
            <v>7</v>
          </cell>
          <cell r="M8" t="str">
            <v>ALL VARIANTS</v>
          </cell>
          <cell r="N8" t="str">
            <v>COLLECTOR TANK</v>
          </cell>
          <cell r="O8" t="str">
            <v>Optical Sensor (8)</v>
          </cell>
          <cell r="P8" t="str">
            <v>Optical sensor unit</v>
          </cell>
          <cell r="Q8" t="str">
            <v>Y-POS187-312-120</v>
          </cell>
          <cell r="R8" t="str">
            <v>FT28201, ALL VARIANTS, COLLECTOR TANK, Optical Sensor (8), Optical sensor unit, Y-POS187-312-120</v>
          </cell>
          <cell r="S8">
            <v>1</v>
          </cell>
        </row>
        <row r="9">
          <cell r="A9">
            <v>8</v>
          </cell>
          <cell r="B9" t="str">
            <v>FT28201</v>
          </cell>
          <cell r="C9" t="str">
            <v>COLLECTOR TANK</v>
          </cell>
          <cell r="D9">
            <v>2910900357</v>
          </cell>
          <cell r="E9" t="str">
            <v>1/2 IN BONDED</v>
          </cell>
          <cell r="F9" t="str">
            <v>SV00A0A450AY05</v>
          </cell>
          <cell r="G9" t="str">
            <v>Seal</v>
          </cell>
          <cell r="H9" t="str">
            <v>Washer 1/2 BSP</v>
          </cell>
          <cell r="I9">
            <v>1</v>
          </cell>
          <cell r="J9">
            <v>4.0000000000000001E-3</v>
          </cell>
          <cell r="K9">
            <v>4.0000000000000001E-3</v>
          </cell>
          <cell r="L9">
            <v>8</v>
          </cell>
          <cell r="M9" t="str">
            <v>ALL VARIANTS</v>
          </cell>
          <cell r="N9" t="str">
            <v>COLLECTOR TANK</v>
          </cell>
          <cell r="O9" t="str">
            <v>Optical Sensor (8)</v>
          </cell>
          <cell r="P9" t="str">
            <v>Washer 1/2 BSP</v>
          </cell>
          <cell r="Q9" t="str">
            <v>1/2 IN BONDED</v>
          </cell>
          <cell r="R9" t="str">
            <v>FT28201, ALL VARIANTS, COLLECTOR TANK, Optical Sensor (8), Washer 1/2 BSP, 1/2 IN BONDED</v>
          </cell>
          <cell r="S9">
            <v>1</v>
          </cell>
        </row>
        <row r="10">
          <cell r="A10">
            <v>9</v>
          </cell>
          <cell r="B10" t="str">
            <v>FT28201</v>
          </cell>
          <cell r="C10" t="str">
            <v>COLLECTOR TANK</v>
          </cell>
          <cell r="D10">
            <v>2910900357</v>
          </cell>
          <cell r="E10" t="str">
            <v/>
          </cell>
          <cell r="F10" t="str">
            <v>SV00A0A410AJ09</v>
          </cell>
          <cell r="G10" t="str">
            <v/>
          </cell>
          <cell r="H10" t="str">
            <v/>
          </cell>
          <cell r="I10" t="str">
            <v/>
          </cell>
          <cell r="J10" t="str">
            <v/>
          </cell>
          <cell r="K10" t="str">
            <v/>
          </cell>
          <cell r="L10">
            <v>9</v>
          </cell>
          <cell r="M10" t="str">
            <v>ALL VARIANTS</v>
          </cell>
          <cell r="N10" t="str">
            <v>COLLECTOR TANK</v>
          </cell>
          <cell r="O10" t="str">
            <v>Fuel feed to main Pump</v>
          </cell>
          <cell r="P10" t="str">
            <v/>
          </cell>
          <cell r="Q10" t="str">
            <v/>
          </cell>
          <cell r="R10" t="str">
            <v xml:space="preserve">FT28201, ALL VARIANTS, COLLECTOR TANK, Fuel feed to main Pump, , </v>
          </cell>
          <cell r="S10" t="str">
            <v/>
          </cell>
        </row>
        <row r="11">
          <cell r="A11">
            <v>10</v>
          </cell>
          <cell r="B11" t="str">
            <v>FT28201</v>
          </cell>
          <cell r="C11" t="str">
            <v>COLLECTOR TANK</v>
          </cell>
          <cell r="D11">
            <v>2910900357</v>
          </cell>
          <cell r="E11" t="str">
            <v>FT28192</v>
          </cell>
          <cell r="F11" t="str">
            <v>SV00A0A410AJ0901</v>
          </cell>
          <cell r="G11" t="str">
            <v>Insert</v>
          </cell>
          <cell r="H11" t="str">
            <v>INSERT M22x1.5</v>
          </cell>
          <cell r="I11">
            <v>1</v>
          </cell>
          <cell r="J11">
            <v>7.0000000000000007E-2</v>
          </cell>
          <cell r="K11">
            <v>7.0000000000000007E-2</v>
          </cell>
          <cell r="L11">
            <v>10</v>
          </cell>
          <cell r="M11" t="str">
            <v>ALL VARIANTS</v>
          </cell>
          <cell r="N11" t="str">
            <v>COLLECTOR TANK</v>
          </cell>
          <cell r="O11" t="str">
            <v>To main pump (1)</v>
          </cell>
          <cell r="P11" t="str">
            <v>INSERT M22x1.5</v>
          </cell>
          <cell r="Q11" t="str">
            <v>FT28192</v>
          </cell>
          <cell r="R11" t="str">
            <v>FT28201, ALL VARIANTS, COLLECTOR TANK, To main pump (1), INSERT M22x1.5, FT28192</v>
          </cell>
          <cell r="S11">
            <v>1</v>
          </cell>
        </row>
        <row r="12">
          <cell r="A12">
            <v>11</v>
          </cell>
          <cell r="B12" t="str">
            <v>FT28201</v>
          </cell>
          <cell r="C12" t="str">
            <v>COLLECTOR TANK</v>
          </cell>
          <cell r="D12">
            <v>2910900357</v>
          </cell>
          <cell r="E12" t="str">
            <v>G15LCFX</v>
          </cell>
          <cell r="F12" t="str">
            <v>SV00A0A410AJ0903</v>
          </cell>
          <cell r="G12" t="str">
            <v>Fitting</v>
          </cell>
          <cell r="H12" t="str">
            <v>M22X1.5 Male/Male Adaptor</v>
          </cell>
          <cell r="I12">
            <v>1</v>
          </cell>
          <cell r="J12">
            <v>0.13</v>
          </cell>
          <cell r="K12">
            <v>0.13</v>
          </cell>
          <cell r="L12">
            <v>11</v>
          </cell>
          <cell r="M12" t="str">
            <v>ALL VARIANTS</v>
          </cell>
          <cell r="N12" t="str">
            <v>COLLECTOR TANK</v>
          </cell>
          <cell r="O12" t="str">
            <v>To main pump (1)</v>
          </cell>
          <cell r="P12" t="str">
            <v>M22X1.5 Male/Male Adaptor</v>
          </cell>
          <cell r="Q12" t="str">
            <v>G15LCFX</v>
          </cell>
          <cell r="R12" t="str">
            <v>FT28201, ALL VARIANTS, COLLECTOR TANK, To main pump (1), M22X1.5 Male/Male Adaptor, G15LCFX</v>
          </cell>
          <cell r="S12">
            <v>1</v>
          </cell>
        </row>
        <row r="13">
          <cell r="A13">
            <v>12</v>
          </cell>
          <cell r="B13" t="str">
            <v>FT28201</v>
          </cell>
          <cell r="C13" t="str">
            <v>COLLECTOR TANK</v>
          </cell>
          <cell r="D13">
            <v>2910900357</v>
          </cell>
          <cell r="E13" t="str">
            <v>M22 BONDED</v>
          </cell>
          <cell r="F13" t="str">
            <v>SV00A0A410AJ0905</v>
          </cell>
          <cell r="G13" t="str">
            <v>Seal</v>
          </cell>
          <cell r="H13" t="str">
            <v>M22x1.5 Bonded Seal</v>
          </cell>
          <cell r="I13">
            <v>1</v>
          </cell>
          <cell r="J13">
            <v>4.0000000000000001E-3</v>
          </cell>
          <cell r="K13">
            <v>4.0000000000000001E-3</v>
          </cell>
          <cell r="L13">
            <v>12</v>
          </cell>
          <cell r="M13" t="str">
            <v>ALL VARIANTS</v>
          </cell>
          <cell r="N13" t="str">
            <v>COLLECTOR TANK</v>
          </cell>
          <cell r="O13" t="str">
            <v>To main pump (1)</v>
          </cell>
          <cell r="P13" t="str">
            <v>M22x1.5 Bonded Seal</v>
          </cell>
          <cell r="Q13" t="str">
            <v>M22 BONDED</v>
          </cell>
          <cell r="R13" t="str">
            <v>FT28201, ALL VARIANTS, COLLECTOR TANK, To main pump (1), M22x1.5 Bonded Seal, M22 BONDED</v>
          </cell>
          <cell r="S13">
            <v>1</v>
          </cell>
        </row>
        <row r="14">
          <cell r="A14">
            <v>13</v>
          </cell>
          <cell r="B14" t="str">
            <v>FT28201</v>
          </cell>
          <cell r="C14" t="str">
            <v>COLLECTOR TANK</v>
          </cell>
          <cell r="D14">
            <v>2910900357</v>
          </cell>
          <cell r="E14" t="str">
            <v/>
          </cell>
          <cell r="F14" t="str">
            <v>SV00A0A450AJ</v>
          </cell>
          <cell r="G14" t="str">
            <v/>
          </cell>
          <cell r="H14" t="str">
            <v/>
          </cell>
          <cell r="I14" t="str">
            <v/>
          </cell>
          <cell r="J14" t="str">
            <v/>
          </cell>
          <cell r="K14" t="str">
            <v/>
          </cell>
          <cell r="L14">
            <v>13</v>
          </cell>
          <cell r="M14" t="str">
            <v>ALL VARIANTS</v>
          </cell>
          <cell r="N14" t="str">
            <v>COLLECTOR TANK</v>
          </cell>
          <cell r="O14" t="str">
            <v>Fuel Level Sensor</v>
          </cell>
          <cell r="P14" t="str">
            <v/>
          </cell>
          <cell r="Q14" t="str">
            <v/>
          </cell>
          <cell r="R14" t="str">
            <v xml:space="preserve">FT28201, ALL VARIANTS, COLLECTOR TANK, Fuel Level Sensor, , </v>
          </cell>
          <cell r="S14" t="str">
            <v/>
          </cell>
        </row>
        <row r="15">
          <cell r="A15">
            <v>14</v>
          </cell>
          <cell r="B15" t="str">
            <v>FT28201</v>
          </cell>
          <cell r="C15" t="str">
            <v>COLLECTOR TANK</v>
          </cell>
          <cell r="D15">
            <v>2910900357</v>
          </cell>
          <cell r="E15" t="str">
            <v>FT28269</v>
          </cell>
          <cell r="F15" t="str">
            <v>SV00A0A450AJ01</v>
          </cell>
          <cell r="G15" t="str">
            <v>Sensor</v>
          </cell>
          <cell r="H15" t="str">
            <v>Fuel Level Sensor Unit</v>
          </cell>
          <cell r="I15">
            <v>1</v>
          </cell>
          <cell r="J15">
            <v>0.5</v>
          </cell>
          <cell r="K15">
            <v>0.5</v>
          </cell>
          <cell r="L15">
            <v>14</v>
          </cell>
          <cell r="M15" t="str">
            <v>ALL VARIANTS</v>
          </cell>
          <cell r="N15" t="str">
            <v>COLLECTOR TANK</v>
          </cell>
          <cell r="O15" t="str">
            <v>Fuel Level Sensor LRU (FLS) (6)</v>
          </cell>
          <cell r="P15" t="str">
            <v>Fuel Level Sensor Unit</v>
          </cell>
          <cell r="Q15" t="str">
            <v>FT28269</v>
          </cell>
          <cell r="R15" t="str">
            <v>FT28201, ALL VARIANTS, COLLECTOR TANK, Fuel Level Sensor LRU (FLS) (6), Fuel Level Sensor Unit, FT28269</v>
          </cell>
          <cell r="S15">
            <v>1</v>
          </cell>
        </row>
        <row r="16">
          <cell r="A16">
            <v>15</v>
          </cell>
          <cell r="B16" t="str">
            <v>FT28201</v>
          </cell>
          <cell r="C16" t="str">
            <v>COLLECTOR TANK</v>
          </cell>
          <cell r="D16">
            <v>2910900357</v>
          </cell>
          <cell r="E16" t="str">
            <v>FT28416</v>
          </cell>
          <cell r="F16" t="str">
            <v>SV00A0A450AJ03</v>
          </cell>
          <cell r="G16" t="str">
            <v>Insert</v>
          </cell>
          <cell r="H16" t="str">
            <v>Double insert M24x1.5 &amp; M22x1.5</v>
          </cell>
          <cell r="I16">
            <v>1</v>
          </cell>
          <cell r="J16">
            <v>0.3</v>
          </cell>
          <cell r="K16">
            <v>0.3</v>
          </cell>
          <cell r="L16">
            <v>15</v>
          </cell>
          <cell r="M16" t="str">
            <v>ALL VARIANTS</v>
          </cell>
          <cell r="N16" t="str">
            <v>COLLECTOR TANK</v>
          </cell>
          <cell r="O16" t="str">
            <v>Fuel Level Sensor LRU (FLS) (6)</v>
          </cell>
          <cell r="P16" t="str">
            <v>Double insert M24x1.5 &amp; M22x1.5</v>
          </cell>
          <cell r="Q16" t="str">
            <v>FT28416</v>
          </cell>
          <cell r="R16" t="str">
            <v>FT28201, ALL VARIANTS, COLLECTOR TANK, Fuel Level Sensor LRU (FLS) (6), Double insert M24x1.5 &amp; M22x1.5, FT28416</v>
          </cell>
          <cell r="S16">
            <v>1</v>
          </cell>
        </row>
        <row r="17">
          <cell r="A17">
            <v>16</v>
          </cell>
          <cell r="B17" t="str">
            <v>FT28201</v>
          </cell>
          <cell r="C17" t="str">
            <v>COLLECTOR TANK</v>
          </cell>
          <cell r="D17">
            <v>2910900357</v>
          </cell>
          <cell r="E17" t="str">
            <v>M20 BONDED</v>
          </cell>
          <cell r="F17" t="str">
            <v>SV00A0A450AJ05</v>
          </cell>
          <cell r="G17" t="str">
            <v>Seal</v>
          </cell>
          <cell r="H17" t="str">
            <v>M20x1.5 Bonded Seal</v>
          </cell>
          <cell r="I17">
            <v>1</v>
          </cell>
          <cell r="J17">
            <v>4.0000000000000001E-3</v>
          </cell>
          <cell r="K17">
            <v>4.0000000000000001E-3</v>
          </cell>
          <cell r="L17">
            <v>16</v>
          </cell>
          <cell r="M17" t="str">
            <v>ALL VARIANTS</v>
          </cell>
          <cell r="N17" t="str">
            <v>COLLECTOR TANK</v>
          </cell>
          <cell r="O17" t="str">
            <v>Fuel Level Sensor LRU (FLS) (6)</v>
          </cell>
          <cell r="P17" t="str">
            <v>M20x1.5 Bonded Seal</v>
          </cell>
          <cell r="Q17" t="str">
            <v>M20 BONDED</v>
          </cell>
          <cell r="R17" t="str">
            <v>FT28201, ALL VARIANTS, COLLECTOR TANK, Fuel Level Sensor LRU (FLS) (6), M20x1.5 Bonded Seal, M20 BONDED</v>
          </cell>
          <cell r="S17">
            <v>1</v>
          </cell>
        </row>
        <row r="18">
          <cell r="A18">
            <v>17</v>
          </cell>
          <cell r="B18" t="str">
            <v>FT28201</v>
          </cell>
          <cell r="C18" t="str">
            <v>COLLECTOR TANK</v>
          </cell>
          <cell r="D18">
            <v>2910900357</v>
          </cell>
          <cell r="E18" t="str">
            <v/>
          </cell>
          <cell r="F18" t="str">
            <v>SV00A0A410AJ07</v>
          </cell>
          <cell r="G18" t="str">
            <v/>
          </cell>
          <cell r="H18" t="str">
            <v/>
          </cell>
          <cell r="I18" t="str">
            <v/>
          </cell>
          <cell r="J18" t="str">
            <v/>
          </cell>
          <cell r="K18" t="str">
            <v/>
          </cell>
          <cell r="L18">
            <v>17</v>
          </cell>
          <cell r="M18" t="str">
            <v>ALL VARIANTS</v>
          </cell>
          <cell r="N18" t="str">
            <v>COLLECTOR TANK</v>
          </cell>
          <cell r="O18" t="str">
            <v>Fuel return from Secondary Pump</v>
          </cell>
          <cell r="P18" t="str">
            <v/>
          </cell>
          <cell r="Q18" t="str">
            <v/>
          </cell>
          <cell r="R18" t="str">
            <v xml:space="preserve">FT28201, ALL VARIANTS, COLLECTOR TANK, Fuel return from Secondary Pump, , </v>
          </cell>
          <cell r="S18" t="str">
            <v/>
          </cell>
        </row>
        <row r="19">
          <cell r="A19">
            <v>18</v>
          </cell>
          <cell r="B19" t="str">
            <v>FT28201</v>
          </cell>
          <cell r="C19" t="str">
            <v>COLLECTOR TANK</v>
          </cell>
          <cell r="D19">
            <v>2910900357</v>
          </cell>
          <cell r="E19" t="str">
            <v>FT28192</v>
          </cell>
          <cell r="F19" t="str">
            <v>SV00A0A410AJ0701</v>
          </cell>
          <cell r="G19" t="str">
            <v>Insert</v>
          </cell>
          <cell r="H19" t="str">
            <v>INSERT M22x1.5</v>
          </cell>
          <cell r="I19">
            <v>1</v>
          </cell>
          <cell r="J19">
            <v>7.0000000000000007E-2</v>
          </cell>
          <cell r="K19">
            <v>7.0000000000000007E-2</v>
          </cell>
          <cell r="L19">
            <v>18</v>
          </cell>
          <cell r="M19" t="str">
            <v>ALL VARIANTS</v>
          </cell>
          <cell r="N19" t="str">
            <v>COLLECTOR TANK</v>
          </cell>
          <cell r="O19" t="str">
            <v>From secondary pumps(2)</v>
          </cell>
          <cell r="P19" t="str">
            <v>INSERT M22x1.5</v>
          </cell>
          <cell r="Q19" t="str">
            <v>FT28192</v>
          </cell>
          <cell r="R19" t="str">
            <v>FT28201, ALL VARIANTS, COLLECTOR TANK, From secondary pumps(2), INSERT M22x1.5, FT28192</v>
          </cell>
          <cell r="S19">
            <v>1</v>
          </cell>
        </row>
        <row r="20">
          <cell r="A20">
            <v>19</v>
          </cell>
          <cell r="B20" t="str">
            <v>FT28201</v>
          </cell>
          <cell r="C20" t="str">
            <v>COLLECTOR TANK</v>
          </cell>
          <cell r="D20">
            <v>2910900357</v>
          </cell>
          <cell r="E20" t="str">
            <v>G15LCFX</v>
          </cell>
          <cell r="F20" t="str">
            <v>SV00A0A410AJ0703</v>
          </cell>
          <cell r="G20" t="str">
            <v>Fitting</v>
          </cell>
          <cell r="H20" t="str">
            <v>M22X1.5 Male/Male Adaptor</v>
          </cell>
          <cell r="I20">
            <v>1</v>
          </cell>
          <cell r="J20">
            <v>0.13</v>
          </cell>
          <cell r="K20">
            <v>0.13</v>
          </cell>
          <cell r="L20">
            <v>19</v>
          </cell>
          <cell r="M20" t="str">
            <v>ALL VARIANTS</v>
          </cell>
          <cell r="N20" t="str">
            <v>COLLECTOR TANK</v>
          </cell>
          <cell r="O20" t="str">
            <v>From secondary pumps(2)</v>
          </cell>
          <cell r="P20" t="str">
            <v>M22X1.5 Male/Male Adaptor</v>
          </cell>
          <cell r="Q20" t="str">
            <v>G15LCFX</v>
          </cell>
          <cell r="R20" t="str">
            <v>FT28201, ALL VARIANTS, COLLECTOR TANK, From secondary pumps(2), M22X1.5 Male/Male Adaptor, G15LCFX</v>
          </cell>
          <cell r="S20">
            <v>1</v>
          </cell>
        </row>
        <row r="21">
          <cell r="A21">
            <v>20</v>
          </cell>
          <cell r="B21" t="str">
            <v>FT28201</v>
          </cell>
          <cell r="C21" t="str">
            <v>COLLECTOR TANK</v>
          </cell>
          <cell r="D21">
            <v>2910900357</v>
          </cell>
          <cell r="E21" t="str">
            <v>M22 BONDED</v>
          </cell>
          <cell r="F21" t="str">
            <v>SV00A0A410AJ0705</v>
          </cell>
          <cell r="G21" t="str">
            <v>Seal</v>
          </cell>
          <cell r="H21" t="str">
            <v>M22x1.5 Bonded Seal</v>
          </cell>
          <cell r="I21">
            <v>1</v>
          </cell>
          <cell r="J21">
            <v>4.0000000000000001E-3</v>
          </cell>
          <cell r="K21">
            <v>4.0000000000000001E-3</v>
          </cell>
          <cell r="L21">
            <v>20</v>
          </cell>
          <cell r="M21" t="str">
            <v>ALL VARIANTS</v>
          </cell>
          <cell r="N21" t="str">
            <v>COLLECTOR TANK</v>
          </cell>
          <cell r="O21" t="str">
            <v>From secondary pumps(2)</v>
          </cell>
          <cell r="P21" t="str">
            <v>M22x1.5 Bonded Seal</v>
          </cell>
          <cell r="Q21" t="str">
            <v>M22 BONDED</v>
          </cell>
          <cell r="R21" t="str">
            <v>FT28201, ALL VARIANTS, COLLECTOR TANK, From secondary pumps(2), M22x1.5 Bonded Seal, M22 BONDED</v>
          </cell>
          <cell r="S21">
            <v>1</v>
          </cell>
        </row>
        <row r="22">
          <cell r="A22">
            <v>21</v>
          </cell>
          <cell r="B22" t="str">
            <v>FT28201</v>
          </cell>
          <cell r="C22" t="str">
            <v>COLLECTOR TANK</v>
          </cell>
          <cell r="D22">
            <v>2910900357</v>
          </cell>
          <cell r="E22" t="str">
            <v/>
          </cell>
          <cell r="F22" t="str">
            <v>SV00A0A410AJ03</v>
          </cell>
          <cell r="G22" t="str">
            <v/>
          </cell>
          <cell r="H22" t="str">
            <v/>
          </cell>
          <cell r="I22" t="str">
            <v/>
          </cell>
          <cell r="J22" t="str">
            <v/>
          </cell>
          <cell r="K22" t="str">
            <v/>
          </cell>
          <cell r="L22">
            <v>21</v>
          </cell>
          <cell r="M22" t="str">
            <v>ALL VARIANTS</v>
          </cell>
          <cell r="N22" t="str">
            <v>COLLECTOR TANK</v>
          </cell>
          <cell r="O22" t="str">
            <v>Fuel Filler</v>
          </cell>
          <cell r="P22" t="str">
            <v/>
          </cell>
          <cell r="Q22" t="str">
            <v/>
          </cell>
          <cell r="R22" t="str">
            <v xml:space="preserve">FT28201, ALL VARIANTS, COLLECTOR TANK, Fuel Filler, , </v>
          </cell>
          <cell r="S22" t="str">
            <v/>
          </cell>
        </row>
        <row r="23">
          <cell r="A23">
            <v>22</v>
          </cell>
          <cell r="B23" t="str">
            <v>FT28201</v>
          </cell>
          <cell r="C23" t="str">
            <v>COLLECTOR TANK</v>
          </cell>
          <cell r="D23">
            <v>2910900357</v>
          </cell>
          <cell r="E23" t="str">
            <v>FT28416</v>
          </cell>
          <cell r="F23" t="str">
            <v>SV00A0A410AJ0301</v>
          </cell>
          <cell r="G23" t="str">
            <v>Insert</v>
          </cell>
          <cell r="H23" t="str">
            <v>Double insert M24x1.5 &amp; M22x1.5</v>
          </cell>
          <cell r="I23" t="str">
            <v/>
          </cell>
          <cell r="J23" t="str">
            <v/>
          </cell>
          <cell r="K23" t="str">
            <v/>
          </cell>
          <cell r="L23">
            <v>22</v>
          </cell>
          <cell r="M23" t="str">
            <v>ALL VARIANTS</v>
          </cell>
          <cell r="N23" t="str">
            <v>COLLECTOR TANK</v>
          </cell>
          <cell r="O23" t="str">
            <v>Fuel Filler Plug (7)</v>
          </cell>
          <cell r="P23" t="str">
            <v>Double insert M24x1.5 &amp; M22x1.5</v>
          </cell>
          <cell r="Q23" t="str">
            <v>FT28416</v>
          </cell>
          <cell r="R23" t="str">
            <v>FT28201, ALL VARIANTS, COLLECTOR TANK, Fuel Filler Plug (7), Double insert M24x1.5 &amp; M22x1.5, FT28416</v>
          </cell>
          <cell r="S23" t="str">
            <v/>
          </cell>
        </row>
        <row r="24">
          <cell r="A24">
            <v>23</v>
          </cell>
          <cell r="B24" t="str">
            <v>FT28201</v>
          </cell>
          <cell r="C24" t="str">
            <v>COLLECTOR TANK</v>
          </cell>
          <cell r="D24">
            <v>2910900357</v>
          </cell>
          <cell r="E24" t="str">
            <v>G15LCFX</v>
          </cell>
          <cell r="F24" t="str">
            <v>SV00A0A410AJ0303</v>
          </cell>
          <cell r="G24" t="str">
            <v>Fitting</v>
          </cell>
          <cell r="H24" t="str">
            <v>M22x1.5 Male/Male Adaptor</v>
          </cell>
          <cell r="I24">
            <v>1</v>
          </cell>
          <cell r="J24">
            <v>0.13</v>
          </cell>
          <cell r="K24">
            <v>0.13</v>
          </cell>
          <cell r="L24">
            <v>23</v>
          </cell>
          <cell r="M24" t="str">
            <v>ALL VARIANTS</v>
          </cell>
          <cell r="N24" t="str">
            <v>COLLECTOR TANK</v>
          </cell>
          <cell r="O24" t="str">
            <v>Fuel Filler Plug (7)</v>
          </cell>
          <cell r="P24" t="str">
            <v>M22x1.5 Male/Male Adaptor</v>
          </cell>
          <cell r="Q24" t="str">
            <v>G15LCFX</v>
          </cell>
          <cell r="R24" t="str">
            <v>FT28201, ALL VARIANTS, COLLECTOR TANK, Fuel Filler Plug (7), M22x1.5 Male/Male Adaptor, G15LCFX</v>
          </cell>
          <cell r="S24">
            <v>1</v>
          </cell>
        </row>
        <row r="25">
          <cell r="A25">
            <v>24</v>
          </cell>
          <cell r="B25" t="str">
            <v>FT28201</v>
          </cell>
          <cell r="C25" t="str">
            <v>COLLECTOR TANK</v>
          </cell>
          <cell r="D25">
            <v>2910900357</v>
          </cell>
          <cell r="E25" t="str">
            <v>M22 BONDED</v>
          </cell>
          <cell r="F25" t="str">
            <v>SV00A0A410AJ0305</v>
          </cell>
          <cell r="G25" t="str">
            <v>Seal</v>
          </cell>
          <cell r="H25" t="str">
            <v>M22x1.5 Bonded Seal</v>
          </cell>
          <cell r="I25">
            <v>1</v>
          </cell>
          <cell r="J25">
            <v>4.0000000000000001E-3</v>
          </cell>
          <cell r="K25">
            <v>4.0000000000000001E-3</v>
          </cell>
          <cell r="L25">
            <v>24</v>
          </cell>
          <cell r="M25" t="str">
            <v>ALL VARIANTS</v>
          </cell>
          <cell r="N25" t="str">
            <v>COLLECTOR TANK</v>
          </cell>
          <cell r="O25" t="str">
            <v>Fuel Filler Plug (7)</v>
          </cell>
          <cell r="P25" t="str">
            <v>M22x1.5 Bonded Seal</v>
          </cell>
          <cell r="Q25" t="str">
            <v>M22 BONDED</v>
          </cell>
          <cell r="R25" t="str">
            <v>FT28201, ALL VARIANTS, COLLECTOR TANK, Fuel Filler Plug (7), M22x1.5 Bonded Seal, M22 BONDED</v>
          </cell>
          <cell r="S25">
            <v>1</v>
          </cell>
        </row>
        <row r="26">
          <cell r="A26">
            <v>25</v>
          </cell>
          <cell r="B26" t="str">
            <v>FT28201</v>
          </cell>
          <cell r="C26" t="str">
            <v>COLLECTOR TANK</v>
          </cell>
          <cell r="D26">
            <v>2910900357</v>
          </cell>
          <cell r="E26" t="str">
            <v/>
          </cell>
          <cell r="F26" t="str">
            <v>SV00A0A410AJ0307</v>
          </cell>
          <cell r="G26" t="str">
            <v>Fitting</v>
          </cell>
          <cell r="H26" t="str">
            <v>M22x1.5 60º Coned Blanking Cap</v>
          </cell>
          <cell r="I26">
            <v>1</v>
          </cell>
          <cell r="J26">
            <v>0.2</v>
          </cell>
          <cell r="K26">
            <v>0.2</v>
          </cell>
          <cell r="L26">
            <v>25</v>
          </cell>
          <cell r="M26" t="str">
            <v>ALL VARIANTS</v>
          </cell>
          <cell r="N26" t="str">
            <v>COLLECTOR TANK</v>
          </cell>
          <cell r="O26" t="str">
            <v>Fuel Filler Plug (7)</v>
          </cell>
          <cell r="P26" t="str">
            <v>M22x1.5 60º Coned Blanking Cap</v>
          </cell>
          <cell r="Q26" t="str">
            <v/>
          </cell>
          <cell r="R26" t="str">
            <v xml:space="preserve">FT28201, ALL VARIANTS, COLLECTOR TANK, Fuel Filler Plug (7), M22x1.5 60º Coned Blanking Cap, </v>
          </cell>
          <cell r="S26">
            <v>1</v>
          </cell>
        </row>
        <row r="27">
          <cell r="A27">
            <v>26</v>
          </cell>
          <cell r="B27" t="str">
            <v>FT28201</v>
          </cell>
          <cell r="C27" t="str">
            <v>COLLECTOR TANK</v>
          </cell>
          <cell r="D27">
            <v>2910900357</v>
          </cell>
          <cell r="E27" t="str">
            <v/>
          </cell>
          <cell r="F27" t="str">
            <v>SV00A0A410AJ0309</v>
          </cell>
          <cell r="G27" t="str">
            <v>Fitting</v>
          </cell>
          <cell r="H27" t="str">
            <v>Strap Retainer to suit M22x1.5 Cap</v>
          </cell>
          <cell r="I27">
            <v>1</v>
          </cell>
          <cell r="J27">
            <v>0.2</v>
          </cell>
          <cell r="K27">
            <v>0.2</v>
          </cell>
          <cell r="L27">
            <v>26</v>
          </cell>
          <cell r="M27" t="str">
            <v>ALL VARIANTS</v>
          </cell>
          <cell r="N27" t="str">
            <v>COLLECTOR TANK</v>
          </cell>
          <cell r="O27" t="str">
            <v>Fuel Filler Plug (7)</v>
          </cell>
          <cell r="P27" t="str">
            <v>Strap Retainer to suit M22x1.5 Cap</v>
          </cell>
          <cell r="Q27" t="str">
            <v/>
          </cell>
          <cell r="R27" t="str">
            <v xml:space="preserve">FT28201, ALL VARIANTS, COLLECTOR TANK, Fuel Filler Plug (7), Strap Retainer to suit M22x1.5 Cap, </v>
          </cell>
          <cell r="S27">
            <v>1</v>
          </cell>
        </row>
        <row r="28">
          <cell r="A28">
            <v>27</v>
          </cell>
          <cell r="B28" t="str">
            <v>FT28201</v>
          </cell>
          <cell r="C28" t="str">
            <v>COLLECTOR TANK</v>
          </cell>
          <cell r="D28">
            <v>2910900357</v>
          </cell>
          <cell r="E28" t="str">
            <v/>
          </cell>
          <cell r="F28" t="str">
            <v>SV00A0A460AG43</v>
          </cell>
          <cell r="G28" t="str">
            <v/>
          </cell>
          <cell r="H28" t="str">
            <v/>
          </cell>
          <cell r="I28" t="str">
            <v/>
          </cell>
          <cell r="J28" t="str">
            <v/>
          </cell>
          <cell r="K28" t="str">
            <v/>
          </cell>
          <cell r="L28">
            <v>27</v>
          </cell>
          <cell r="M28" t="str">
            <v>ALL VARIANTS</v>
          </cell>
          <cell r="N28" t="str">
            <v>COLLECTOR TANK</v>
          </cell>
          <cell r="O28" t="str">
            <v>Air Connection Collector Tank</v>
          </cell>
          <cell r="P28" t="str">
            <v/>
          </cell>
          <cell r="Q28" t="str">
            <v/>
          </cell>
          <cell r="R28" t="str">
            <v xml:space="preserve">FT28201, ALL VARIANTS, COLLECTOR TANK, Air Connection Collector Tank, , </v>
          </cell>
          <cell r="S28" t="str">
            <v/>
          </cell>
        </row>
        <row r="29">
          <cell r="A29">
            <v>28</v>
          </cell>
          <cell r="B29" t="str">
            <v>FT28201</v>
          </cell>
          <cell r="C29" t="str">
            <v>COLLECTOR TANK</v>
          </cell>
          <cell r="D29">
            <v>2910900357</v>
          </cell>
          <cell r="E29" t="str">
            <v>FT28192</v>
          </cell>
          <cell r="F29" t="str">
            <v>SV00A0A460AG4301</v>
          </cell>
          <cell r="G29" t="str">
            <v>Insert</v>
          </cell>
          <cell r="H29" t="str">
            <v>INSERT M22x1.5</v>
          </cell>
          <cell r="I29">
            <v>1</v>
          </cell>
          <cell r="J29">
            <v>7.0000000000000007E-2</v>
          </cell>
          <cell r="K29">
            <v>7.0000000000000007E-2</v>
          </cell>
          <cell r="L29">
            <v>28</v>
          </cell>
          <cell r="M29" t="str">
            <v>ALL VARIANTS</v>
          </cell>
          <cell r="N29" t="str">
            <v>COLLECTOR TANK</v>
          </cell>
          <cell r="O29" t="str">
            <v>Fuel Breather (Air connection) (4)</v>
          </cell>
          <cell r="P29" t="str">
            <v>INSERT M22x1.5</v>
          </cell>
          <cell r="Q29" t="str">
            <v>FT28192</v>
          </cell>
          <cell r="R29" t="str">
            <v>FT28201, ALL VARIANTS, COLLECTOR TANK, Fuel Breather (Air connection) (4), INSERT M22x1.5, FT28192</v>
          </cell>
          <cell r="S29">
            <v>1</v>
          </cell>
        </row>
        <row r="30">
          <cell r="A30">
            <v>29</v>
          </cell>
          <cell r="B30" t="str">
            <v>FT28201</v>
          </cell>
          <cell r="C30" t="str">
            <v>COLLECTOR TANK</v>
          </cell>
          <cell r="D30">
            <v>2910900357</v>
          </cell>
          <cell r="E30" t="str">
            <v>G15LCFX</v>
          </cell>
          <cell r="F30" t="str">
            <v>SV00A0A460AG4303</v>
          </cell>
          <cell r="G30" t="str">
            <v>Fitting</v>
          </cell>
          <cell r="H30" t="str">
            <v>M22X1.5 Male/Male Adaptor</v>
          </cell>
          <cell r="I30">
            <v>1</v>
          </cell>
          <cell r="J30">
            <v>0.13</v>
          </cell>
          <cell r="K30">
            <v>0.13</v>
          </cell>
          <cell r="L30">
            <v>29</v>
          </cell>
          <cell r="M30" t="str">
            <v>ALL VARIANTS</v>
          </cell>
          <cell r="N30" t="str">
            <v>COLLECTOR TANK</v>
          </cell>
          <cell r="O30" t="str">
            <v>Fuel Breather (Air connection) (4)</v>
          </cell>
          <cell r="P30" t="str">
            <v>M22X1.5 Male/Male Adaptor</v>
          </cell>
          <cell r="Q30" t="str">
            <v>G15LCFX</v>
          </cell>
          <cell r="R30" t="str">
            <v>FT28201, ALL VARIANTS, COLLECTOR TANK, Fuel Breather (Air connection) (4), M22X1.5 Male/Male Adaptor, G15LCFX</v>
          </cell>
          <cell r="S30">
            <v>1</v>
          </cell>
        </row>
        <row r="31">
          <cell r="A31">
            <v>30</v>
          </cell>
          <cell r="B31" t="str">
            <v>FT28201</v>
          </cell>
          <cell r="C31" t="str">
            <v>COLLECTOR TANK</v>
          </cell>
          <cell r="D31">
            <v>2910900357</v>
          </cell>
          <cell r="E31" t="str">
            <v>M22 BONDED</v>
          </cell>
          <cell r="F31" t="str">
            <v>SV00A0A460AG4305</v>
          </cell>
          <cell r="G31" t="str">
            <v>Seal</v>
          </cell>
          <cell r="H31" t="str">
            <v>M22x1.5 Bonded Seal</v>
          </cell>
          <cell r="I31">
            <v>1</v>
          </cell>
          <cell r="J31">
            <v>4.0000000000000001E-3</v>
          </cell>
          <cell r="K31">
            <v>4.0000000000000001E-3</v>
          </cell>
          <cell r="L31">
            <v>30</v>
          </cell>
          <cell r="M31" t="str">
            <v>ALL VARIANTS</v>
          </cell>
          <cell r="N31" t="str">
            <v>COLLECTOR TANK</v>
          </cell>
          <cell r="O31" t="str">
            <v>Fuel Breather (Air connection) (4)</v>
          </cell>
          <cell r="P31" t="str">
            <v>M22x1.5 Bonded Seal</v>
          </cell>
          <cell r="Q31" t="str">
            <v>M22 BONDED</v>
          </cell>
          <cell r="R31" t="str">
            <v>FT28201, ALL VARIANTS, COLLECTOR TANK, Fuel Breather (Air connection) (4), M22x1.5 Bonded Seal, M22 BONDED</v>
          </cell>
          <cell r="S31">
            <v>1</v>
          </cell>
        </row>
        <row r="32">
          <cell r="A32">
            <v>31</v>
          </cell>
          <cell r="B32" t="str">
            <v>FT28201</v>
          </cell>
          <cell r="C32" t="str">
            <v>COLLECTOR TANK</v>
          </cell>
          <cell r="D32">
            <v>2910900357</v>
          </cell>
          <cell r="E32" t="str">
            <v/>
          </cell>
          <cell r="F32" t="str">
            <v>SV00A0A410AJ05</v>
          </cell>
          <cell r="G32" t="str">
            <v/>
          </cell>
          <cell r="H32" t="str">
            <v/>
          </cell>
          <cell r="I32" t="str">
            <v/>
          </cell>
          <cell r="J32" t="str">
            <v/>
          </cell>
          <cell r="K32" t="str">
            <v/>
          </cell>
          <cell r="L32">
            <v>31</v>
          </cell>
          <cell r="M32" t="str">
            <v>ALL VARIANTS</v>
          </cell>
          <cell r="N32" t="str">
            <v>COLLECTOR TANK</v>
          </cell>
          <cell r="O32" t="str">
            <v>Transfer Hose</v>
          </cell>
          <cell r="P32" t="str">
            <v/>
          </cell>
          <cell r="Q32" t="str">
            <v/>
          </cell>
          <cell r="R32" t="str">
            <v xml:space="preserve">FT28201, ALL VARIANTS, COLLECTOR TANK, Transfer Hose, , </v>
          </cell>
          <cell r="S32" t="str">
            <v/>
          </cell>
        </row>
        <row r="33">
          <cell r="A33">
            <v>32</v>
          </cell>
          <cell r="B33" t="str">
            <v>FT28201</v>
          </cell>
          <cell r="C33" t="str">
            <v>COLLECTOR TANK</v>
          </cell>
          <cell r="D33">
            <v>2910900357</v>
          </cell>
          <cell r="E33" t="str">
            <v>FT28268</v>
          </cell>
          <cell r="F33" t="str">
            <v>SV00A0A410AJ0501</v>
          </cell>
          <cell r="G33" t="str">
            <v>Insert</v>
          </cell>
          <cell r="H33" t="str">
            <v>INSERT M18x1.5</v>
          </cell>
          <cell r="I33">
            <v>2</v>
          </cell>
          <cell r="J33">
            <v>7.0000000000000007E-2</v>
          </cell>
          <cell r="K33">
            <v>0.14000000000000001</v>
          </cell>
          <cell r="L33">
            <v>32</v>
          </cell>
          <cell r="M33" t="str">
            <v>ALL VARIANTS</v>
          </cell>
          <cell r="N33" t="str">
            <v>COLLECTOR TANK</v>
          </cell>
          <cell r="O33" t="str">
            <v>Transfer Hose (10)</v>
          </cell>
          <cell r="P33" t="str">
            <v>INSERT M18x1.5</v>
          </cell>
          <cell r="Q33" t="str">
            <v>FT28268</v>
          </cell>
          <cell r="R33" t="str">
            <v>FT28201, ALL VARIANTS, COLLECTOR TANK, Transfer Hose (10), INSERT M18x1.5, FT28268</v>
          </cell>
          <cell r="S33">
            <v>2</v>
          </cell>
        </row>
        <row r="34">
          <cell r="A34">
            <v>33</v>
          </cell>
          <cell r="B34" t="str">
            <v>FT28201</v>
          </cell>
          <cell r="C34" t="str">
            <v>COLLECTOR TANK</v>
          </cell>
          <cell r="D34">
            <v>2910900357</v>
          </cell>
          <cell r="E34" t="str">
            <v>G12LCFX</v>
          </cell>
          <cell r="F34" t="str">
            <v>SV00A0A410AJ0503</v>
          </cell>
          <cell r="G34" t="str">
            <v>Fitting</v>
          </cell>
          <cell r="H34" t="str">
            <v>M18X1.5 Male/Male Adaptor</v>
          </cell>
          <cell r="I34">
            <v>2</v>
          </cell>
          <cell r="J34">
            <v>0.13</v>
          </cell>
          <cell r="K34">
            <v>0.26</v>
          </cell>
          <cell r="L34">
            <v>33</v>
          </cell>
          <cell r="M34" t="str">
            <v>ALL VARIANTS</v>
          </cell>
          <cell r="N34" t="str">
            <v>COLLECTOR TANK</v>
          </cell>
          <cell r="O34" t="str">
            <v>Transfer Hose (10)</v>
          </cell>
          <cell r="P34" t="str">
            <v>M18X1.5 Male/Male Adaptor</v>
          </cell>
          <cell r="Q34" t="str">
            <v>G12LCFX</v>
          </cell>
          <cell r="R34" t="str">
            <v>FT28201, ALL VARIANTS, COLLECTOR TANK, Transfer Hose (10), M18X1.5 Male/Male Adaptor, G12LCFX</v>
          </cell>
          <cell r="S34">
            <v>2</v>
          </cell>
        </row>
        <row r="35">
          <cell r="A35">
            <v>34</v>
          </cell>
          <cell r="B35" t="str">
            <v>FT28201</v>
          </cell>
          <cell r="C35" t="str">
            <v>COLLECTOR TANK</v>
          </cell>
          <cell r="D35">
            <v>2910900357</v>
          </cell>
          <cell r="E35" t="str">
            <v>M18 BONDED</v>
          </cell>
          <cell r="F35" t="str">
            <v>SV00A0A410AJ0505</v>
          </cell>
          <cell r="G35" t="str">
            <v>Seal</v>
          </cell>
          <cell r="H35" t="str">
            <v>M18x1.5 Bonded Seal</v>
          </cell>
          <cell r="I35">
            <v>2</v>
          </cell>
          <cell r="J35">
            <v>4.0000000000000001E-3</v>
          </cell>
          <cell r="K35">
            <v>8.0000000000000002E-3</v>
          </cell>
          <cell r="L35">
            <v>34</v>
          </cell>
          <cell r="M35" t="str">
            <v>ALL VARIANTS</v>
          </cell>
          <cell r="N35" t="str">
            <v>COLLECTOR TANK</v>
          </cell>
          <cell r="O35" t="str">
            <v>Transfer Hose (10)</v>
          </cell>
          <cell r="P35" t="str">
            <v>M18x1.5 Bonded Seal</v>
          </cell>
          <cell r="Q35" t="str">
            <v>M18 BONDED</v>
          </cell>
          <cell r="R35" t="str">
            <v>FT28201, ALL VARIANTS, COLLECTOR TANK, Transfer Hose (10), M18x1.5 Bonded Seal, M18 BONDED</v>
          </cell>
          <cell r="S35">
            <v>2</v>
          </cell>
        </row>
        <row r="36">
          <cell r="A36">
            <v>35</v>
          </cell>
          <cell r="B36" t="str">
            <v>FT28201</v>
          </cell>
          <cell r="C36" t="str">
            <v>COLLECTOR TANK</v>
          </cell>
          <cell r="D36">
            <v>2910900357</v>
          </cell>
          <cell r="E36" t="str">
            <v>FT28191</v>
          </cell>
          <cell r="F36" t="str">
            <v>SV00A0A410AJ0507</v>
          </cell>
          <cell r="G36" t="str">
            <v>Hose Assy</v>
          </cell>
          <cell r="H36" t="str">
            <v>Fuel Hose to Suit M18 x1.5 Hose Tail</v>
          </cell>
          <cell r="I36">
            <v>1</v>
          </cell>
          <cell r="J36">
            <v>0.4</v>
          </cell>
          <cell r="K36">
            <v>0.4</v>
          </cell>
          <cell r="L36">
            <v>35</v>
          </cell>
          <cell r="M36" t="str">
            <v>ALL VARIANTS</v>
          </cell>
          <cell r="N36" t="str">
            <v>COLLECTOR TANK</v>
          </cell>
          <cell r="O36" t="str">
            <v>Transfer Hose (10)</v>
          </cell>
          <cell r="P36" t="str">
            <v>Fuel Hose to Suit M18 x1.5 Hose Tail</v>
          </cell>
          <cell r="Q36" t="str">
            <v>FT28191</v>
          </cell>
          <cell r="R36" t="str">
            <v>FT28201, ALL VARIANTS, COLLECTOR TANK, Transfer Hose (10), Fuel Hose to Suit M18 x1.5 Hose Tail, FT28191</v>
          </cell>
          <cell r="S36">
            <v>1</v>
          </cell>
        </row>
        <row r="37">
          <cell r="A37">
            <v>36</v>
          </cell>
          <cell r="B37" t="str">
            <v>FT28201</v>
          </cell>
          <cell r="C37" t="str">
            <v>COLLECTOR TANK</v>
          </cell>
          <cell r="D37">
            <v>2910900357</v>
          </cell>
          <cell r="E37" t="str">
            <v/>
          </cell>
          <cell r="F37" t="str">
            <v>SV00A0A410AJ11</v>
          </cell>
          <cell r="G37" t="str">
            <v/>
          </cell>
          <cell r="H37" t="str">
            <v/>
          </cell>
          <cell r="I37" t="str">
            <v/>
          </cell>
          <cell r="J37" t="str">
            <v/>
          </cell>
          <cell r="K37" t="str">
            <v/>
          </cell>
          <cell r="L37">
            <v>36</v>
          </cell>
          <cell r="M37" t="str">
            <v>ALL VARIANTS</v>
          </cell>
          <cell r="N37" t="str">
            <v>COLLECTOR TANK</v>
          </cell>
          <cell r="O37" t="str">
            <v>Fuel Return From Engine</v>
          </cell>
          <cell r="P37" t="str">
            <v/>
          </cell>
          <cell r="Q37" t="str">
            <v/>
          </cell>
          <cell r="R37" t="str">
            <v xml:space="preserve">FT28201, ALL VARIANTS, COLLECTOR TANK, Fuel Return From Engine, , </v>
          </cell>
          <cell r="S37" t="str">
            <v/>
          </cell>
        </row>
        <row r="38">
          <cell r="A38">
            <v>37</v>
          </cell>
          <cell r="B38" t="str">
            <v>FT28201</v>
          </cell>
          <cell r="C38" t="str">
            <v>COLLECTOR TANK</v>
          </cell>
          <cell r="D38">
            <v>2910900357</v>
          </cell>
          <cell r="E38" t="str">
            <v>FT28192</v>
          </cell>
          <cell r="F38" t="str">
            <v>SV00A0A410AJ1101</v>
          </cell>
          <cell r="G38" t="str">
            <v>Insert</v>
          </cell>
          <cell r="H38" t="str">
            <v>INSERT M22x1.5</v>
          </cell>
          <cell r="I38">
            <v>1</v>
          </cell>
          <cell r="J38">
            <v>7.0000000000000007E-2</v>
          </cell>
          <cell r="K38">
            <v>7.0000000000000007E-2</v>
          </cell>
          <cell r="L38">
            <v>37</v>
          </cell>
          <cell r="M38" t="str">
            <v>ALL VARIANTS</v>
          </cell>
          <cell r="N38" t="str">
            <v>COLLECTOR TANK</v>
          </cell>
          <cell r="O38" t="str">
            <v>Return from engine (3)</v>
          </cell>
          <cell r="P38" t="str">
            <v>INSERT M22x1.5</v>
          </cell>
          <cell r="Q38" t="str">
            <v>FT28192</v>
          </cell>
          <cell r="R38" t="str">
            <v>FT28201, ALL VARIANTS, COLLECTOR TANK, Return from engine (3), INSERT M22x1.5, FT28192</v>
          </cell>
          <cell r="S38">
            <v>1</v>
          </cell>
        </row>
        <row r="39">
          <cell r="A39">
            <v>38</v>
          </cell>
          <cell r="B39" t="str">
            <v>FT28201</v>
          </cell>
          <cell r="C39" t="str">
            <v>COLLECTOR TANK</v>
          </cell>
          <cell r="D39">
            <v>2910900357</v>
          </cell>
          <cell r="E39" t="str">
            <v>G15LCFX</v>
          </cell>
          <cell r="F39" t="str">
            <v>SV00A0A410AJ1103</v>
          </cell>
          <cell r="G39" t="str">
            <v>Fitting</v>
          </cell>
          <cell r="H39" t="str">
            <v>M22X1.5 Male/Male Adaptor</v>
          </cell>
          <cell r="I39">
            <v>1</v>
          </cell>
          <cell r="J39">
            <v>0.13</v>
          </cell>
          <cell r="K39">
            <v>0.13</v>
          </cell>
          <cell r="L39">
            <v>38</v>
          </cell>
          <cell r="M39" t="str">
            <v>ALL VARIANTS</v>
          </cell>
          <cell r="N39" t="str">
            <v>COLLECTOR TANK</v>
          </cell>
          <cell r="O39" t="str">
            <v>Return from engine (3)</v>
          </cell>
          <cell r="P39" t="str">
            <v>M22X1.5 Male/Male Adaptor</v>
          </cell>
          <cell r="Q39" t="str">
            <v>G15LCFX</v>
          </cell>
          <cell r="R39" t="str">
            <v>FT28201, ALL VARIANTS, COLLECTOR TANK, Return from engine (3), M22X1.5 Male/Male Adaptor, G15LCFX</v>
          </cell>
          <cell r="S39">
            <v>1</v>
          </cell>
        </row>
        <row r="40">
          <cell r="A40">
            <v>39</v>
          </cell>
          <cell r="B40" t="str">
            <v>FT28201</v>
          </cell>
          <cell r="C40" t="str">
            <v>COLLECTOR TANK</v>
          </cell>
          <cell r="D40">
            <v>2910900357</v>
          </cell>
          <cell r="E40" t="str">
            <v>M22 BONDED</v>
          </cell>
          <cell r="F40" t="str">
            <v>SV00A0A410AJ1105</v>
          </cell>
          <cell r="G40" t="str">
            <v>Seal</v>
          </cell>
          <cell r="H40" t="str">
            <v>M22x1.5 Bonded Seal</v>
          </cell>
          <cell r="I40">
            <v>1</v>
          </cell>
          <cell r="J40">
            <v>4.0000000000000001E-3</v>
          </cell>
          <cell r="K40">
            <v>4.0000000000000001E-3</v>
          </cell>
          <cell r="L40">
            <v>39</v>
          </cell>
          <cell r="M40" t="str">
            <v>ALL VARIANTS</v>
          </cell>
          <cell r="N40" t="str">
            <v>COLLECTOR TANK</v>
          </cell>
          <cell r="O40" t="str">
            <v>Return from engine (3)</v>
          </cell>
          <cell r="P40" t="str">
            <v>M22x1.5 Bonded Seal</v>
          </cell>
          <cell r="Q40" t="str">
            <v>M22 BONDED</v>
          </cell>
          <cell r="R40" t="str">
            <v>FT28201, ALL VARIANTS, COLLECTOR TANK, Return from engine (3), M22x1.5 Bonded Seal, M22 BONDED</v>
          </cell>
          <cell r="S40">
            <v>1</v>
          </cell>
        </row>
        <row r="41">
          <cell r="A41">
            <v>40</v>
          </cell>
          <cell r="B41" t="str">
            <v>FT28201</v>
          </cell>
          <cell r="C41" t="str">
            <v>COLLECTOR TANK</v>
          </cell>
          <cell r="D41">
            <v>2910900357</v>
          </cell>
          <cell r="E41" t="str">
            <v/>
          </cell>
          <cell r="F41" t="str">
            <v>SV00A0A460AA13</v>
          </cell>
          <cell r="G41" t="str">
            <v/>
          </cell>
          <cell r="H41" t="str">
            <v/>
          </cell>
          <cell r="I41" t="str">
            <v/>
          </cell>
          <cell r="J41" t="str">
            <v/>
          </cell>
          <cell r="K41" t="str">
            <v/>
          </cell>
          <cell r="L41">
            <v>40</v>
          </cell>
          <cell r="M41" t="str">
            <v>ALL VARIANTS</v>
          </cell>
          <cell r="N41" t="str">
            <v>COLLECTOR TANK</v>
          </cell>
          <cell r="O41" t="str">
            <v>Drain Plug Assembly</v>
          </cell>
          <cell r="P41" t="str">
            <v/>
          </cell>
          <cell r="Q41" t="str">
            <v/>
          </cell>
          <cell r="R41" t="str">
            <v xml:space="preserve">FT28201, ALL VARIANTS, COLLECTOR TANK, Drain Plug Assembly, , </v>
          </cell>
          <cell r="S41" t="str">
            <v/>
          </cell>
        </row>
        <row r="42">
          <cell r="A42">
            <v>41</v>
          </cell>
          <cell r="B42" t="str">
            <v>FT28201</v>
          </cell>
          <cell r="C42" t="str">
            <v>COLLECTOR TANK</v>
          </cell>
          <cell r="D42">
            <v>2910900357</v>
          </cell>
          <cell r="E42" t="str">
            <v>FT28274</v>
          </cell>
          <cell r="F42" t="str">
            <v>SV00A0A460AA1301</v>
          </cell>
          <cell r="G42" t="str">
            <v>Insert</v>
          </cell>
          <cell r="H42" t="str">
            <v xml:space="preserve">M24 X 1.5 Nut Insert (RM) </v>
          </cell>
          <cell r="I42">
            <v>1</v>
          </cell>
          <cell r="J42">
            <v>7.0000000000000007E-2</v>
          </cell>
          <cell r="K42">
            <v>7.0000000000000007E-2</v>
          </cell>
          <cell r="L42">
            <v>41</v>
          </cell>
          <cell r="M42" t="str">
            <v>ALL VARIANTS</v>
          </cell>
          <cell r="N42" t="str">
            <v>COLLECTOR TANK</v>
          </cell>
          <cell r="O42" t="str">
            <v>Drain Plug Assembly (9)</v>
          </cell>
          <cell r="P42" t="str">
            <v xml:space="preserve">M24 X 1.5 Nut Insert (RM) </v>
          </cell>
          <cell r="Q42" t="str">
            <v>FT28274</v>
          </cell>
          <cell r="R42" t="str">
            <v>FT28201, ALL VARIANTS, COLLECTOR TANK, Drain Plug Assembly (9), M24 X 1.5 Nut Insert (RM) , FT28274</v>
          </cell>
          <cell r="S42">
            <v>1</v>
          </cell>
        </row>
        <row r="43">
          <cell r="A43">
            <v>42</v>
          </cell>
          <cell r="B43" t="str">
            <v>FT28201</v>
          </cell>
          <cell r="C43" t="str">
            <v>COLLECTOR TANK</v>
          </cell>
          <cell r="D43">
            <v>2910900357</v>
          </cell>
          <cell r="E43" t="str">
            <v>ROV16SCFX</v>
          </cell>
          <cell r="F43" t="str">
            <v>SV00A0A460AA1303</v>
          </cell>
          <cell r="G43" t="str">
            <v>Fitting</v>
          </cell>
          <cell r="H43" t="str">
            <v>M24 X 1.5 Solid Plug</v>
          </cell>
          <cell r="I43">
            <v>1</v>
          </cell>
          <cell r="J43">
            <v>7.4999999999999997E-2</v>
          </cell>
          <cell r="K43">
            <v>7.4999999999999997E-2</v>
          </cell>
          <cell r="L43">
            <v>42</v>
          </cell>
          <cell r="M43" t="str">
            <v>ALL VARIANTS</v>
          </cell>
          <cell r="N43" t="str">
            <v>COLLECTOR TANK</v>
          </cell>
          <cell r="O43" t="str">
            <v>Drain Plug Assembly (9)</v>
          </cell>
          <cell r="P43" t="str">
            <v>M24 X 1.5 Solid Plug</v>
          </cell>
          <cell r="Q43" t="str">
            <v>ROV16SCFX</v>
          </cell>
          <cell r="R43" t="str">
            <v>FT28201, ALL VARIANTS, COLLECTOR TANK, Drain Plug Assembly (9), M24 X 1.5 Solid Plug, ROV16SCFX</v>
          </cell>
          <cell r="S43">
            <v>1</v>
          </cell>
        </row>
        <row r="44">
          <cell r="A44">
            <v>43</v>
          </cell>
          <cell r="B44" t="str">
            <v>FT28201</v>
          </cell>
          <cell r="C44" t="str">
            <v>COLLECTOR TANK</v>
          </cell>
          <cell r="D44">
            <v>2910900357</v>
          </cell>
          <cell r="E44" t="str">
            <v>24MM BONDED</v>
          </cell>
          <cell r="F44" t="str">
            <v>SV00A0A460AA1305</v>
          </cell>
          <cell r="G44" t="str">
            <v>Seal</v>
          </cell>
          <cell r="H44" t="str">
            <v>M24 X 1.5 Bonded Seal</v>
          </cell>
          <cell r="I44">
            <v>1</v>
          </cell>
          <cell r="J44">
            <v>4.0000000000000001E-3</v>
          </cell>
          <cell r="K44">
            <v>4.0000000000000001E-3</v>
          </cell>
          <cell r="L44">
            <v>43</v>
          </cell>
          <cell r="M44" t="str">
            <v>ALL VARIANTS</v>
          </cell>
          <cell r="N44" t="str">
            <v>COLLECTOR TANK</v>
          </cell>
          <cell r="O44" t="str">
            <v>Drain Plug Assembly (9)</v>
          </cell>
          <cell r="P44" t="str">
            <v>M24 X 1.5 Bonded Seal</v>
          </cell>
          <cell r="Q44" t="str">
            <v>24MM BONDED</v>
          </cell>
          <cell r="R44" t="str">
            <v>FT28201, ALL VARIANTS, COLLECTOR TANK, Drain Plug Assembly (9), M24 X 1.5 Bonded Seal, 24MM BONDED</v>
          </cell>
          <cell r="S44">
            <v>1</v>
          </cell>
        </row>
        <row r="45">
          <cell r="A45">
            <v>44</v>
          </cell>
          <cell r="B45" t="str">
            <v>FT28201</v>
          </cell>
          <cell r="C45" t="str">
            <v>COLLECTOR TANK</v>
          </cell>
          <cell r="D45">
            <v>2910900357</v>
          </cell>
          <cell r="E45" t="str">
            <v/>
          </cell>
          <cell r="F45" t="str">
            <v>SV00A0A410AJ13</v>
          </cell>
          <cell r="G45" t="str">
            <v/>
          </cell>
          <cell r="H45" t="str">
            <v/>
          </cell>
          <cell r="I45" t="str">
            <v/>
          </cell>
          <cell r="J45" t="str">
            <v/>
          </cell>
          <cell r="K45" t="str">
            <v/>
          </cell>
          <cell r="L45">
            <v>44</v>
          </cell>
          <cell r="M45" t="str">
            <v>ALL VARIANTS</v>
          </cell>
          <cell r="N45" t="str">
            <v>COLLECTOR TANK</v>
          </cell>
          <cell r="O45" t="str">
            <v>Pre heater supply</v>
          </cell>
          <cell r="P45" t="str">
            <v/>
          </cell>
          <cell r="Q45" t="str">
            <v/>
          </cell>
          <cell r="R45" t="str">
            <v xml:space="preserve">FT28201, ALL VARIANTS, COLLECTOR TANK, Pre heater supply, , </v>
          </cell>
          <cell r="S45" t="str">
            <v/>
          </cell>
        </row>
        <row r="46">
          <cell r="A46">
            <v>45</v>
          </cell>
          <cell r="B46" t="str">
            <v>FT28201</v>
          </cell>
          <cell r="C46" t="str">
            <v>COLLECTOR TANK</v>
          </cell>
          <cell r="D46">
            <v>2910900357</v>
          </cell>
          <cell r="E46" t="str">
            <v>FT28268</v>
          </cell>
          <cell r="F46" t="str">
            <v>SV00A0A410AJ1301</v>
          </cell>
          <cell r="G46" t="str">
            <v>Insert</v>
          </cell>
          <cell r="H46" t="str">
            <v>INSERT M18x1.5</v>
          </cell>
          <cell r="I46">
            <v>1</v>
          </cell>
          <cell r="J46">
            <v>7.0000000000000007E-2</v>
          </cell>
          <cell r="K46">
            <v>7.0000000000000007E-2</v>
          </cell>
          <cell r="L46">
            <v>45</v>
          </cell>
          <cell r="M46" t="str">
            <v>ALL VARIANTS</v>
          </cell>
          <cell r="N46" t="str">
            <v>COLLECTOR TANK</v>
          </cell>
          <cell r="O46" t="str">
            <v>Pre heater supply (5)</v>
          </cell>
          <cell r="P46" t="str">
            <v>INSERT M18x1.5</v>
          </cell>
          <cell r="Q46" t="str">
            <v>FT28268</v>
          </cell>
          <cell r="R46" t="str">
            <v>FT28201, ALL VARIANTS, COLLECTOR TANK, Pre heater supply (5), INSERT M18x1.5, FT28268</v>
          </cell>
          <cell r="S46">
            <v>1</v>
          </cell>
        </row>
        <row r="47">
          <cell r="A47">
            <v>46</v>
          </cell>
          <cell r="B47" t="str">
            <v>FT28201</v>
          </cell>
          <cell r="C47" t="str">
            <v>COLLECTOR TANK</v>
          </cell>
          <cell r="D47">
            <v>2910900357</v>
          </cell>
          <cell r="E47" t="str">
            <v>G12LCFX</v>
          </cell>
          <cell r="F47" t="str">
            <v>SV00A0A410AJ1303</v>
          </cell>
          <cell r="G47" t="str">
            <v>Fitting</v>
          </cell>
          <cell r="H47" t="str">
            <v>M18X1.5 Male/Male Adaptor</v>
          </cell>
          <cell r="I47">
            <v>1</v>
          </cell>
          <cell r="J47">
            <v>0.13</v>
          </cell>
          <cell r="K47">
            <v>0.13</v>
          </cell>
          <cell r="L47">
            <v>46</v>
          </cell>
          <cell r="M47" t="str">
            <v>ALL VARIANTS</v>
          </cell>
          <cell r="N47" t="str">
            <v>COLLECTOR TANK</v>
          </cell>
          <cell r="O47" t="str">
            <v>Pre heater supply (5)</v>
          </cell>
          <cell r="P47" t="str">
            <v>M18X1.5 Male/Male Adaptor</v>
          </cell>
          <cell r="Q47" t="str">
            <v>G12LCFX</v>
          </cell>
          <cell r="R47" t="str">
            <v>FT28201, ALL VARIANTS, COLLECTOR TANK, Pre heater supply (5), M18X1.5 Male/Male Adaptor, G12LCFX</v>
          </cell>
          <cell r="S47">
            <v>1</v>
          </cell>
        </row>
        <row r="48">
          <cell r="A48">
            <v>47</v>
          </cell>
          <cell r="B48" t="str">
            <v>FT28201</v>
          </cell>
          <cell r="C48" t="str">
            <v>COLLECTOR TANK</v>
          </cell>
          <cell r="D48">
            <v>2910900357</v>
          </cell>
          <cell r="E48" t="str">
            <v>M18 BONDED</v>
          </cell>
          <cell r="F48" t="str">
            <v>SV00A0A410AJ1305</v>
          </cell>
          <cell r="G48" t="str">
            <v>Seal</v>
          </cell>
          <cell r="H48" t="str">
            <v>M18x1.5 Bonded Seal</v>
          </cell>
          <cell r="I48">
            <v>1</v>
          </cell>
          <cell r="J48">
            <v>4.0000000000000001E-3</v>
          </cell>
          <cell r="K48">
            <v>4.0000000000000001E-3</v>
          </cell>
          <cell r="L48">
            <v>47</v>
          </cell>
          <cell r="M48" t="str">
            <v>ALL VARIANTS</v>
          </cell>
          <cell r="N48" t="str">
            <v>COLLECTOR TANK</v>
          </cell>
          <cell r="O48" t="str">
            <v>Pre heater supply (5)</v>
          </cell>
          <cell r="P48" t="str">
            <v>M18x1.5 Bonded Seal</v>
          </cell>
          <cell r="Q48" t="str">
            <v>M18 BONDED</v>
          </cell>
          <cell r="R48" t="str">
            <v>FT28201, ALL VARIANTS, COLLECTOR TANK, Pre heater supply (5), M18x1.5 Bonded Seal, M18 BONDED</v>
          </cell>
          <cell r="S48">
            <v>1</v>
          </cell>
        </row>
        <row r="49">
          <cell r="A49">
            <v>48</v>
          </cell>
          <cell r="B49" t="str">
            <v>FT28201</v>
          </cell>
          <cell r="C49" t="str">
            <v>COLLECTOR TANK</v>
          </cell>
          <cell r="D49">
            <v>2910900357</v>
          </cell>
          <cell r="E49" t="str">
            <v/>
          </cell>
          <cell r="F49" t="str">
            <v>SV00A0A410AJ15</v>
          </cell>
          <cell r="G49" t="str">
            <v/>
          </cell>
          <cell r="H49" t="str">
            <v/>
          </cell>
          <cell r="I49" t="str">
            <v/>
          </cell>
          <cell r="J49" t="str">
            <v/>
          </cell>
          <cell r="K49" t="str">
            <v/>
          </cell>
          <cell r="L49">
            <v>48</v>
          </cell>
          <cell r="M49" t="str">
            <v>ALL VARIANTS</v>
          </cell>
          <cell r="N49" t="str">
            <v>COLLECTOR TANK</v>
          </cell>
          <cell r="O49" t="str">
            <v>APU Supply / Return</v>
          </cell>
          <cell r="P49" t="str">
            <v/>
          </cell>
          <cell r="Q49" t="str">
            <v/>
          </cell>
          <cell r="R49" t="str">
            <v xml:space="preserve">FT28201, ALL VARIANTS, COLLECTOR TANK, APU Supply / Return, , </v>
          </cell>
          <cell r="S49" t="str">
            <v/>
          </cell>
        </row>
        <row r="50">
          <cell r="A50">
            <v>49</v>
          </cell>
          <cell r="B50" t="str">
            <v>FT28201</v>
          </cell>
          <cell r="C50" t="str">
            <v>COLLECTOR TANK</v>
          </cell>
          <cell r="D50">
            <v>2910900357</v>
          </cell>
          <cell r="E50" t="str">
            <v>FT28329</v>
          </cell>
          <cell r="F50" t="str">
            <v>SV00A0A410AJ1501</v>
          </cell>
          <cell r="G50" t="str">
            <v>Insert</v>
          </cell>
          <cell r="H50" t="str">
            <v>INSERT M16x1.5</v>
          </cell>
          <cell r="I50">
            <v>1</v>
          </cell>
          <cell r="J50">
            <v>7.0000000000000007E-2</v>
          </cell>
          <cell r="K50">
            <v>7.0000000000000007E-2</v>
          </cell>
          <cell r="L50">
            <v>49</v>
          </cell>
          <cell r="M50" t="str">
            <v>ALL VARIANTS</v>
          </cell>
          <cell r="N50" t="str">
            <v>COLLECTOR TANK</v>
          </cell>
          <cell r="O50" t="str">
            <v>APU Supply  (11)</v>
          </cell>
          <cell r="P50" t="str">
            <v>INSERT M16x1.5</v>
          </cell>
          <cell r="Q50" t="str">
            <v>FT28329</v>
          </cell>
          <cell r="R50" t="str">
            <v>FT28201, ALL VARIANTS, COLLECTOR TANK, APU Supply  (11), INSERT M16x1.5, FT28329</v>
          </cell>
          <cell r="S50">
            <v>1</v>
          </cell>
        </row>
        <row r="51">
          <cell r="A51">
            <v>50</v>
          </cell>
          <cell r="B51" t="str">
            <v>FT28201</v>
          </cell>
          <cell r="C51" t="str">
            <v>COLLECTOR TANK</v>
          </cell>
          <cell r="D51">
            <v>2910900357</v>
          </cell>
          <cell r="E51" t="str">
            <v>G10LCFX</v>
          </cell>
          <cell r="F51" t="str">
            <v>SV00A0A410AJ1503</v>
          </cell>
          <cell r="G51" t="str">
            <v>Fitting</v>
          </cell>
          <cell r="H51" t="str">
            <v>M16X1.5 Male/Male Adaptor</v>
          </cell>
          <cell r="I51">
            <v>1</v>
          </cell>
          <cell r="J51">
            <v>0.13</v>
          </cell>
          <cell r="K51">
            <v>0.13</v>
          </cell>
          <cell r="L51">
            <v>50</v>
          </cell>
          <cell r="M51" t="str">
            <v>ALL VARIANTS</v>
          </cell>
          <cell r="N51" t="str">
            <v>COLLECTOR TANK</v>
          </cell>
          <cell r="O51" t="str">
            <v>APU Supply  (11)</v>
          </cell>
          <cell r="P51" t="str">
            <v>M16X1.5 Male/Male Adaptor</v>
          </cell>
          <cell r="Q51" t="str">
            <v>G10LCFX</v>
          </cell>
          <cell r="R51" t="str">
            <v>FT28201, ALL VARIANTS, COLLECTOR TANK, APU Supply  (11), M16X1.5 Male/Male Adaptor, G10LCFX</v>
          </cell>
          <cell r="S51">
            <v>1</v>
          </cell>
        </row>
        <row r="52">
          <cell r="A52">
            <v>51</v>
          </cell>
          <cell r="B52" t="str">
            <v>FT28201</v>
          </cell>
          <cell r="C52" t="str">
            <v>COLLECTOR TANK</v>
          </cell>
          <cell r="D52">
            <v>2910900357</v>
          </cell>
          <cell r="E52" t="str">
            <v>M16 BONDED</v>
          </cell>
          <cell r="F52" t="str">
            <v>SV00A0A410AJ1505</v>
          </cell>
          <cell r="G52" t="str">
            <v>Seal</v>
          </cell>
          <cell r="H52" t="str">
            <v>M16x1.5 Bonded Seal</v>
          </cell>
          <cell r="I52">
            <v>1</v>
          </cell>
          <cell r="J52">
            <v>4.0000000000000001E-3</v>
          </cell>
          <cell r="K52">
            <v>4.0000000000000001E-3</v>
          </cell>
          <cell r="L52">
            <v>51</v>
          </cell>
          <cell r="M52" t="str">
            <v>ALL VARIANTS</v>
          </cell>
          <cell r="N52" t="str">
            <v>COLLECTOR TANK</v>
          </cell>
          <cell r="O52" t="str">
            <v>APU Supply  (11)</v>
          </cell>
          <cell r="P52" t="str">
            <v>M16x1.5 Bonded Seal</v>
          </cell>
          <cell r="Q52" t="str">
            <v>M16 BONDED</v>
          </cell>
          <cell r="R52" t="str">
            <v>FT28201, ALL VARIANTS, COLLECTOR TANK, APU Supply  (11), M16x1.5 Bonded Seal, M16 BONDED</v>
          </cell>
          <cell r="S52">
            <v>1</v>
          </cell>
        </row>
        <row r="53">
          <cell r="A53">
            <v>52</v>
          </cell>
          <cell r="B53" t="str">
            <v>FT28201</v>
          </cell>
          <cell r="C53" t="str">
            <v>COLLECTOR TANK</v>
          </cell>
          <cell r="D53">
            <v>2910900357</v>
          </cell>
          <cell r="E53" t="str">
            <v/>
          </cell>
          <cell r="F53" t="str">
            <v>SV00A0A410AJ17</v>
          </cell>
          <cell r="G53" t="str">
            <v/>
          </cell>
          <cell r="H53" t="str">
            <v/>
          </cell>
          <cell r="I53" t="str">
            <v/>
          </cell>
          <cell r="J53" t="str">
            <v/>
          </cell>
          <cell r="K53" t="str">
            <v/>
          </cell>
          <cell r="L53">
            <v>52</v>
          </cell>
          <cell r="M53" t="str">
            <v>ALL VARIANTS</v>
          </cell>
          <cell r="N53" t="str">
            <v>COLLECTOR TANK</v>
          </cell>
          <cell r="O53" t="str">
            <v>APU Supply / Return</v>
          </cell>
          <cell r="P53" t="str">
            <v/>
          </cell>
          <cell r="Q53" t="str">
            <v/>
          </cell>
          <cell r="R53" t="str">
            <v xml:space="preserve">FT28201, ALL VARIANTS, COLLECTOR TANK, APU Supply / Return, , </v>
          </cell>
          <cell r="S53" t="str">
            <v/>
          </cell>
        </row>
        <row r="54">
          <cell r="A54">
            <v>53</v>
          </cell>
          <cell r="B54" t="str">
            <v>FT28201</v>
          </cell>
          <cell r="C54" t="str">
            <v>COLLECTOR TANK</v>
          </cell>
          <cell r="D54">
            <v>2910900357</v>
          </cell>
          <cell r="E54" t="str">
            <v>FT28329</v>
          </cell>
          <cell r="F54" t="str">
            <v>SV00A0A410AJ1701</v>
          </cell>
          <cell r="G54" t="str">
            <v>Insert</v>
          </cell>
          <cell r="H54" t="str">
            <v>INSERT M16x1.5</v>
          </cell>
          <cell r="I54">
            <v>1</v>
          </cell>
          <cell r="J54">
            <v>7.0000000000000007E-2</v>
          </cell>
          <cell r="K54">
            <v>7.0000000000000007E-2</v>
          </cell>
          <cell r="L54">
            <v>53</v>
          </cell>
          <cell r="M54" t="str">
            <v>ALL VARIANTS</v>
          </cell>
          <cell r="N54" t="str">
            <v>COLLECTOR TANK</v>
          </cell>
          <cell r="O54" t="str">
            <v>APU Return (11)</v>
          </cell>
          <cell r="P54" t="str">
            <v>INSERT M16x1.5</v>
          </cell>
          <cell r="Q54" t="str">
            <v>FT28329</v>
          </cell>
          <cell r="R54" t="str">
            <v>FT28201, ALL VARIANTS, COLLECTOR TANK, APU Return (11), INSERT M16x1.5, FT28329</v>
          </cell>
          <cell r="S54">
            <v>1</v>
          </cell>
        </row>
        <row r="55">
          <cell r="A55">
            <v>54</v>
          </cell>
          <cell r="B55" t="str">
            <v>FT28201</v>
          </cell>
          <cell r="C55" t="str">
            <v>COLLECTOR TANK</v>
          </cell>
          <cell r="D55">
            <v>2910900357</v>
          </cell>
          <cell r="E55" t="str">
            <v>G10LCFX</v>
          </cell>
          <cell r="F55" t="str">
            <v>SV00A0A410AJ1703</v>
          </cell>
          <cell r="G55" t="str">
            <v>Fitting</v>
          </cell>
          <cell r="H55" t="str">
            <v>M16X1.5 Male/Male Adaptor</v>
          </cell>
          <cell r="I55">
            <v>1</v>
          </cell>
          <cell r="J55">
            <v>0.13</v>
          </cell>
          <cell r="K55">
            <v>0.13</v>
          </cell>
          <cell r="L55">
            <v>54</v>
          </cell>
          <cell r="M55" t="str">
            <v>ALL VARIANTS</v>
          </cell>
          <cell r="N55" t="str">
            <v>COLLECTOR TANK</v>
          </cell>
          <cell r="O55" t="str">
            <v>APU Return (11)</v>
          </cell>
          <cell r="P55" t="str">
            <v>M16X1.5 Male/Male Adaptor</v>
          </cell>
          <cell r="Q55" t="str">
            <v>G10LCFX</v>
          </cell>
          <cell r="R55" t="str">
            <v>FT28201, ALL VARIANTS, COLLECTOR TANK, APU Return (11), M16X1.5 Male/Male Adaptor, G10LCFX</v>
          </cell>
          <cell r="S55">
            <v>1</v>
          </cell>
        </row>
        <row r="56">
          <cell r="A56">
            <v>55</v>
          </cell>
          <cell r="B56" t="str">
            <v>FT28201</v>
          </cell>
          <cell r="C56" t="str">
            <v>COLLECTOR TANK</v>
          </cell>
          <cell r="D56">
            <v>2910900357</v>
          </cell>
          <cell r="E56" t="str">
            <v>M16 BONDED</v>
          </cell>
          <cell r="F56" t="str">
            <v>SV00A0A410AJ1705</v>
          </cell>
          <cell r="G56" t="str">
            <v>Seal</v>
          </cell>
          <cell r="H56" t="str">
            <v>M16x1.5 Bonded Seal</v>
          </cell>
          <cell r="I56">
            <v>1</v>
          </cell>
          <cell r="J56">
            <v>4.0000000000000001E-3</v>
          </cell>
          <cell r="K56">
            <v>4.0000000000000001E-3</v>
          </cell>
          <cell r="L56">
            <v>55</v>
          </cell>
          <cell r="M56" t="str">
            <v>ALL VARIANTS</v>
          </cell>
          <cell r="N56" t="str">
            <v>COLLECTOR TANK</v>
          </cell>
          <cell r="O56" t="str">
            <v>APU Return (11)</v>
          </cell>
          <cell r="P56" t="str">
            <v>M16x1.5 Bonded Seal</v>
          </cell>
          <cell r="Q56" t="str">
            <v>M16 BONDED</v>
          </cell>
          <cell r="R56" t="str">
            <v>FT28201, ALL VARIANTS, COLLECTOR TANK, APU Return (11), M16x1.5 Bonded Seal, M16 BONDED</v>
          </cell>
          <cell r="S56">
            <v>1</v>
          </cell>
        </row>
        <row r="58">
          <cell r="A58">
            <v>56</v>
          </cell>
          <cell r="B58" t="str">
            <v>FT28501</v>
          </cell>
          <cell r="C58" t="str">
            <v>MAIN TANK  1  - SCOUT</v>
          </cell>
          <cell r="D58">
            <v>2910900359</v>
          </cell>
          <cell r="E58" t="str">
            <v>FT28501</v>
          </cell>
          <cell r="F58" t="str">
            <v>SV00A0A410AD</v>
          </cell>
          <cell r="G58" t="str">
            <v/>
          </cell>
          <cell r="H58" t="str">
            <v/>
          </cell>
          <cell r="I58" t="str">
            <v/>
          </cell>
          <cell r="J58" t="str">
            <v/>
          </cell>
          <cell r="K58" t="str">
            <v/>
          </cell>
          <cell r="L58">
            <v>56</v>
          </cell>
          <cell r="M58" t="str">
            <v>Scout</v>
          </cell>
          <cell r="N58" t="str">
            <v>Main Tank</v>
          </cell>
          <cell r="O58" t="str">
            <v>MAIN FUEL TANK</v>
          </cell>
          <cell r="P58" t="str">
            <v/>
          </cell>
          <cell r="Q58" t="str">
            <v>FT28501</v>
          </cell>
          <cell r="R58" t="str">
            <v>FT28501, Scout, Main Tank, MAIN FUEL TANK, , FT28501</v>
          </cell>
          <cell r="S58" t="str">
            <v/>
          </cell>
        </row>
        <row r="59">
          <cell r="A59">
            <v>57</v>
          </cell>
          <cell r="B59" t="str">
            <v>FT28501</v>
          </cell>
          <cell r="C59" t="str">
            <v>MAIN TANK  1  - SCOUT</v>
          </cell>
          <cell r="D59">
            <v>2910900359</v>
          </cell>
          <cell r="E59" t="str">
            <v>FT28511</v>
          </cell>
          <cell r="F59" t="str">
            <v>SV00A0A410AD01</v>
          </cell>
          <cell r="G59" t="str">
            <v>Moulding</v>
          </cell>
          <cell r="H59" t="str">
            <v>Rotational Moulding</v>
          </cell>
          <cell r="I59">
            <v>1</v>
          </cell>
          <cell r="J59">
            <v>21</v>
          </cell>
          <cell r="K59">
            <v>21</v>
          </cell>
          <cell r="L59">
            <v>57</v>
          </cell>
          <cell r="M59" t="str">
            <v>Scout</v>
          </cell>
          <cell r="N59" t="str">
            <v>Main Tank</v>
          </cell>
          <cell r="O59" t="str">
            <v>RM Tank CH53 Natural Crosslink Polyethylene</v>
          </cell>
          <cell r="P59" t="str">
            <v>Rotational Moulding</v>
          </cell>
          <cell r="Q59" t="str">
            <v>FT28511</v>
          </cell>
          <cell r="R59" t="str">
            <v>FT28501, Scout, Main Tank, RM Tank CH53 Natural Crosslink Polyethylene, Rotational Moulding, FT28511</v>
          </cell>
          <cell r="S59">
            <v>1</v>
          </cell>
        </row>
        <row r="60">
          <cell r="A60">
            <v>58</v>
          </cell>
          <cell r="B60" t="str">
            <v>FT28501</v>
          </cell>
          <cell r="C60" t="str">
            <v>MAIN TANK  1  - SCOUT</v>
          </cell>
          <cell r="D60">
            <v>2910900359</v>
          </cell>
          <cell r="E60" t="str">
            <v>FT28681</v>
          </cell>
          <cell r="F60" t="str">
            <v>SV00A0A410AD0103</v>
          </cell>
          <cell r="G60" t="str">
            <v>Parts</v>
          </cell>
          <cell r="H60" t="str">
            <v>Top level loose items kit</v>
          </cell>
          <cell r="I60">
            <v>1</v>
          </cell>
          <cell r="J60" t="str">
            <v/>
          </cell>
          <cell r="K60" t="str">
            <v/>
          </cell>
          <cell r="L60">
            <v>58</v>
          </cell>
          <cell r="M60" t="str">
            <v>Scout</v>
          </cell>
          <cell r="N60" t="str">
            <v>Main Tank</v>
          </cell>
          <cell r="O60" t="str">
            <v>Loose items</v>
          </cell>
          <cell r="P60" t="str">
            <v>Top level loose items kit</v>
          </cell>
          <cell r="Q60" t="str">
            <v>FT28681</v>
          </cell>
          <cell r="R60" t="str">
            <v>FT28501, Scout, Main Tank, Loose items, Top level loose items kit, FT28681</v>
          </cell>
          <cell r="S60">
            <v>1</v>
          </cell>
        </row>
        <row r="61">
          <cell r="A61">
            <v>59</v>
          </cell>
          <cell r="B61" t="str">
            <v>FT28501</v>
          </cell>
          <cell r="C61" t="str">
            <v>MAIN TANK  1  - SCOUT</v>
          </cell>
          <cell r="D61">
            <v>2910900359</v>
          </cell>
          <cell r="E61" t="str">
            <v>FT28281</v>
          </cell>
          <cell r="F61" t="str">
            <v>SV00A0A410AD0105</v>
          </cell>
          <cell r="G61" t="str">
            <v>Label</v>
          </cell>
          <cell r="H61" t="str">
            <v>Ident Label</v>
          </cell>
          <cell r="I61">
            <v>1</v>
          </cell>
          <cell r="J61">
            <v>0.02</v>
          </cell>
          <cell r="K61">
            <v>0.02</v>
          </cell>
          <cell r="L61">
            <v>59</v>
          </cell>
          <cell r="M61" t="str">
            <v>Scout</v>
          </cell>
          <cell r="N61" t="str">
            <v>Main Tank</v>
          </cell>
          <cell r="O61" t="str">
            <v>Label</v>
          </cell>
          <cell r="P61" t="str">
            <v>Ident Label</v>
          </cell>
          <cell r="Q61" t="str">
            <v>FT28281</v>
          </cell>
          <cell r="R61" t="str">
            <v>FT28501, Scout, Main Tank, Label, Ident Label, FT28281</v>
          </cell>
          <cell r="S61">
            <v>1</v>
          </cell>
        </row>
        <row r="62">
          <cell r="A62">
            <v>60</v>
          </cell>
          <cell r="B62" t="str">
            <v>FT28501</v>
          </cell>
          <cell r="C62" t="str">
            <v>MAIN TANK  1  - SCOUT</v>
          </cell>
          <cell r="D62">
            <v>2910900359</v>
          </cell>
          <cell r="E62" t="str">
            <v>FT28481</v>
          </cell>
          <cell r="F62" t="str">
            <v>SV00A0A410AD17</v>
          </cell>
          <cell r="G62" t="str">
            <v>Filler</v>
          </cell>
          <cell r="H62" t="str">
            <v>SAFOAM Cut Block LRU</v>
          </cell>
          <cell r="I62">
            <v>1</v>
          </cell>
          <cell r="J62">
            <v>6</v>
          </cell>
          <cell r="K62">
            <v>6</v>
          </cell>
          <cell r="L62">
            <v>60</v>
          </cell>
          <cell r="M62" t="str">
            <v>Scout</v>
          </cell>
          <cell r="N62" t="str">
            <v>Main Tank</v>
          </cell>
          <cell r="O62" t="str">
            <v>Reticulated Safety Foam</v>
          </cell>
          <cell r="P62" t="str">
            <v>SAFOAM Cut Block LRU</v>
          </cell>
          <cell r="Q62" t="str">
            <v>FT28481</v>
          </cell>
          <cell r="R62" t="str">
            <v>FT28501, Scout, Main Tank, Reticulated Safety Foam, SAFOAM Cut Block LRU, FT28481</v>
          </cell>
          <cell r="S62">
            <v>1</v>
          </cell>
        </row>
        <row r="63">
          <cell r="A63">
            <v>61</v>
          </cell>
          <cell r="B63" t="str">
            <v>FT28501</v>
          </cell>
          <cell r="C63" t="str">
            <v>MAIN TANK  1  - SCOUT</v>
          </cell>
          <cell r="D63">
            <v>2910900359</v>
          </cell>
          <cell r="E63" t="str">
            <v/>
          </cell>
          <cell r="F63" t="str">
            <v>SV00A0A410AD25</v>
          </cell>
          <cell r="G63" t="str">
            <v/>
          </cell>
          <cell r="H63" t="str">
            <v/>
          </cell>
          <cell r="I63" t="str">
            <v/>
          </cell>
          <cell r="J63" t="str">
            <v/>
          </cell>
          <cell r="K63" t="str">
            <v/>
          </cell>
          <cell r="L63">
            <v>61</v>
          </cell>
          <cell r="M63" t="str">
            <v>Scout</v>
          </cell>
          <cell r="N63" t="str">
            <v>Main Tank</v>
          </cell>
          <cell r="O63" t="str">
            <v>Earthing Boss</v>
          </cell>
          <cell r="P63" t="str">
            <v/>
          </cell>
          <cell r="Q63" t="str">
            <v/>
          </cell>
          <cell r="R63" t="str">
            <v xml:space="preserve">FT28501, Scout, Main Tank, Earthing Boss, , </v>
          </cell>
          <cell r="S63" t="str">
            <v/>
          </cell>
        </row>
        <row r="64">
          <cell r="A64">
            <v>62</v>
          </cell>
          <cell r="B64" t="str">
            <v>FT28501</v>
          </cell>
          <cell r="C64" t="str">
            <v>MAIN TANK  1  - SCOUT</v>
          </cell>
          <cell r="D64">
            <v>2910900359</v>
          </cell>
          <cell r="E64" t="str">
            <v>FT28198</v>
          </cell>
          <cell r="F64" t="str">
            <v>SV00A0A410AD2501</v>
          </cell>
          <cell r="G64" t="str">
            <v>Fitting</v>
          </cell>
          <cell r="H64" t="str">
            <v>M8 Earthing Boss (White)</v>
          </cell>
          <cell r="I64">
            <v>1</v>
          </cell>
          <cell r="J64">
            <v>0.03</v>
          </cell>
          <cell r="K64">
            <v>0.03</v>
          </cell>
          <cell r="L64">
            <v>62</v>
          </cell>
          <cell r="M64" t="str">
            <v>Scout</v>
          </cell>
          <cell r="N64" t="str">
            <v>Main Tank</v>
          </cell>
          <cell r="O64" t="str">
            <v>Earthing Boss</v>
          </cell>
          <cell r="P64" t="str">
            <v>M8 Earthing Boss (White)</v>
          </cell>
          <cell r="Q64" t="str">
            <v>FT28198</v>
          </cell>
          <cell r="R64" t="str">
            <v>FT28501, Scout, Main Tank, Earthing Boss, M8 Earthing Boss (White), FT28198</v>
          </cell>
          <cell r="S64">
            <v>1</v>
          </cell>
        </row>
        <row r="65">
          <cell r="A65">
            <v>63</v>
          </cell>
          <cell r="B65" t="str">
            <v>FT28501</v>
          </cell>
          <cell r="C65" t="str">
            <v>MAIN TANK  1  - SCOUT</v>
          </cell>
          <cell r="D65">
            <v>2910900359</v>
          </cell>
          <cell r="E65" t="str">
            <v>BT-M3X20CSK</v>
          </cell>
          <cell r="F65" t="str">
            <v>SV00A0A410AD2503</v>
          </cell>
          <cell r="G65" t="str">
            <v>Fastener</v>
          </cell>
          <cell r="H65" t="str">
            <v>M3 Csk Screw</v>
          </cell>
          <cell r="I65">
            <v>1</v>
          </cell>
          <cell r="J65">
            <v>5.0000000000000001E-3</v>
          </cell>
          <cell r="K65">
            <v>5.0000000000000001E-3</v>
          </cell>
          <cell r="L65">
            <v>63</v>
          </cell>
          <cell r="M65" t="str">
            <v>Scout</v>
          </cell>
          <cell r="N65" t="str">
            <v>Main Tank</v>
          </cell>
          <cell r="O65" t="str">
            <v>Earthing Boss</v>
          </cell>
          <cell r="P65" t="str">
            <v>M3 Csk Screw</v>
          </cell>
          <cell r="Q65" t="str">
            <v>BT-M3X20CSK</v>
          </cell>
          <cell r="R65" t="str">
            <v>FT28501, Scout, Main Tank, Earthing Boss, M3 Csk Screw, BT-M3X20CSK</v>
          </cell>
          <cell r="S65">
            <v>1</v>
          </cell>
        </row>
        <row r="66">
          <cell r="A66">
            <v>64</v>
          </cell>
          <cell r="B66" t="str">
            <v>FT28501</v>
          </cell>
          <cell r="C66" t="str">
            <v>MAIN TANK  1  - SCOUT</v>
          </cell>
          <cell r="D66">
            <v>2910900359</v>
          </cell>
          <cell r="E66" t="str">
            <v>BT-M8X10HX</v>
          </cell>
          <cell r="F66" t="str">
            <v>SV00A0A410AD2505</v>
          </cell>
          <cell r="G66" t="str">
            <v>Fastener</v>
          </cell>
          <cell r="H66" t="str">
            <v>M8 Bolt Hex Head</v>
          </cell>
          <cell r="I66">
            <v>1</v>
          </cell>
          <cell r="J66">
            <v>0.03</v>
          </cell>
          <cell r="K66">
            <v>0.03</v>
          </cell>
          <cell r="L66">
            <v>64</v>
          </cell>
          <cell r="M66" t="str">
            <v>Scout</v>
          </cell>
          <cell r="N66" t="str">
            <v>Main Tank</v>
          </cell>
          <cell r="O66" t="str">
            <v>Earthing Boss</v>
          </cell>
          <cell r="P66" t="str">
            <v>M8 Bolt Hex Head</v>
          </cell>
          <cell r="Q66" t="str">
            <v>BT-M8X10HX</v>
          </cell>
          <cell r="R66" t="str">
            <v>FT28501, Scout, Main Tank, Earthing Boss, M8 Bolt Hex Head, BT-M8X10HX</v>
          </cell>
          <cell r="S66">
            <v>1</v>
          </cell>
        </row>
        <row r="67">
          <cell r="A67">
            <v>65</v>
          </cell>
          <cell r="B67" t="str">
            <v>FT28501</v>
          </cell>
          <cell r="C67" t="str">
            <v>MAIN TANK  1  - SCOUT</v>
          </cell>
          <cell r="D67">
            <v>2910900359</v>
          </cell>
          <cell r="E67" t="str">
            <v>FT24750</v>
          </cell>
          <cell r="F67" t="str">
            <v>SV00A0A410AD0107</v>
          </cell>
          <cell r="G67" t="str">
            <v>Mat</v>
          </cell>
          <cell r="H67" t="str">
            <v>Dimple Mat</v>
          </cell>
          <cell r="I67">
            <v>4</v>
          </cell>
          <cell r="J67">
            <v>0.02</v>
          </cell>
          <cell r="K67">
            <v>0.08</v>
          </cell>
          <cell r="L67">
            <v>65</v>
          </cell>
          <cell r="M67" t="str">
            <v>Scout</v>
          </cell>
          <cell r="N67" t="str">
            <v>Main Tank</v>
          </cell>
          <cell r="O67" t="str">
            <v>Handling Aid</v>
          </cell>
          <cell r="P67" t="str">
            <v>Dimple Mat</v>
          </cell>
          <cell r="Q67" t="str">
            <v>FT24750</v>
          </cell>
          <cell r="R67" t="str">
            <v>FT28501, Scout, Main Tank, Handling Aid, Dimple Mat, FT24750</v>
          </cell>
          <cell r="S67">
            <v>4</v>
          </cell>
        </row>
        <row r="68">
          <cell r="A68">
            <v>66</v>
          </cell>
          <cell r="B68" t="str">
            <v>FT28501</v>
          </cell>
          <cell r="C68" t="str">
            <v>MAIN TANK  1  - SCOUT</v>
          </cell>
          <cell r="D68">
            <v>2910900359</v>
          </cell>
          <cell r="E68" t="str">
            <v>FT28391</v>
          </cell>
          <cell r="F68" t="str">
            <v>SV00A0A410AD03</v>
          </cell>
          <cell r="G68" t="str">
            <v/>
          </cell>
          <cell r="H68" t="str">
            <v/>
          </cell>
          <cell r="I68" t="str">
            <v/>
          </cell>
          <cell r="J68" t="str">
            <v/>
          </cell>
          <cell r="K68" t="str">
            <v/>
          </cell>
          <cell r="L68">
            <v>66</v>
          </cell>
          <cell r="M68" t="str">
            <v>Scout</v>
          </cell>
          <cell r="N68" t="str">
            <v>Main Tank</v>
          </cell>
          <cell r="O68" t="str">
            <v>Top Access Plate Assembly</v>
          </cell>
          <cell r="P68" t="str">
            <v/>
          </cell>
          <cell r="Q68" t="str">
            <v>FT28391</v>
          </cell>
          <cell r="R68" t="str">
            <v>FT28501, Scout, Main Tank, Top Access Plate Assembly, , FT28391</v>
          </cell>
          <cell r="S68" t="str">
            <v/>
          </cell>
        </row>
        <row r="69">
          <cell r="A69">
            <v>67</v>
          </cell>
          <cell r="B69" t="str">
            <v>FT28501</v>
          </cell>
          <cell r="C69" t="str">
            <v>MAIN TANK  1  - SCOUT</v>
          </cell>
          <cell r="D69">
            <v>2910900359</v>
          </cell>
          <cell r="E69" t="str">
            <v>FT28491</v>
          </cell>
          <cell r="F69" t="str">
            <v>SV00A0A410AD0301</v>
          </cell>
          <cell r="G69" t="str">
            <v>Fitting</v>
          </cell>
          <cell r="H69" t="str">
            <v>Plate</v>
          </cell>
          <cell r="I69">
            <v>1</v>
          </cell>
          <cell r="J69">
            <v>1.5</v>
          </cell>
          <cell r="K69">
            <v>1.5</v>
          </cell>
          <cell r="L69">
            <v>67</v>
          </cell>
          <cell r="M69" t="str">
            <v>Scout</v>
          </cell>
          <cell r="N69" t="str">
            <v>Main Tank</v>
          </cell>
          <cell r="O69" t="str">
            <v>Top Access Plate Assy FT28391</v>
          </cell>
          <cell r="P69" t="str">
            <v>Plate</v>
          </cell>
          <cell r="Q69" t="str">
            <v>FT28491</v>
          </cell>
          <cell r="R69" t="str">
            <v>FT28501, Scout, Main Tank, Top Access Plate Assy FT28391, Plate, FT28491</v>
          </cell>
          <cell r="S69">
            <v>1</v>
          </cell>
        </row>
        <row r="70">
          <cell r="A70">
            <v>68</v>
          </cell>
          <cell r="B70" t="str">
            <v>FT28501</v>
          </cell>
          <cell r="C70" t="str">
            <v>MAIN TANK  1  - SCOUT</v>
          </cell>
          <cell r="D70">
            <v>2910900359</v>
          </cell>
          <cell r="E70" t="str">
            <v>FT28241</v>
          </cell>
          <cell r="F70" t="str">
            <v>SV00A0A410AD0303</v>
          </cell>
          <cell r="G70" t="str">
            <v>Fitting</v>
          </cell>
          <cell r="H70" t="str">
            <v>Backing Ring</v>
          </cell>
          <cell r="I70">
            <v>1</v>
          </cell>
          <cell r="J70">
            <v>1.1000000000000001</v>
          </cell>
          <cell r="K70">
            <v>1.1000000000000001</v>
          </cell>
          <cell r="L70">
            <v>68</v>
          </cell>
          <cell r="M70" t="str">
            <v>Scout</v>
          </cell>
          <cell r="N70" t="str">
            <v>Main Tank</v>
          </cell>
          <cell r="O70" t="str">
            <v>Top Access Plate Assy FT28391</v>
          </cell>
          <cell r="P70" t="str">
            <v>Backing Ring</v>
          </cell>
          <cell r="Q70" t="str">
            <v>FT28241</v>
          </cell>
          <cell r="R70" t="str">
            <v>FT28501, Scout, Main Tank, Top Access Plate Assy FT28391, Backing Ring, FT28241</v>
          </cell>
          <cell r="S70">
            <v>1</v>
          </cell>
        </row>
        <row r="71">
          <cell r="A71">
            <v>69</v>
          </cell>
          <cell r="B71" t="str">
            <v>FT28501</v>
          </cell>
          <cell r="C71" t="str">
            <v>MAIN TANK  1  - SCOUT</v>
          </cell>
          <cell r="D71">
            <v>2910900359</v>
          </cell>
          <cell r="E71" t="str">
            <v>BT-M6X25HX/SS</v>
          </cell>
          <cell r="F71" t="str">
            <v>SV00A0A410AD0305</v>
          </cell>
          <cell r="G71" t="str">
            <v>Fastener</v>
          </cell>
          <cell r="H71" t="str">
            <v>M6 Bolt Hex Head</v>
          </cell>
          <cell r="I71">
            <v>56</v>
          </cell>
          <cell r="J71">
            <v>5.0000000000000001E-3</v>
          </cell>
          <cell r="K71">
            <v>0.28000000000000003</v>
          </cell>
          <cell r="L71">
            <v>69</v>
          </cell>
          <cell r="M71" t="str">
            <v>Scout</v>
          </cell>
          <cell r="N71" t="str">
            <v>Main Tank</v>
          </cell>
          <cell r="O71" t="str">
            <v>Top Access Plate Assy FT28391</v>
          </cell>
          <cell r="P71" t="str">
            <v>M6 Bolt Hex Head</v>
          </cell>
          <cell r="Q71" t="str">
            <v>BT-M6X25HX/SS</v>
          </cell>
          <cell r="R71" t="str">
            <v>FT28501, Scout, Main Tank, Top Access Plate Assy FT28391, M6 Bolt Hex Head, BT-M6X25HX/SS</v>
          </cell>
          <cell r="S71">
            <v>56</v>
          </cell>
        </row>
        <row r="72">
          <cell r="A72">
            <v>70</v>
          </cell>
          <cell r="B72" t="str">
            <v>FT28501</v>
          </cell>
          <cell r="C72" t="str">
            <v>MAIN TANK  1  - SCOUT</v>
          </cell>
          <cell r="D72">
            <v>2910900359</v>
          </cell>
          <cell r="E72" t="str">
            <v>Z-W-M6/SS</v>
          </cell>
          <cell r="F72" t="str">
            <v>SV00A0A410AD0307</v>
          </cell>
          <cell r="G72" t="str">
            <v>Fastener</v>
          </cell>
          <cell r="H72" t="str">
            <v>M6 Washer</v>
          </cell>
          <cell r="I72">
            <v>56</v>
          </cell>
          <cell r="J72">
            <v>5.0000000000000001E-3</v>
          </cell>
          <cell r="K72">
            <v>0.28000000000000003</v>
          </cell>
          <cell r="L72">
            <v>70</v>
          </cell>
          <cell r="M72" t="str">
            <v>Scout</v>
          </cell>
          <cell r="N72" t="str">
            <v>Main Tank</v>
          </cell>
          <cell r="O72" t="str">
            <v>Top Access Plate Assy FT28391</v>
          </cell>
          <cell r="P72" t="str">
            <v>M6 Washer</v>
          </cell>
          <cell r="Q72" t="str">
            <v>Z-W-M6/SS</v>
          </cell>
          <cell r="R72" t="str">
            <v>FT28501, Scout, Main Tank, Top Access Plate Assy FT28391, M6 Washer, Z-W-M6/SS</v>
          </cell>
          <cell r="S72">
            <v>56</v>
          </cell>
        </row>
        <row r="73">
          <cell r="A73">
            <v>71</v>
          </cell>
          <cell r="B73" t="str">
            <v>FT28501</v>
          </cell>
          <cell r="C73" t="str">
            <v>MAIN TANK  1  - SCOUT</v>
          </cell>
          <cell r="D73">
            <v>2910900359</v>
          </cell>
          <cell r="E73" t="str">
            <v>FT28251</v>
          </cell>
          <cell r="F73" t="str">
            <v>SV00A0A410AD0309</v>
          </cell>
          <cell r="G73" t="str">
            <v>Seal</v>
          </cell>
          <cell r="H73" t="str">
            <v>Gasket</v>
          </cell>
          <cell r="I73">
            <v>2</v>
          </cell>
          <cell r="J73">
            <v>5.0000000000000001E-3</v>
          </cell>
          <cell r="K73">
            <v>0.01</v>
          </cell>
          <cell r="L73">
            <v>71</v>
          </cell>
          <cell r="M73" t="str">
            <v>Scout</v>
          </cell>
          <cell r="N73" t="str">
            <v>Main Tank</v>
          </cell>
          <cell r="O73" t="str">
            <v>Top Access Plate Assy FT28391</v>
          </cell>
          <cell r="P73" t="str">
            <v>Gasket</v>
          </cell>
          <cell r="Q73" t="str">
            <v>FT28251</v>
          </cell>
          <cell r="R73" t="str">
            <v>FT28501, Scout, Main Tank, Top Access Plate Assy FT28391, Gasket, FT28251</v>
          </cell>
          <cell r="S73">
            <v>2</v>
          </cell>
        </row>
        <row r="74">
          <cell r="A74">
            <v>72</v>
          </cell>
          <cell r="B74" t="str">
            <v>FT28501</v>
          </cell>
          <cell r="C74" t="str">
            <v>MAIN TANK  1  - SCOUT</v>
          </cell>
          <cell r="D74">
            <v>2910900359</v>
          </cell>
          <cell r="E74" t="str">
            <v>BT-M6X16CSK/SS</v>
          </cell>
          <cell r="F74" t="str">
            <v>SV00A0A410AD0311</v>
          </cell>
          <cell r="G74" t="str">
            <v>Fastener</v>
          </cell>
          <cell r="H74" t="str">
            <v>M6 Bolt Csk Head</v>
          </cell>
          <cell r="I74">
            <v>3</v>
          </cell>
          <cell r="J74">
            <v>5.0000000000000001E-3</v>
          </cell>
          <cell r="K74">
            <v>1.4999999999999999E-2</v>
          </cell>
          <cell r="L74">
            <v>72</v>
          </cell>
          <cell r="M74" t="str">
            <v>Scout</v>
          </cell>
          <cell r="N74" t="str">
            <v>Main Tank</v>
          </cell>
          <cell r="O74" t="str">
            <v>Top Access Plate Assy FT28391</v>
          </cell>
          <cell r="P74" t="str">
            <v>M6 Bolt Csk Head</v>
          </cell>
          <cell r="Q74" t="str">
            <v>BT-M6X16CSK/SS</v>
          </cell>
          <cell r="R74" t="str">
            <v>FT28501, Scout, Main Tank, Top Access Plate Assy FT28391, M6 Bolt Csk Head, BT-M6X16CSK/SS</v>
          </cell>
          <cell r="S74">
            <v>3</v>
          </cell>
        </row>
        <row r="75">
          <cell r="A75">
            <v>73</v>
          </cell>
          <cell r="B75" t="str">
            <v>FT28501</v>
          </cell>
          <cell r="C75" t="str">
            <v>MAIN TANK  1  - SCOUT</v>
          </cell>
          <cell r="D75">
            <v>2910900359</v>
          </cell>
          <cell r="E75" t="str">
            <v/>
          </cell>
          <cell r="F75" t="str">
            <v>SV00A0A410AD05</v>
          </cell>
          <cell r="G75" t="str">
            <v/>
          </cell>
          <cell r="H75" t="str">
            <v/>
          </cell>
          <cell r="I75" t="str">
            <v/>
          </cell>
          <cell r="J75" t="str">
            <v/>
          </cell>
          <cell r="K75" t="str">
            <v/>
          </cell>
          <cell r="L75">
            <v>73</v>
          </cell>
          <cell r="M75" t="str">
            <v>Scout</v>
          </cell>
          <cell r="N75" t="str">
            <v>Main Tank</v>
          </cell>
          <cell r="O75" t="str">
            <v>Fuel Filler</v>
          </cell>
          <cell r="P75" t="str">
            <v/>
          </cell>
          <cell r="Q75" t="str">
            <v/>
          </cell>
          <cell r="R75" t="str">
            <v xml:space="preserve">FT28501, Scout, Main Tank, Fuel Filler, , </v>
          </cell>
          <cell r="S75" t="str">
            <v/>
          </cell>
        </row>
        <row r="76">
          <cell r="A76">
            <v>74</v>
          </cell>
          <cell r="B76" t="str">
            <v>FT28501</v>
          </cell>
          <cell r="C76" t="str">
            <v>MAIN TANK  1  - SCOUT</v>
          </cell>
          <cell r="D76">
            <v>2910900359</v>
          </cell>
          <cell r="E76" t="str">
            <v>Y-J2-1MA-X-V</v>
          </cell>
          <cell r="F76" t="str">
            <v>SV00A0A410AD0501</v>
          </cell>
          <cell r="G76" t="str">
            <v>Fitting</v>
          </cell>
          <cell r="H76" t="str">
            <v>Pressure/Gravity Refuel Coupling</v>
          </cell>
          <cell r="I76">
            <v>1</v>
          </cell>
          <cell r="J76">
            <v>1.03</v>
          </cell>
          <cell r="K76">
            <v>1.03</v>
          </cell>
          <cell r="L76">
            <v>74</v>
          </cell>
          <cell r="M76" t="str">
            <v>Scout</v>
          </cell>
          <cell r="N76" t="str">
            <v>Main Tank</v>
          </cell>
          <cell r="O76" t="str">
            <v>Fuel Filler LRU</v>
          </cell>
          <cell r="P76" t="str">
            <v>Pressure/Gravity Refuel Coupling</v>
          </cell>
          <cell r="Q76" t="str">
            <v>Y-J2-1MA-X-V</v>
          </cell>
          <cell r="R76" t="str">
            <v>FT28501, Scout, Main Tank, Fuel Filler LRU, Pressure/Gravity Refuel Coupling, Y-J2-1MA-X-V</v>
          </cell>
          <cell r="S76">
            <v>1</v>
          </cell>
        </row>
        <row r="77">
          <cell r="A77">
            <v>75</v>
          </cell>
          <cell r="B77" t="str">
            <v>FT28501</v>
          </cell>
          <cell r="C77" t="str">
            <v>MAIN TANK  1  - SCOUT</v>
          </cell>
          <cell r="D77">
            <v>2910900359</v>
          </cell>
          <cell r="E77" t="str">
            <v>Y-FCMX109A</v>
          </cell>
          <cell r="F77" t="str">
            <v>SV00A0A410AD0503</v>
          </cell>
          <cell r="G77" t="str">
            <v>Fitting</v>
          </cell>
          <cell r="H77" t="str">
            <v>STANAG 3105  Filler Cap &amp; Lanyard</v>
          </cell>
          <cell r="I77">
            <v>1</v>
          </cell>
          <cell r="J77">
            <v>0.35</v>
          </cell>
          <cell r="K77">
            <v>0.35</v>
          </cell>
          <cell r="L77">
            <v>75</v>
          </cell>
          <cell r="M77" t="str">
            <v>Scout</v>
          </cell>
          <cell r="N77" t="str">
            <v>Main Tank</v>
          </cell>
          <cell r="O77" t="str">
            <v>Fuel Filler LRU</v>
          </cell>
          <cell r="P77" t="str">
            <v>STANAG 3105  Filler Cap &amp; Lanyard</v>
          </cell>
          <cell r="Q77" t="str">
            <v>Y-FCMX109A</v>
          </cell>
          <cell r="R77" t="str">
            <v>FT28501, Scout, Main Tank, Fuel Filler LRU, STANAG 3105  Filler Cap &amp; Lanyard, Y-FCMX109A</v>
          </cell>
          <cell r="S77">
            <v>1</v>
          </cell>
        </row>
        <row r="78">
          <cell r="A78">
            <v>76</v>
          </cell>
          <cell r="B78" t="str">
            <v>FT28501</v>
          </cell>
          <cell r="C78" t="str">
            <v>MAIN TANK  1  - SCOUT</v>
          </cell>
          <cell r="D78">
            <v>2910900359</v>
          </cell>
          <cell r="E78" t="str">
            <v>Y-SS1310</v>
          </cell>
          <cell r="F78" t="str">
            <v>SV00A0A410AD0505</v>
          </cell>
          <cell r="G78" t="str">
            <v>Clamp</v>
          </cell>
          <cell r="H78" t="str">
            <v xml:space="preserve">Clamp  </v>
          </cell>
          <cell r="I78">
            <v>2</v>
          </cell>
          <cell r="J78">
            <v>0.1</v>
          </cell>
          <cell r="K78">
            <v>0.2</v>
          </cell>
          <cell r="L78">
            <v>76</v>
          </cell>
          <cell r="M78" t="str">
            <v>Scout</v>
          </cell>
          <cell r="N78" t="str">
            <v>Main Tank</v>
          </cell>
          <cell r="O78" t="str">
            <v>Fuel Filler LRU</v>
          </cell>
          <cell r="P78" t="str">
            <v xml:space="preserve">Clamp  </v>
          </cell>
          <cell r="Q78" t="str">
            <v>Y-SS1310</v>
          </cell>
          <cell r="R78" t="str">
            <v>FT28501, Scout, Main Tank, Fuel Filler LRU, Clamp  , Y-SS1310</v>
          </cell>
          <cell r="S78">
            <v>2</v>
          </cell>
        </row>
        <row r="79">
          <cell r="A79">
            <v>77</v>
          </cell>
          <cell r="B79" t="str">
            <v>FT28501</v>
          </cell>
          <cell r="C79" t="str">
            <v>MAIN TANK  1  - SCOUT</v>
          </cell>
          <cell r="D79">
            <v>2910900359</v>
          </cell>
          <cell r="E79" t="str">
            <v>BT-M4X20CSK/SS</v>
          </cell>
          <cell r="F79" t="str">
            <v>SV00A0A410AD0507</v>
          </cell>
          <cell r="G79" t="str">
            <v>Screw</v>
          </cell>
          <cell r="H79" t="str">
            <v>M4 CSK SCREW 20mm</v>
          </cell>
          <cell r="I79">
            <v>14</v>
          </cell>
          <cell r="J79">
            <v>5.0000000000000001E-3</v>
          </cell>
          <cell r="K79">
            <v>7.0000000000000007E-2</v>
          </cell>
          <cell r="L79">
            <v>77</v>
          </cell>
          <cell r="M79" t="str">
            <v>Scout</v>
          </cell>
          <cell r="N79" t="str">
            <v>Main Tank</v>
          </cell>
          <cell r="O79" t="str">
            <v>Fuel Filler LRU</v>
          </cell>
          <cell r="P79" t="str">
            <v>M4 CSK SCREW 20mm</v>
          </cell>
          <cell r="Q79" t="str">
            <v>BT-M4X20CSK/SS</v>
          </cell>
          <cell r="R79" t="str">
            <v>FT28501, Scout, Main Tank, Fuel Filler LRU, M4 CSK SCREW 20mm, BT-M4X20CSK/SS</v>
          </cell>
          <cell r="S79">
            <v>14</v>
          </cell>
        </row>
        <row r="80">
          <cell r="A80">
            <v>78</v>
          </cell>
          <cell r="B80" t="str">
            <v>FT28501</v>
          </cell>
          <cell r="C80" t="str">
            <v>MAIN TANK  1  - SCOUT</v>
          </cell>
          <cell r="D80">
            <v>2910900359</v>
          </cell>
          <cell r="E80" t="str">
            <v>FT28385/1</v>
          </cell>
          <cell r="F80" t="str">
            <v>SV00A0A410AD0509</v>
          </cell>
          <cell r="G80" t="str">
            <v>Seal</v>
          </cell>
          <cell r="H80" t="str">
            <v>Flex P seal Rubber Moulding</v>
          </cell>
          <cell r="I80">
            <v>1</v>
          </cell>
          <cell r="J80">
            <v>0.1</v>
          </cell>
          <cell r="K80">
            <v>0.1</v>
          </cell>
          <cell r="L80">
            <v>78</v>
          </cell>
          <cell r="M80" t="str">
            <v>Scout</v>
          </cell>
          <cell r="N80" t="str">
            <v>Main Tank</v>
          </cell>
          <cell r="O80" t="str">
            <v>Fuel Filler LRU</v>
          </cell>
          <cell r="P80" t="str">
            <v>Flex P seal Rubber Moulding</v>
          </cell>
          <cell r="Q80" t="str">
            <v>FT28385/1</v>
          </cell>
          <cell r="R80" t="str">
            <v>FT28501, Scout, Main Tank, Fuel Filler LRU, Flex P seal Rubber Moulding, FT28385/1</v>
          </cell>
          <cell r="S80">
            <v>1</v>
          </cell>
        </row>
        <row r="81">
          <cell r="A81">
            <v>79</v>
          </cell>
          <cell r="B81" t="str">
            <v>FT28501</v>
          </cell>
          <cell r="C81" t="str">
            <v>MAIN TANK  1  - SCOUT</v>
          </cell>
          <cell r="D81">
            <v>2910900359</v>
          </cell>
          <cell r="E81" t="str">
            <v/>
          </cell>
          <cell r="F81" t="str">
            <v>SV00A0A460AA03</v>
          </cell>
          <cell r="G81" t="str">
            <v/>
          </cell>
          <cell r="H81" t="str">
            <v/>
          </cell>
          <cell r="I81" t="str">
            <v/>
          </cell>
          <cell r="J81" t="str">
            <v/>
          </cell>
          <cell r="K81" t="str">
            <v/>
          </cell>
          <cell r="L81">
            <v>79</v>
          </cell>
          <cell r="M81" t="str">
            <v>Scout</v>
          </cell>
          <cell r="N81" t="str">
            <v>Main Tank</v>
          </cell>
          <cell r="O81" t="str">
            <v>PRESSURE RELIEF VALVE - MAIN TANK</v>
          </cell>
          <cell r="P81" t="str">
            <v/>
          </cell>
          <cell r="Q81" t="str">
            <v/>
          </cell>
          <cell r="R81" t="str">
            <v xml:space="preserve">FT28501, Scout, Main Tank, PRESSURE RELIEF VALVE - MAIN TANK, , </v>
          </cell>
          <cell r="S81" t="str">
            <v/>
          </cell>
        </row>
        <row r="82">
          <cell r="A82">
            <v>80</v>
          </cell>
          <cell r="B82" t="str">
            <v>FT28501</v>
          </cell>
          <cell r="C82" t="str">
            <v>MAIN TANK  1  - SCOUT</v>
          </cell>
          <cell r="D82">
            <v>2910900359</v>
          </cell>
          <cell r="E82" t="str">
            <v xml:space="preserve">Y-J9-5MA-X-V   </v>
          </cell>
          <cell r="F82" t="str">
            <v>SV00A0A460AA0301</v>
          </cell>
          <cell r="G82" t="str">
            <v>Fitting</v>
          </cell>
          <cell r="H82" t="str">
            <v>PRV Unit</v>
          </cell>
          <cell r="I82">
            <v>1</v>
          </cell>
          <cell r="J82">
            <v>0.3</v>
          </cell>
          <cell r="K82">
            <v>0.3</v>
          </cell>
          <cell r="L82">
            <v>80</v>
          </cell>
          <cell r="M82" t="str">
            <v>Scout</v>
          </cell>
          <cell r="N82" t="str">
            <v>Main Tank</v>
          </cell>
          <cell r="O82" t="str">
            <v>Pressure Relief Valve (PRV) LRU (Air)</v>
          </cell>
          <cell r="P82" t="str">
            <v>PRV Unit</v>
          </cell>
          <cell r="Q82" t="str">
            <v xml:space="preserve">Y-J9-5MA-X-V   </v>
          </cell>
          <cell r="R82" t="str">
            <v xml:space="preserve">FT28501, Scout, Main Tank, Pressure Relief Valve (PRV) LRU (Air), PRV Unit, Y-J9-5MA-X-V   </v>
          </cell>
          <cell r="S82">
            <v>1</v>
          </cell>
        </row>
        <row r="83">
          <cell r="A83">
            <v>81</v>
          </cell>
          <cell r="B83" t="str">
            <v>FT28501</v>
          </cell>
          <cell r="C83" t="str">
            <v>MAIN TANK  1  - SCOUT</v>
          </cell>
          <cell r="D83">
            <v>2910900359</v>
          </cell>
          <cell r="E83" t="str">
            <v>FT28211</v>
          </cell>
          <cell r="F83" t="str">
            <v>SV00A0A460AA0303</v>
          </cell>
          <cell r="G83" t="str">
            <v>Fitting</v>
          </cell>
          <cell r="H83" t="str">
            <v xml:space="preserve">Flex Coupling </v>
          </cell>
          <cell r="I83">
            <v>1</v>
          </cell>
          <cell r="J83">
            <v>0.03</v>
          </cell>
          <cell r="K83">
            <v>0.03</v>
          </cell>
          <cell r="L83">
            <v>81</v>
          </cell>
          <cell r="M83" t="str">
            <v>Scout</v>
          </cell>
          <cell r="N83" t="str">
            <v>Main Tank</v>
          </cell>
          <cell r="O83" t="str">
            <v>Pressure Relief Valve (PRV) LRU (Air)</v>
          </cell>
          <cell r="P83" t="str">
            <v xml:space="preserve">Flex Coupling </v>
          </cell>
          <cell r="Q83" t="str">
            <v>FT28211</v>
          </cell>
          <cell r="R83" t="str">
            <v>FT28501, Scout, Main Tank, Pressure Relief Valve (PRV) LRU (Air), Flex Coupling , FT28211</v>
          </cell>
          <cell r="S83">
            <v>1</v>
          </cell>
        </row>
        <row r="84">
          <cell r="A84">
            <v>82</v>
          </cell>
          <cell r="B84" t="str">
            <v>FT28501</v>
          </cell>
          <cell r="C84" t="str">
            <v>MAIN TANK  1  - SCOUT</v>
          </cell>
          <cell r="D84">
            <v>2910900359</v>
          </cell>
          <cell r="E84" t="str">
            <v>Y-SS1312</v>
          </cell>
          <cell r="F84" t="str">
            <v>SV00A0A460AA0305</v>
          </cell>
          <cell r="G84" t="str">
            <v>Clamp</v>
          </cell>
          <cell r="H84" t="str">
            <v>Clamp - Vent Pipe</v>
          </cell>
          <cell r="I84">
            <v>1</v>
          </cell>
          <cell r="J84">
            <v>5.0000000000000001E-3</v>
          </cell>
          <cell r="K84">
            <v>5.0000000000000001E-3</v>
          </cell>
          <cell r="L84">
            <v>82</v>
          </cell>
          <cell r="M84" t="str">
            <v>Scout</v>
          </cell>
          <cell r="N84" t="str">
            <v>Main Tank</v>
          </cell>
          <cell r="O84" t="str">
            <v>Pressure Relief Valve (PRV) LRU (Air)</v>
          </cell>
          <cell r="P84" t="str">
            <v>Clamp - Vent Pipe</v>
          </cell>
          <cell r="Q84" t="str">
            <v>Y-SS1312</v>
          </cell>
          <cell r="R84" t="str">
            <v>FT28501, Scout, Main Tank, Pressure Relief Valve (PRV) LRU (Air), Clamp - Vent Pipe, Y-SS1312</v>
          </cell>
          <cell r="S84">
            <v>1</v>
          </cell>
        </row>
        <row r="85">
          <cell r="A85">
            <v>83</v>
          </cell>
          <cell r="B85" t="str">
            <v>FT28501</v>
          </cell>
          <cell r="C85" t="str">
            <v>MAIN TANK  1  - SCOUT</v>
          </cell>
          <cell r="D85">
            <v>2910900359</v>
          </cell>
          <cell r="E85" t="str">
            <v>4128-00-010-443</v>
          </cell>
          <cell r="F85" t="str">
            <v>SV00A0A450AD</v>
          </cell>
          <cell r="G85" t="str">
            <v/>
          </cell>
          <cell r="H85" t="str">
            <v/>
          </cell>
          <cell r="I85" t="str">
            <v/>
          </cell>
          <cell r="J85" t="str">
            <v/>
          </cell>
          <cell r="K85" t="str">
            <v/>
          </cell>
          <cell r="L85">
            <v>83</v>
          </cell>
          <cell r="M85" t="str">
            <v>Scout</v>
          </cell>
          <cell r="N85" t="str">
            <v>Main Tank</v>
          </cell>
          <cell r="O85" t="str">
            <v>FUEL LEVEL SENSOR - MAIN TANK</v>
          </cell>
          <cell r="P85" t="str">
            <v/>
          </cell>
          <cell r="Q85" t="str">
            <v>4128-00-010-443</v>
          </cell>
          <cell r="R85" t="str">
            <v>FT28501, Scout, Main Tank, FUEL LEVEL SENSOR - MAIN TANK, , 4128-00-010-443</v>
          </cell>
          <cell r="S85" t="str">
            <v/>
          </cell>
        </row>
        <row r="86">
          <cell r="A86">
            <v>84</v>
          </cell>
          <cell r="B86" t="str">
            <v>FT28501</v>
          </cell>
          <cell r="C86" t="str">
            <v>MAIN TANK  1  - SCOUT</v>
          </cell>
          <cell r="D86">
            <v>2910900359</v>
          </cell>
          <cell r="E86" t="str">
            <v>4128-00-010</v>
          </cell>
          <cell r="F86" t="str">
            <v>SV00A0A450AD01</v>
          </cell>
          <cell r="G86" t="str">
            <v>Fitting</v>
          </cell>
          <cell r="H86" t="str">
            <v>Fuel Level Sensor Unit</v>
          </cell>
          <cell r="I86">
            <v>1</v>
          </cell>
          <cell r="J86">
            <v>0.2</v>
          </cell>
          <cell r="K86">
            <v>0.2</v>
          </cell>
          <cell r="L86">
            <v>84</v>
          </cell>
          <cell r="M86" t="str">
            <v>Scout</v>
          </cell>
          <cell r="N86" t="str">
            <v>Main Tank</v>
          </cell>
          <cell r="O86" t="str">
            <v>Fuel Level Sensor LRU</v>
          </cell>
          <cell r="P86" t="str">
            <v>Fuel Level Sensor Unit</v>
          </cell>
          <cell r="Q86" t="str">
            <v>4128-00-010</v>
          </cell>
          <cell r="R86" t="str">
            <v>FT28501, Scout, Main Tank, Fuel Level Sensor LRU, Fuel Level Sensor Unit, 4128-00-010</v>
          </cell>
          <cell r="S86">
            <v>1</v>
          </cell>
        </row>
        <row r="87">
          <cell r="A87">
            <v>85</v>
          </cell>
          <cell r="B87" t="str">
            <v>FT28501</v>
          </cell>
          <cell r="C87" t="str">
            <v>MAIN TANK  1  - SCOUT</v>
          </cell>
          <cell r="D87">
            <v>2910900359</v>
          </cell>
          <cell r="E87" t="str">
            <v>4129-30-051</v>
          </cell>
          <cell r="F87" t="str">
            <v>SV00A0A450AD03</v>
          </cell>
          <cell r="G87" t="str">
            <v>Fitting</v>
          </cell>
          <cell r="H87" t="str">
            <v>Support Boss for FLS</v>
          </cell>
          <cell r="I87">
            <v>1</v>
          </cell>
          <cell r="J87">
            <v>0.2</v>
          </cell>
          <cell r="K87">
            <v>0.2</v>
          </cell>
          <cell r="L87">
            <v>85</v>
          </cell>
          <cell r="M87" t="str">
            <v>Scout</v>
          </cell>
          <cell r="N87" t="str">
            <v>Main Tank</v>
          </cell>
          <cell r="O87" t="str">
            <v>Fuel Level Sensor LRU</v>
          </cell>
          <cell r="P87" t="str">
            <v>Support Boss for FLS</v>
          </cell>
          <cell r="Q87" t="str">
            <v>4129-30-051</v>
          </cell>
          <cell r="R87" t="str">
            <v>FT28501, Scout, Main Tank, Fuel Level Sensor LRU, Support Boss for FLS, 4129-30-051</v>
          </cell>
          <cell r="S87">
            <v>1</v>
          </cell>
        </row>
        <row r="88">
          <cell r="A88">
            <v>86</v>
          </cell>
          <cell r="B88" t="str">
            <v>FT28501</v>
          </cell>
          <cell r="C88" t="str">
            <v>MAIN TANK  1  - SCOUT</v>
          </cell>
          <cell r="D88">
            <v>2910900359</v>
          </cell>
          <cell r="E88" t="str">
            <v>BT-M5X25HX/SS</v>
          </cell>
          <cell r="F88" t="str">
            <v>SV00A0A450AD05</v>
          </cell>
          <cell r="G88" t="str">
            <v>Fastener</v>
          </cell>
          <cell r="H88" t="str">
            <v>M5 Bolt Hex Head</v>
          </cell>
          <cell r="I88">
            <v>5</v>
          </cell>
          <cell r="J88">
            <v>5.0000000000000001E-3</v>
          </cell>
          <cell r="K88">
            <v>2.5000000000000001E-2</v>
          </cell>
          <cell r="L88">
            <v>86</v>
          </cell>
          <cell r="M88" t="str">
            <v>Scout</v>
          </cell>
          <cell r="N88" t="str">
            <v>Main Tank</v>
          </cell>
          <cell r="O88" t="str">
            <v>Fuel Level Sensor LRU</v>
          </cell>
          <cell r="P88" t="str">
            <v>M5 Bolt Hex Head</v>
          </cell>
          <cell r="Q88" t="str">
            <v>BT-M5X25HX/SS</v>
          </cell>
          <cell r="R88" t="str">
            <v>FT28501, Scout, Main Tank, Fuel Level Sensor LRU, M5 Bolt Hex Head, BT-M5X25HX/SS</v>
          </cell>
          <cell r="S88">
            <v>5</v>
          </cell>
        </row>
        <row r="89">
          <cell r="A89">
            <v>87</v>
          </cell>
          <cell r="B89" t="str">
            <v>FT28501</v>
          </cell>
          <cell r="C89" t="str">
            <v>MAIN TANK  1  - SCOUT</v>
          </cell>
          <cell r="D89">
            <v>2910900359</v>
          </cell>
          <cell r="E89" t="str">
            <v>Z-W-M5</v>
          </cell>
          <cell r="F89" t="str">
            <v>SV00A0A450AD07</v>
          </cell>
          <cell r="G89" t="str">
            <v>Fastener</v>
          </cell>
          <cell r="H89" t="str">
            <v>M5 Washer</v>
          </cell>
          <cell r="I89">
            <v>5</v>
          </cell>
          <cell r="J89">
            <v>3.0000000000000001E-3</v>
          </cell>
          <cell r="K89">
            <v>1.4999999999999999E-2</v>
          </cell>
          <cell r="L89">
            <v>87</v>
          </cell>
          <cell r="M89" t="str">
            <v>Scout</v>
          </cell>
          <cell r="N89" t="str">
            <v>Main Tank</v>
          </cell>
          <cell r="O89" t="str">
            <v>Fuel Level Sensor LRU</v>
          </cell>
          <cell r="P89" t="str">
            <v>M5 Washer</v>
          </cell>
          <cell r="Q89" t="str">
            <v>Z-W-M5</v>
          </cell>
          <cell r="R89" t="str">
            <v>FT28501, Scout, Main Tank, Fuel Level Sensor LRU, M5 Washer, Z-W-M5</v>
          </cell>
          <cell r="S89">
            <v>5</v>
          </cell>
        </row>
        <row r="90">
          <cell r="A90">
            <v>88</v>
          </cell>
          <cell r="B90" t="str">
            <v>FT28501</v>
          </cell>
          <cell r="C90" t="str">
            <v>MAIN TANK  1  - SCOUT</v>
          </cell>
          <cell r="D90">
            <v>2910900359</v>
          </cell>
          <cell r="E90" t="str">
            <v>BT-M4X12CSK/SS</v>
          </cell>
          <cell r="F90" t="str">
            <v>SV00A0A450AD09</v>
          </cell>
          <cell r="G90" t="str">
            <v>Fastener</v>
          </cell>
          <cell r="H90" t="str">
            <v>M4 SCREW COUNTERSINK</v>
          </cell>
          <cell r="I90">
            <v>3</v>
          </cell>
          <cell r="J90">
            <v>3.0000000000000001E-3</v>
          </cell>
          <cell r="K90">
            <v>9.0000000000000011E-3</v>
          </cell>
          <cell r="L90">
            <v>88</v>
          </cell>
          <cell r="M90" t="str">
            <v>Scout</v>
          </cell>
          <cell r="N90" t="str">
            <v>Main Tank</v>
          </cell>
          <cell r="O90" t="str">
            <v>Fuel Level Sensor LRU</v>
          </cell>
          <cell r="P90" t="str">
            <v>M4 SCREW COUNTERSINK</v>
          </cell>
          <cell r="Q90" t="str">
            <v>BT-M4X12CSK/SS</v>
          </cell>
          <cell r="R90" t="str">
            <v>FT28501, Scout, Main Tank, Fuel Level Sensor LRU, M4 SCREW COUNTERSINK, BT-M4X12CSK/SS</v>
          </cell>
          <cell r="S90">
            <v>3</v>
          </cell>
        </row>
        <row r="91">
          <cell r="A91">
            <v>89</v>
          </cell>
          <cell r="B91" t="str">
            <v>FT28501</v>
          </cell>
          <cell r="C91" t="str">
            <v>MAIN TANK  1  - SCOUT</v>
          </cell>
          <cell r="D91">
            <v>2910900359</v>
          </cell>
          <cell r="E91" t="str">
            <v>FT22524</v>
          </cell>
          <cell r="F91" t="str">
            <v>SV00A0A450AD11</v>
          </cell>
          <cell r="G91" t="str">
            <v>Fastener</v>
          </cell>
          <cell r="H91" t="str">
            <v>GUAGE Cup</v>
          </cell>
          <cell r="I91">
            <v>1</v>
          </cell>
          <cell r="J91">
            <v>0.2</v>
          </cell>
          <cell r="K91">
            <v>0.2</v>
          </cell>
          <cell r="L91">
            <v>89</v>
          </cell>
          <cell r="M91" t="str">
            <v>Scout</v>
          </cell>
          <cell r="N91" t="str">
            <v>Main Tank</v>
          </cell>
          <cell r="O91" t="str">
            <v>Fuel Level Sensor LRU</v>
          </cell>
          <cell r="P91" t="str">
            <v>GUAGE Cup</v>
          </cell>
          <cell r="Q91" t="str">
            <v>FT22524</v>
          </cell>
          <cell r="R91" t="str">
            <v>FT28501, Scout, Main Tank, Fuel Level Sensor LRU, GUAGE Cup, FT22524</v>
          </cell>
          <cell r="S91">
            <v>1</v>
          </cell>
        </row>
        <row r="92">
          <cell r="A92">
            <v>90</v>
          </cell>
          <cell r="B92" t="str">
            <v>FT28501</v>
          </cell>
          <cell r="C92" t="str">
            <v>MAIN TANK  1  - SCOUT</v>
          </cell>
          <cell r="D92">
            <v>2910900359</v>
          </cell>
          <cell r="E92" t="str">
            <v/>
          </cell>
          <cell r="F92" t="str">
            <v>SV00A0A460AG09</v>
          </cell>
          <cell r="G92" t="str">
            <v/>
          </cell>
          <cell r="H92" t="str">
            <v/>
          </cell>
          <cell r="I92" t="str">
            <v/>
          </cell>
          <cell r="J92" t="str">
            <v/>
          </cell>
          <cell r="K92" t="str">
            <v/>
          </cell>
          <cell r="L92">
            <v>90</v>
          </cell>
          <cell r="M92" t="str">
            <v>Scout</v>
          </cell>
          <cell r="N92" t="str">
            <v>Main Tank</v>
          </cell>
          <cell r="O92" t="str">
            <v>AIR CONNECTION MAIN TANK</v>
          </cell>
          <cell r="P92" t="str">
            <v/>
          </cell>
          <cell r="Q92" t="str">
            <v/>
          </cell>
          <cell r="R92" t="str">
            <v xml:space="preserve">FT28501, Scout, Main Tank, AIR CONNECTION MAIN TANK, , </v>
          </cell>
          <cell r="S92" t="str">
            <v/>
          </cell>
        </row>
        <row r="93">
          <cell r="A93">
            <v>91</v>
          </cell>
          <cell r="B93" t="str">
            <v>FT28501</v>
          </cell>
          <cell r="C93" t="str">
            <v>MAIN TANK  1  - SCOUT</v>
          </cell>
          <cell r="D93">
            <v>2910900359</v>
          </cell>
          <cell r="E93" t="str">
            <v>SV15LOMDCF</v>
          </cell>
          <cell r="F93" t="str">
            <v>SV00A0A460AG0901</v>
          </cell>
          <cell r="G93" t="str">
            <v>Fitting</v>
          </cell>
          <cell r="H93" t="str">
            <v>M22 X 1.5 Bulkhead Connector</v>
          </cell>
          <cell r="I93">
            <v>1</v>
          </cell>
          <cell r="J93">
            <v>0.13</v>
          </cell>
          <cell r="K93">
            <v>0.13</v>
          </cell>
          <cell r="L93">
            <v>91</v>
          </cell>
          <cell r="M93" t="str">
            <v>Scout</v>
          </cell>
          <cell r="N93" t="str">
            <v>Main Tank</v>
          </cell>
          <cell r="O93" t="str">
            <v>Inward Relief Port LRU (Air) (4)</v>
          </cell>
          <cell r="P93" t="str">
            <v>M22 X 1.5 Bulkhead Connector</v>
          </cell>
          <cell r="Q93" t="str">
            <v>SV15LOMDCF</v>
          </cell>
          <cell r="R93" t="str">
            <v>FT28501, Scout, Main Tank, Inward Relief Port LRU (Air) (4), M22 X 1.5 Bulkhead Connector, SV15LOMDCF</v>
          </cell>
          <cell r="S93">
            <v>1</v>
          </cell>
        </row>
        <row r="94">
          <cell r="A94">
            <v>92</v>
          </cell>
          <cell r="B94" t="str">
            <v>FT28501</v>
          </cell>
          <cell r="C94" t="str">
            <v>MAIN TANK  1  - SCOUT</v>
          </cell>
          <cell r="D94">
            <v>2910900359</v>
          </cell>
          <cell r="E94" t="str">
            <v>MLN22</v>
          </cell>
          <cell r="F94" t="str">
            <v>SV00A0A460AG0903</v>
          </cell>
          <cell r="G94" t="str">
            <v>Fitting</v>
          </cell>
          <cell r="H94" t="str">
            <v>M22 X 1.5 Locknut</v>
          </cell>
          <cell r="I94">
            <v>1</v>
          </cell>
          <cell r="J94">
            <v>2.3E-2</v>
          </cell>
          <cell r="K94">
            <v>2.3E-2</v>
          </cell>
          <cell r="L94">
            <v>92</v>
          </cell>
          <cell r="M94" t="str">
            <v>Scout</v>
          </cell>
          <cell r="N94" t="str">
            <v>Main Tank</v>
          </cell>
          <cell r="O94" t="str">
            <v>Inward Relief Port LRU (Air) (4)</v>
          </cell>
          <cell r="P94" t="str">
            <v>M22 X 1.5 Locknut</v>
          </cell>
          <cell r="Q94" t="str">
            <v>MLN22</v>
          </cell>
          <cell r="R94" t="str">
            <v>FT28501, Scout, Main Tank, Inward Relief Port LRU (Air) (4), M22 X 1.5 Locknut, MLN22</v>
          </cell>
          <cell r="S94">
            <v>1</v>
          </cell>
        </row>
        <row r="95">
          <cell r="A95">
            <v>93</v>
          </cell>
          <cell r="B95" t="str">
            <v>FT28501</v>
          </cell>
          <cell r="C95" t="str">
            <v>MAIN TANK  1  - SCOUT</v>
          </cell>
          <cell r="D95">
            <v>2910900359</v>
          </cell>
          <cell r="E95" t="str">
            <v>22MM BONDED</v>
          </cell>
          <cell r="F95" t="str">
            <v>SV00A0A460AG0905</v>
          </cell>
          <cell r="G95" t="str">
            <v>Seal</v>
          </cell>
          <cell r="H95" t="str">
            <v>M22 X 1.5 Bonded Seal</v>
          </cell>
          <cell r="I95">
            <v>1</v>
          </cell>
          <cell r="J95">
            <v>4.0000000000000001E-3</v>
          </cell>
          <cell r="K95">
            <v>4.0000000000000001E-3</v>
          </cell>
          <cell r="L95">
            <v>93</v>
          </cell>
          <cell r="M95" t="str">
            <v>Scout</v>
          </cell>
          <cell r="N95" t="str">
            <v>Main Tank</v>
          </cell>
          <cell r="O95" t="str">
            <v>Inward Relief Port LRU (Air) (4)</v>
          </cell>
          <cell r="P95" t="str">
            <v>M22 X 1.5 Bonded Seal</v>
          </cell>
          <cell r="Q95" t="str">
            <v>22MM BONDED</v>
          </cell>
          <cell r="R95" t="str">
            <v>FT28501, Scout, Main Tank, Inward Relief Port LRU (Air) (4), M22 X 1.5 Bonded Seal, 22MM BONDED</v>
          </cell>
          <cell r="S95">
            <v>1</v>
          </cell>
        </row>
        <row r="96">
          <cell r="A96">
            <v>94</v>
          </cell>
          <cell r="B96" t="str">
            <v>FT28501</v>
          </cell>
          <cell r="C96" t="str">
            <v>MAIN TANK  1  - SCOUT</v>
          </cell>
          <cell r="D96">
            <v>2910900359</v>
          </cell>
          <cell r="E96" t="str">
            <v>EW15LOMDCF</v>
          </cell>
          <cell r="F96" t="str">
            <v>SV00A0A460AG0907</v>
          </cell>
          <cell r="G96" t="str">
            <v>Fitting</v>
          </cell>
          <cell r="H96" t="str">
            <v>M22 X 1.5 90° Swivel Fem/Fixed Male Union</v>
          </cell>
          <cell r="I96">
            <v>1</v>
          </cell>
          <cell r="J96">
            <v>0.122</v>
          </cell>
          <cell r="K96">
            <v>0.122</v>
          </cell>
          <cell r="L96">
            <v>94</v>
          </cell>
          <cell r="M96" t="str">
            <v>Scout</v>
          </cell>
          <cell r="N96" t="str">
            <v>Main Tank</v>
          </cell>
          <cell r="O96" t="str">
            <v>Inward Relief Port LRU (Air) (4)</v>
          </cell>
          <cell r="P96" t="str">
            <v>M22 X 1.5 90° Swivel Fem/Fixed Male Union</v>
          </cell>
          <cell r="Q96" t="str">
            <v>EW15LOMDCF</v>
          </cell>
          <cell r="R96" t="str">
            <v>FT28501, Scout, Main Tank, Inward Relief Port LRU (Air) (4), M22 X 1.5 90° Swivel Fem/Fixed Male Union, EW15LOMDCF</v>
          </cell>
          <cell r="S96">
            <v>1</v>
          </cell>
        </row>
        <row r="97">
          <cell r="A97">
            <v>95</v>
          </cell>
          <cell r="B97" t="str">
            <v>FT28501</v>
          </cell>
          <cell r="C97" t="str">
            <v>MAIN TANK  1  - SCOUT</v>
          </cell>
          <cell r="D97">
            <v>2910900359</v>
          </cell>
          <cell r="E97" t="str">
            <v/>
          </cell>
          <cell r="F97" t="str">
            <v>SV00A0A410AD15</v>
          </cell>
          <cell r="G97" t="str">
            <v/>
          </cell>
          <cell r="H97" t="str">
            <v/>
          </cell>
          <cell r="I97" t="str">
            <v/>
          </cell>
          <cell r="J97" t="str">
            <v/>
          </cell>
          <cell r="K97" t="str">
            <v/>
          </cell>
          <cell r="L97">
            <v>95</v>
          </cell>
          <cell r="M97" t="str">
            <v>Scout</v>
          </cell>
          <cell r="N97" t="str">
            <v>Main Tank</v>
          </cell>
          <cell r="O97" t="str">
            <v>FWD FUEL FEED</v>
          </cell>
          <cell r="P97" t="str">
            <v/>
          </cell>
          <cell r="Q97" t="str">
            <v/>
          </cell>
          <cell r="R97" t="str">
            <v xml:space="preserve">FT28501, Scout, Main Tank, FWD FUEL FEED, , </v>
          </cell>
          <cell r="S97" t="str">
            <v/>
          </cell>
        </row>
        <row r="98">
          <cell r="A98">
            <v>96</v>
          </cell>
          <cell r="B98" t="str">
            <v>FT28501</v>
          </cell>
          <cell r="C98" t="str">
            <v>MAIN TANK  1  - SCOUT</v>
          </cell>
          <cell r="D98">
            <v>2910900359</v>
          </cell>
          <cell r="E98" t="str">
            <v>FT28450</v>
          </cell>
          <cell r="F98" t="str">
            <v>SV00A0A410AD13</v>
          </cell>
          <cell r="G98" t="str">
            <v>Fitting</v>
          </cell>
          <cell r="H98" t="str">
            <v>FNAV Fwd</v>
          </cell>
          <cell r="I98">
            <v>1</v>
          </cell>
          <cell r="J98">
            <v>0.35</v>
          </cell>
          <cell r="K98">
            <v>0.35</v>
          </cell>
          <cell r="L98">
            <v>96</v>
          </cell>
          <cell r="M98" t="str">
            <v>Scout</v>
          </cell>
          <cell r="N98" t="str">
            <v>Main Tank</v>
          </cell>
          <cell r="O98" t="str">
            <v>FNAV Fwd</v>
          </cell>
          <cell r="P98" t="str">
            <v>FNAV Fwd</v>
          </cell>
          <cell r="Q98" t="str">
            <v>FT28450</v>
          </cell>
          <cell r="R98" t="str">
            <v>FT28501, Scout, Main Tank, FNAV Fwd, FNAV Fwd, FT28450</v>
          </cell>
          <cell r="S98">
            <v>1</v>
          </cell>
        </row>
        <row r="99">
          <cell r="A99">
            <v>97</v>
          </cell>
          <cell r="B99" t="str">
            <v>FT28501</v>
          </cell>
          <cell r="C99" t="str">
            <v>MAIN TANK  1  - SCOUT</v>
          </cell>
          <cell r="D99">
            <v>2910900359</v>
          </cell>
          <cell r="E99" t="str">
            <v>Y-BS-M36</v>
          </cell>
          <cell r="F99" t="str">
            <v>SV00A0A410AD1501</v>
          </cell>
          <cell r="G99" t="str">
            <v>Seal</v>
          </cell>
          <cell r="H99" t="str">
            <v>M36 Bonded Seal</v>
          </cell>
          <cell r="I99">
            <v>1</v>
          </cell>
          <cell r="J99">
            <v>4.0000000000000001E-3</v>
          </cell>
          <cell r="K99">
            <v>4.0000000000000001E-3</v>
          </cell>
          <cell r="L99">
            <v>97</v>
          </cell>
          <cell r="M99" t="str">
            <v>Scout</v>
          </cell>
          <cell r="N99" t="str">
            <v>Main Tank</v>
          </cell>
          <cell r="O99" t="str">
            <v>Fuel Feed - Fwd Pick Up</v>
          </cell>
          <cell r="P99" t="str">
            <v>M36 Bonded Seal</v>
          </cell>
          <cell r="Q99" t="str">
            <v>Y-BS-M36</v>
          </cell>
          <cell r="R99" t="str">
            <v>FT28501, Scout, Main Tank, Fuel Feed - Fwd Pick Up, M36 Bonded Seal, Y-BS-M36</v>
          </cell>
          <cell r="S99">
            <v>1</v>
          </cell>
        </row>
        <row r="100">
          <cell r="A100">
            <v>98</v>
          </cell>
          <cell r="B100" t="str">
            <v>FT28501</v>
          </cell>
          <cell r="C100" t="str">
            <v>MAIN TANK  1  - SCOUT</v>
          </cell>
          <cell r="D100">
            <v>2910900359</v>
          </cell>
          <cell r="E100" t="str">
            <v>FT28300</v>
          </cell>
          <cell r="F100" t="str">
            <v>SV00A0A410AD1503</v>
          </cell>
          <cell r="G100" t="str">
            <v>Fitting</v>
          </cell>
          <cell r="H100" t="str">
            <v>Bottom Backing Ring</v>
          </cell>
          <cell r="I100">
            <v>1</v>
          </cell>
          <cell r="J100">
            <v>0.4</v>
          </cell>
          <cell r="K100">
            <v>0.4</v>
          </cell>
          <cell r="L100">
            <v>98</v>
          </cell>
          <cell r="M100" t="str">
            <v>Scout</v>
          </cell>
          <cell r="N100" t="str">
            <v>Main Tank</v>
          </cell>
          <cell r="O100" t="str">
            <v>Fuel Feed - Fwd Pick Up</v>
          </cell>
          <cell r="P100" t="str">
            <v>Bottom Backing Ring</v>
          </cell>
          <cell r="Q100" t="str">
            <v>FT28300</v>
          </cell>
          <cell r="R100" t="str">
            <v>FT28501, Scout, Main Tank, Fuel Feed - Fwd Pick Up, Bottom Backing Ring, FT28300</v>
          </cell>
          <cell r="S100">
            <v>1</v>
          </cell>
        </row>
        <row r="101">
          <cell r="A101">
            <v>99</v>
          </cell>
          <cell r="B101" t="str">
            <v>FT28501</v>
          </cell>
          <cell r="C101" t="str">
            <v>MAIN TANK  1  - SCOUT</v>
          </cell>
          <cell r="D101">
            <v>2910900359</v>
          </cell>
          <cell r="E101" t="str">
            <v>FT28299</v>
          </cell>
          <cell r="F101" t="str">
            <v>SV00A0A410AD1505</v>
          </cell>
          <cell r="G101" t="str">
            <v>Seal</v>
          </cell>
          <cell r="H101" t="str">
            <v>Bottom Backing Plate Gasket</v>
          </cell>
          <cell r="I101">
            <v>2</v>
          </cell>
          <cell r="J101">
            <v>0.05</v>
          </cell>
          <cell r="K101">
            <v>0.1</v>
          </cell>
          <cell r="L101">
            <v>99</v>
          </cell>
          <cell r="M101" t="str">
            <v>Scout</v>
          </cell>
          <cell r="N101" t="str">
            <v>Main Tank</v>
          </cell>
          <cell r="O101" t="str">
            <v>Fuel Feed - Fwd Pick Up</v>
          </cell>
          <cell r="P101" t="str">
            <v>Bottom Backing Plate Gasket</v>
          </cell>
          <cell r="Q101" t="str">
            <v>FT28299</v>
          </cell>
          <cell r="R101" t="str">
            <v>FT28501, Scout, Main Tank, Fuel Feed - Fwd Pick Up, Bottom Backing Plate Gasket, FT28299</v>
          </cell>
          <cell r="S101">
            <v>2</v>
          </cell>
        </row>
        <row r="102">
          <cell r="A102">
            <v>100</v>
          </cell>
          <cell r="B102" t="str">
            <v>FT28501</v>
          </cell>
          <cell r="C102" t="str">
            <v>MAIN TANK  1  - SCOUT</v>
          </cell>
          <cell r="D102">
            <v>2910900359</v>
          </cell>
          <cell r="E102" t="str">
            <v>FT28298</v>
          </cell>
          <cell r="F102" t="str">
            <v>SV00A0A410AD1507</v>
          </cell>
          <cell r="G102" t="str">
            <v>Fitting</v>
          </cell>
          <cell r="H102" t="str">
            <v>Bottom Backing Plate</v>
          </cell>
          <cell r="I102">
            <v>1</v>
          </cell>
          <cell r="J102">
            <v>0.3</v>
          </cell>
          <cell r="K102">
            <v>0.3</v>
          </cell>
          <cell r="L102">
            <v>100</v>
          </cell>
          <cell r="M102" t="str">
            <v>Scout</v>
          </cell>
          <cell r="N102" t="str">
            <v>Main Tank</v>
          </cell>
          <cell r="O102" t="str">
            <v>Fuel Feed - Fwd Pick Up</v>
          </cell>
          <cell r="P102" t="str">
            <v>Bottom Backing Plate</v>
          </cell>
          <cell r="Q102" t="str">
            <v>FT28298</v>
          </cell>
          <cell r="R102" t="str">
            <v>FT28501, Scout, Main Tank, Fuel Feed - Fwd Pick Up, Bottom Backing Plate, FT28298</v>
          </cell>
          <cell r="S102">
            <v>1</v>
          </cell>
        </row>
        <row r="103">
          <cell r="A103">
            <v>101</v>
          </cell>
          <cell r="B103" t="str">
            <v>FT28501</v>
          </cell>
          <cell r="C103" t="str">
            <v>MAIN TANK  1  - SCOUT</v>
          </cell>
          <cell r="D103">
            <v>2910900359</v>
          </cell>
          <cell r="E103" t="str">
            <v>FT28198</v>
          </cell>
          <cell r="F103" t="str">
            <v>SV00A0A410AD1509</v>
          </cell>
          <cell r="G103" t="str">
            <v>Fitting</v>
          </cell>
          <cell r="H103" t="str">
            <v>M8 Earthing Boss (White)</v>
          </cell>
          <cell r="I103">
            <v>1</v>
          </cell>
          <cell r="J103">
            <v>0.03</v>
          </cell>
          <cell r="K103">
            <v>0.03</v>
          </cell>
          <cell r="L103">
            <v>101</v>
          </cell>
          <cell r="M103" t="str">
            <v>Scout</v>
          </cell>
          <cell r="N103" t="str">
            <v>Main Tank</v>
          </cell>
          <cell r="O103" t="str">
            <v>Fuel Feed - Fwd Pick Up</v>
          </cell>
          <cell r="P103" t="str">
            <v>M8 Earthing Boss (White)</v>
          </cell>
          <cell r="Q103" t="str">
            <v>FT28198</v>
          </cell>
          <cell r="R103" t="str">
            <v>FT28501, Scout, Main Tank, Fuel Feed - Fwd Pick Up, M8 Earthing Boss (White), FT28198</v>
          </cell>
          <cell r="S103">
            <v>1</v>
          </cell>
        </row>
        <row r="104">
          <cell r="A104">
            <v>102</v>
          </cell>
          <cell r="B104" t="str">
            <v>FT28501</v>
          </cell>
          <cell r="C104" t="str">
            <v>MAIN TANK  1  - SCOUT</v>
          </cell>
          <cell r="D104">
            <v>2910900359</v>
          </cell>
          <cell r="E104" t="str">
            <v>BT-M3X20CSK</v>
          </cell>
          <cell r="F104" t="str">
            <v>SV00A0A410AD1511</v>
          </cell>
          <cell r="G104" t="str">
            <v>Fastener</v>
          </cell>
          <cell r="H104" t="str">
            <v>M3 Csk Screw</v>
          </cell>
          <cell r="I104">
            <v>1</v>
          </cell>
          <cell r="J104">
            <v>5.0000000000000001E-3</v>
          </cell>
          <cell r="K104">
            <v>5.0000000000000001E-3</v>
          </cell>
          <cell r="L104">
            <v>102</v>
          </cell>
          <cell r="M104" t="str">
            <v>Scout</v>
          </cell>
          <cell r="N104" t="str">
            <v>Main Tank</v>
          </cell>
          <cell r="O104" t="str">
            <v>Fuel Feed - Fwd Pick Up</v>
          </cell>
          <cell r="P104" t="str">
            <v>M3 Csk Screw</v>
          </cell>
          <cell r="Q104" t="str">
            <v>BT-M3X20CSK</v>
          </cell>
          <cell r="R104" t="str">
            <v>FT28501, Scout, Main Tank, Fuel Feed - Fwd Pick Up, M3 Csk Screw, BT-M3X20CSK</v>
          </cell>
          <cell r="S104">
            <v>1</v>
          </cell>
        </row>
        <row r="105">
          <cell r="A105">
            <v>103</v>
          </cell>
          <cell r="B105" t="str">
            <v>FT28501</v>
          </cell>
          <cell r="C105" t="str">
            <v>MAIN TANK  1  - SCOUT</v>
          </cell>
          <cell r="D105">
            <v>2910900359</v>
          </cell>
          <cell r="E105" t="str">
            <v>BT-M8X10HX</v>
          </cell>
          <cell r="F105" t="str">
            <v>SV00A0A410AD1513</v>
          </cell>
          <cell r="G105" t="str">
            <v>Fastener</v>
          </cell>
          <cell r="H105" t="str">
            <v>M8 Bolt Hex Head</v>
          </cell>
          <cell r="I105">
            <v>1</v>
          </cell>
          <cell r="J105">
            <v>0.03</v>
          </cell>
          <cell r="K105">
            <v>0.03</v>
          </cell>
          <cell r="L105">
            <v>103</v>
          </cell>
          <cell r="M105" t="str">
            <v>Scout</v>
          </cell>
          <cell r="N105" t="str">
            <v>Main Tank</v>
          </cell>
          <cell r="O105" t="str">
            <v>Fuel Feed - Fwd Pick Up</v>
          </cell>
          <cell r="P105" t="str">
            <v>M8 Bolt Hex Head</v>
          </cell>
          <cell r="Q105" t="str">
            <v>BT-M8X10HX</v>
          </cell>
          <cell r="R105" t="str">
            <v>FT28501, Scout, Main Tank, Fuel Feed - Fwd Pick Up, M8 Bolt Hex Head, BT-M8X10HX</v>
          </cell>
          <cell r="S105">
            <v>1</v>
          </cell>
        </row>
        <row r="106">
          <cell r="A106">
            <v>104</v>
          </cell>
          <cell r="B106" t="str">
            <v>FT28501</v>
          </cell>
          <cell r="C106" t="str">
            <v>MAIN TANK  1  - SCOUT</v>
          </cell>
          <cell r="D106">
            <v>2910900359</v>
          </cell>
          <cell r="E106" t="str">
            <v>BT-M6X16CSK/SS</v>
          </cell>
          <cell r="F106" t="str">
            <v>SV00A0A410AD1515</v>
          </cell>
          <cell r="G106" t="str">
            <v>Fastener</v>
          </cell>
          <cell r="H106" t="str">
            <v>M6 Bolt Csk Head</v>
          </cell>
          <cell r="I106">
            <v>2</v>
          </cell>
          <cell r="J106">
            <v>5.0000000000000001E-3</v>
          </cell>
          <cell r="K106">
            <v>0.01</v>
          </cell>
          <cell r="L106">
            <v>104</v>
          </cell>
          <cell r="M106" t="str">
            <v>Scout</v>
          </cell>
          <cell r="N106" t="str">
            <v>Main Tank</v>
          </cell>
          <cell r="O106" t="str">
            <v>Fuel Feed - Fwd Pick Up</v>
          </cell>
          <cell r="P106" t="str">
            <v>M6 Bolt Csk Head</v>
          </cell>
          <cell r="Q106" t="str">
            <v>BT-M6X16CSK/SS</v>
          </cell>
          <cell r="R106" t="str">
            <v>FT28501, Scout, Main Tank, Fuel Feed - Fwd Pick Up, M6 Bolt Csk Head, BT-M6X16CSK/SS</v>
          </cell>
          <cell r="S106">
            <v>2</v>
          </cell>
        </row>
        <row r="107">
          <cell r="A107">
            <v>105</v>
          </cell>
          <cell r="B107" t="str">
            <v>FT28501</v>
          </cell>
          <cell r="C107" t="str">
            <v>MAIN TANK  1  - SCOUT</v>
          </cell>
          <cell r="D107">
            <v>2910900359</v>
          </cell>
          <cell r="E107" t="str">
            <v>Y-XRT005E177M26</v>
          </cell>
          <cell r="F107" t="str">
            <v>SV00A0A410AD1517</v>
          </cell>
          <cell r="G107" t="str">
            <v>Fitting</v>
          </cell>
          <cell r="H107" t="str">
            <v>M26 Aluminium Crush Washer</v>
          </cell>
          <cell r="I107">
            <v>2</v>
          </cell>
          <cell r="J107">
            <v>4.0000000000000001E-3</v>
          </cell>
          <cell r="K107">
            <v>8.0000000000000002E-3</v>
          </cell>
          <cell r="L107">
            <v>105</v>
          </cell>
          <cell r="M107" t="str">
            <v>Scout</v>
          </cell>
          <cell r="N107" t="str">
            <v>Main Tank</v>
          </cell>
          <cell r="O107" t="str">
            <v>Fuel Feed - Fwd Pick Up</v>
          </cell>
          <cell r="P107" t="str">
            <v>M26 Aluminium Crush Washer</v>
          </cell>
          <cell r="Q107" t="str">
            <v>Y-XRT005E177M26</v>
          </cell>
          <cell r="R107" t="str">
            <v>FT28501, Scout, Main Tank, Fuel Feed - Fwd Pick Up, M26 Aluminium Crush Washer, Y-XRT005E177M26</v>
          </cell>
          <cell r="S107">
            <v>2</v>
          </cell>
        </row>
        <row r="108">
          <cell r="A108">
            <v>106</v>
          </cell>
          <cell r="B108" t="str">
            <v>FT28501</v>
          </cell>
          <cell r="C108" t="str">
            <v>MAIN TANK  1  - SCOUT</v>
          </cell>
          <cell r="D108">
            <v>2910900359</v>
          </cell>
          <cell r="E108" t="str">
            <v>Y-764305-20</v>
          </cell>
          <cell r="F108" t="str">
            <v>SV00A0A410AD1519</v>
          </cell>
          <cell r="G108" t="str">
            <v>Fitting</v>
          </cell>
          <cell r="H108" t="str">
            <v>M26 Banjo bolt DIN 7643-3</v>
          </cell>
          <cell r="I108">
            <v>1</v>
          </cell>
          <cell r="J108">
            <v>0.125</v>
          </cell>
          <cell r="K108">
            <v>0.125</v>
          </cell>
          <cell r="L108">
            <v>106</v>
          </cell>
          <cell r="M108" t="str">
            <v>Scout</v>
          </cell>
          <cell r="N108" t="str">
            <v>Main Tank</v>
          </cell>
          <cell r="O108" t="str">
            <v>Fuel Feed - Fwd Pick Up</v>
          </cell>
          <cell r="P108" t="str">
            <v>M26 Banjo bolt DIN 7643-3</v>
          </cell>
          <cell r="Q108" t="str">
            <v>Y-764305-20</v>
          </cell>
          <cell r="R108" t="str">
            <v>FT28501, Scout, Main Tank, Fuel Feed - Fwd Pick Up, M26 Banjo bolt DIN 7643-3, Y-764305-20</v>
          </cell>
          <cell r="S108">
            <v>1</v>
          </cell>
        </row>
        <row r="109">
          <cell r="A109">
            <v>107</v>
          </cell>
          <cell r="B109" t="str">
            <v>FT28501</v>
          </cell>
          <cell r="C109" t="str">
            <v>MAIN TANK  1  - SCOUT</v>
          </cell>
          <cell r="D109">
            <v>2910900359</v>
          </cell>
          <cell r="E109" t="str">
            <v/>
          </cell>
          <cell r="F109" t="str">
            <v>SV00A0A450AP</v>
          </cell>
          <cell r="G109" t="str">
            <v/>
          </cell>
          <cell r="H109" t="str">
            <v/>
          </cell>
          <cell r="I109" t="str">
            <v/>
          </cell>
          <cell r="J109" t="str">
            <v/>
          </cell>
          <cell r="K109" t="str">
            <v/>
          </cell>
          <cell r="L109">
            <v>107</v>
          </cell>
          <cell r="M109" t="str">
            <v>Scout</v>
          </cell>
          <cell r="N109" t="str">
            <v>Main Tank</v>
          </cell>
          <cell r="O109" t="str">
            <v>OPTICAL SENSOR FWD - MAIN TANK</v>
          </cell>
          <cell r="P109" t="str">
            <v/>
          </cell>
          <cell r="Q109" t="str">
            <v/>
          </cell>
          <cell r="R109" t="str">
            <v xml:space="preserve">FT28501, Scout, Main Tank, OPTICAL SENSOR FWD - MAIN TANK, , </v>
          </cell>
          <cell r="S109" t="str">
            <v/>
          </cell>
        </row>
        <row r="110">
          <cell r="A110">
            <v>108</v>
          </cell>
          <cell r="B110" t="str">
            <v>FT28501</v>
          </cell>
          <cell r="C110" t="str">
            <v>MAIN TANK  1  - SCOUT</v>
          </cell>
          <cell r="D110">
            <v>2910900359</v>
          </cell>
          <cell r="E110" t="str">
            <v>FT28275</v>
          </cell>
          <cell r="F110" t="str">
            <v>SV00A0A450AP01</v>
          </cell>
          <cell r="G110" t="str">
            <v>Insert</v>
          </cell>
          <cell r="H110" t="str">
            <v>Insert 1/2" BSP</v>
          </cell>
          <cell r="I110">
            <v>1</v>
          </cell>
          <cell r="J110">
            <v>7.0000000000000007E-2</v>
          </cell>
          <cell r="K110">
            <v>7.0000000000000007E-2</v>
          </cell>
          <cell r="L110">
            <v>108</v>
          </cell>
          <cell r="M110" t="str">
            <v>Scout</v>
          </cell>
          <cell r="N110" t="str">
            <v>Main Tank</v>
          </cell>
          <cell r="O110" t="str">
            <v>Optical Sensor Fwd</v>
          </cell>
          <cell r="P110" t="str">
            <v>Insert 1/2" BSP</v>
          </cell>
          <cell r="Q110" t="str">
            <v>FT28275</v>
          </cell>
          <cell r="R110" t="str">
            <v>FT28501, Scout, Main Tank, Optical Sensor Fwd, Insert 1/2" BSP, FT28275</v>
          </cell>
          <cell r="S110">
            <v>1</v>
          </cell>
        </row>
        <row r="111">
          <cell r="A111">
            <v>109</v>
          </cell>
          <cell r="B111" t="str">
            <v>FT28501</v>
          </cell>
          <cell r="C111" t="str">
            <v>MAIN TANK  1  - SCOUT</v>
          </cell>
          <cell r="D111">
            <v>2910900359</v>
          </cell>
          <cell r="E111" t="str">
            <v>Y-POS187-312-120</v>
          </cell>
          <cell r="F111" t="str">
            <v>SV00A0A450AP03</v>
          </cell>
          <cell r="G111" t="str">
            <v>Fitting</v>
          </cell>
          <cell r="H111" t="str">
            <v>Optical sensor unit</v>
          </cell>
          <cell r="I111">
            <v>1</v>
          </cell>
          <cell r="J111">
            <v>0.5</v>
          </cell>
          <cell r="K111">
            <v>0.5</v>
          </cell>
          <cell r="L111">
            <v>109</v>
          </cell>
          <cell r="M111" t="str">
            <v>Scout</v>
          </cell>
          <cell r="N111" t="str">
            <v>Main Tank</v>
          </cell>
          <cell r="O111" t="str">
            <v>Optical Sensor Fwd</v>
          </cell>
          <cell r="P111" t="str">
            <v>Optical sensor unit</v>
          </cell>
          <cell r="Q111" t="str">
            <v>Y-POS187-312-120</v>
          </cell>
          <cell r="R111" t="str">
            <v>FT28501, Scout, Main Tank, Optical Sensor Fwd, Optical sensor unit, Y-POS187-312-120</v>
          </cell>
          <cell r="S111">
            <v>1</v>
          </cell>
        </row>
        <row r="112">
          <cell r="A112">
            <v>110</v>
          </cell>
          <cell r="B112" t="str">
            <v>FT28501</v>
          </cell>
          <cell r="C112" t="str">
            <v>MAIN TANK  1  - SCOUT</v>
          </cell>
          <cell r="D112">
            <v>2910900359</v>
          </cell>
          <cell r="E112" t="str">
            <v>Y-BS1/2BSP</v>
          </cell>
          <cell r="F112" t="str">
            <v>SV00A0A450AP05</v>
          </cell>
          <cell r="G112" t="str">
            <v>Seal</v>
          </cell>
          <cell r="H112" t="str">
            <v>Washer 1/2 BSP</v>
          </cell>
          <cell r="I112">
            <v>1</v>
          </cell>
          <cell r="J112">
            <v>4.0000000000000001E-3</v>
          </cell>
          <cell r="K112">
            <v>4.0000000000000001E-3</v>
          </cell>
          <cell r="L112">
            <v>110</v>
          </cell>
          <cell r="M112" t="str">
            <v>Scout</v>
          </cell>
          <cell r="N112" t="str">
            <v>Main Tank</v>
          </cell>
          <cell r="O112" t="str">
            <v>Optical Sensor Fwd</v>
          </cell>
          <cell r="P112" t="str">
            <v>Washer 1/2 BSP</v>
          </cell>
          <cell r="Q112" t="str">
            <v>Y-BS1/2BSP</v>
          </cell>
          <cell r="R112" t="str">
            <v>FT28501, Scout, Main Tank, Optical Sensor Fwd, Washer 1/2 BSP, Y-BS1/2BSP</v>
          </cell>
          <cell r="S112">
            <v>1</v>
          </cell>
        </row>
        <row r="113">
          <cell r="A113">
            <v>111</v>
          </cell>
          <cell r="B113" t="str">
            <v>FT28501</v>
          </cell>
          <cell r="C113" t="str">
            <v>MAIN TANK  1  - SCOUT</v>
          </cell>
          <cell r="D113">
            <v>2910900359</v>
          </cell>
          <cell r="E113" t="str">
            <v/>
          </cell>
          <cell r="F113" t="str">
            <v>SV00A0A410AD09</v>
          </cell>
          <cell r="G113" t="str">
            <v/>
          </cell>
          <cell r="H113" t="str">
            <v/>
          </cell>
          <cell r="I113" t="str">
            <v/>
          </cell>
          <cell r="J113" t="str">
            <v/>
          </cell>
          <cell r="K113" t="str">
            <v/>
          </cell>
          <cell r="L113">
            <v>111</v>
          </cell>
          <cell r="M113" t="str">
            <v>Scout</v>
          </cell>
          <cell r="N113" t="str">
            <v>Main Tank</v>
          </cell>
          <cell r="O113" t="str">
            <v>AFT FUEL FEED</v>
          </cell>
          <cell r="P113" t="str">
            <v/>
          </cell>
          <cell r="Q113" t="str">
            <v/>
          </cell>
          <cell r="R113" t="str">
            <v xml:space="preserve">FT28501, Scout, Main Tank, AFT FUEL FEED, , </v>
          </cell>
          <cell r="S113" t="str">
            <v/>
          </cell>
        </row>
        <row r="114">
          <cell r="A114">
            <v>112</v>
          </cell>
          <cell r="B114" t="str">
            <v>FT28501</v>
          </cell>
          <cell r="C114" t="str">
            <v>MAIN TANK  1  - SCOUT</v>
          </cell>
          <cell r="D114">
            <v>2910900359</v>
          </cell>
          <cell r="E114" t="str">
            <v>FT28450</v>
          </cell>
          <cell r="F114" t="str">
            <v>SV00A0A410AD07</v>
          </cell>
          <cell r="G114" t="str">
            <v>Fitting</v>
          </cell>
          <cell r="H114" t="str">
            <v>FNAV Aft</v>
          </cell>
          <cell r="I114">
            <v>1</v>
          </cell>
          <cell r="J114">
            <v>0.35</v>
          </cell>
          <cell r="K114">
            <v>0.35</v>
          </cell>
          <cell r="L114">
            <v>112</v>
          </cell>
          <cell r="M114" t="str">
            <v>Scout</v>
          </cell>
          <cell r="N114" t="str">
            <v>Main Tank</v>
          </cell>
          <cell r="O114" t="str">
            <v>FNAV Aft</v>
          </cell>
          <cell r="P114" t="str">
            <v>FNAV Aft</v>
          </cell>
          <cell r="Q114" t="str">
            <v>FT28450</v>
          </cell>
          <cell r="R114" t="str">
            <v>FT28501, Scout, Main Tank, FNAV Aft, FNAV Aft, FT28450</v>
          </cell>
          <cell r="S114">
            <v>1</v>
          </cell>
        </row>
        <row r="115">
          <cell r="A115">
            <v>113</v>
          </cell>
          <cell r="B115" t="str">
            <v>FT28501</v>
          </cell>
          <cell r="C115" t="str">
            <v>MAIN TANK  1  - SCOUT</v>
          </cell>
          <cell r="D115">
            <v>2910900359</v>
          </cell>
          <cell r="E115" t="str">
            <v>Y-XRT005E177M26</v>
          </cell>
          <cell r="F115" t="str">
            <v>SV00A0A410AD0901</v>
          </cell>
          <cell r="G115" t="str">
            <v>Seal</v>
          </cell>
          <cell r="H115" t="str">
            <v>M26 Aluminium Crush Washer</v>
          </cell>
          <cell r="I115">
            <v>2</v>
          </cell>
          <cell r="J115">
            <v>4.0000000000000001E-3</v>
          </cell>
          <cell r="K115">
            <v>8.0000000000000002E-3</v>
          </cell>
          <cell r="L115">
            <v>113</v>
          </cell>
          <cell r="M115" t="str">
            <v>Scout</v>
          </cell>
          <cell r="N115" t="str">
            <v>Main Tank</v>
          </cell>
          <cell r="O115" t="str">
            <v>Fuel Feed - Aft Pick Up</v>
          </cell>
          <cell r="P115" t="str">
            <v>M26 Aluminium Crush Washer</v>
          </cell>
          <cell r="Q115" t="str">
            <v>Y-XRT005E177M26</v>
          </cell>
          <cell r="R115" t="str">
            <v>FT28501, Scout, Main Tank, Fuel Feed - Aft Pick Up, M26 Aluminium Crush Washer, Y-XRT005E177M26</v>
          </cell>
          <cell r="S115">
            <v>2</v>
          </cell>
        </row>
        <row r="116">
          <cell r="A116">
            <v>114</v>
          </cell>
          <cell r="B116" t="str">
            <v>FT28501</v>
          </cell>
          <cell r="C116" t="str">
            <v>MAIN TANK  1  - SCOUT</v>
          </cell>
          <cell r="D116">
            <v>2910900359</v>
          </cell>
          <cell r="E116" t="str">
            <v>Y-764305-20</v>
          </cell>
          <cell r="F116" t="str">
            <v>SV00A0A410AD0903</v>
          </cell>
          <cell r="G116" t="str">
            <v>Fitting</v>
          </cell>
          <cell r="H116" t="str">
            <v>M26 Banjo bolt DIN 7643-3</v>
          </cell>
          <cell r="I116">
            <v>1</v>
          </cell>
          <cell r="J116">
            <v>0.125</v>
          </cell>
          <cell r="K116">
            <v>0.125</v>
          </cell>
          <cell r="L116">
            <v>114</v>
          </cell>
          <cell r="M116" t="str">
            <v>Scout</v>
          </cell>
          <cell r="N116" t="str">
            <v>Main Tank</v>
          </cell>
          <cell r="O116" t="str">
            <v>Fuel Feed - Aft Pick Up</v>
          </cell>
          <cell r="P116" t="str">
            <v>M26 Banjo bolt DIN 7643-3</v>
          </cell>
          <cell r="Q116" t="str">
            <v>Y-764305-20</v>
          </cell>
          <cell r="R116" t="str">
            <v>FT28501, Scout, Main Tank, Fuel Feed - Aft Pick Up, M26 Banjo bolt DIN 7643-3, Y-764305-20</v>
          </cell>
          <cell r="S116">
            <v>1</v>
          </cell>
        </row>
        <row r="117">
          <cell r="A117">
            <v>115</v>
          </cell>
          <cell r="B117" t="str">
            <v>FT28501</v>
          </cell>
          <cell r="C117" t="str">
            <v>MAIN TANK  1  - SCOUT</v>
          </cell>
          <cell r="D117">
            <v>2910900359</v>
          </cell>
          <cell r="E117" t="str">
            <v/>
          </cell>
          <cell r="F117" t="str">
            <v>SV00A0A450AM</v>
          </cell>
          <cell r="G117" t="str">
            <v/>
          </cell>
          <cell r="H117" t="str">
            <v/>
          </cell>
          <cell r="I117" t="str">
            <v/>
          </cell>
          <cell r="J117" t="str">
            <v/>
          </cell>
          <cell r="K117" t="str">
            <v/>
          </cell>
          <cell r="L117">
            <v>115</v>
          </cell>
          <cell r="M117" t="str">
            <v>Scout</v>
          </cell>
          <cell r="N117" t="str">
            <v>Main Tank</v>
          </cell>
          <cell r="O117" t="str">
            <v>OPTICAL SENSOR AFT - MAIN TANK</v>
          </cell>
          <cell r="P117" t="str">
            <v/>
          </cell>
          <cell r="Q117" t="str">
            <v/>
          </cell>
          <cell r="R117" t="str">
            <v xml:space="preserve">FT28501, Scout, Main Tank, OPTICAL SENSOR AFT - MAIN TANK, , </v>
          </cell>
          <cell r="S117" t="str">
            <v/>
          </cell>
        </row>
        <row r="118">
          <cell r="A118">
            <v>116</v>
          </cell>
          <cell r="B118" t="str">
            <v>FT28501</v>
          </cell>
          <cell r="C118" t="str">
            <v>MAIN TANK  1  - SCOUT</v>
          </cell>
          <cell r="D118">
            <v>2910900359</v>
          </cell>
          <cell r="E118" t="str">
            <v>FT28275</v>
          </cell>
          <cell r="F118" t="str">
            <v>SV00A0A450AM01</v>
          </cell>
          <cell r="G118" t="str">
            <v>Insert</v>
          </cell>
          <cell r="H118" t="str">
            <v>Insert 1/2" BSP</v>
          </cell>
          <cell r="I118">
            <v>1</v>
          </cell>
          <cell r="J118">
            <v>7.0000000000000007E-2</v>
          </cell>
          <cell r="K118">
            <v>7.0000000000000007E-2</v>
          </cell>
          <cell r="L118">
            <v>116</v>
          </cell>
          <cell r="M118" t="str">
            <v>Scout</v>
          </cell>
          <cell r="N118" t="str">
            <v>Main Tank</v>
          </cell>
          <cell r="O118" t="str">
            <v>Optical Sensor Aft</v>
          </cell>
          <cell r="P118" t="str">
            <v>Insert 1/2" BSP</v>
          </cell>
          <cell r="Q118" t="str">
            <v>FT28275</v>
          </cell>
          <cell r="R118" t="str">
            <v>FT28501, Scout, Main Tank, Optical Sensor Aft, Insert 1/2" BSP, FT28275</v>
          </cell>
          <cell r="S118">
            <v>1</v>
          </cell>
        </row>
        <row r="119">
          <cell r="A119">
            <v>117</v>
          </cell>
          <cell r="B119" t="str">
            <v>FT28501</v>
          </cell>
          <cell r="C119" t="str">
            <v>MAIN TANK  1  - SCOUT</v>
          </cell>
          <cell r="D119">
            <v>2910900359</v>
          </cell>
          <cell r="E119" t="str">
            <v>Y-POS187-312-120</v>
          </cell>
          <cell r="F119" t="str">
            <v>SV00A0A450AM03</v>
          </cell>
          <cell r="G119" t="str">
            <v>Fitting</v>
          </cell>
          <cell r="H119" t="str">
            <v>Optical sensor unit</v>
          </cell>
          <cell r="I119">
            <v>1</v>
          </cell>
          <cell r="J119">
            <v>0.5</v>
          </cell>
          <cell r="K119">
            <v>0.5</v>
          </cell>
          <cell r="L119">
            <v>117</v>
          </cell>
          <cell r="M119" t="str">
            <v>Scout</v>
          </cell>
          <cell r="N119" t="str">
            <v>Main Tank</v>
          </cell>
          <cell r="O119" t="str">
            <v>Optical Sensor Aft</v>
          </cell>
          <cell r="P119" t="str">
            <v>Optical sensor unit</v>
          </cell>
          <cell r="Q119" t="str">
            <v>Y-POS187-312-120</v>
          </cell>
          <cell r="R119" t="str">
            <v>FT28501, Scout, Main Tank, Optical Sensor Aft, Optical sensor unit, Y-POS187-312-120</v>
          </cell>
          <cell r="S119">
            <v>1</v>
          </cell>
        </row>
        <row r="120">
          <cell r="A120">
            <v>118</v>
          </cell>
          <cell r="B120" t="str">
            <v>FT28501</v>
          </cell>
          <cell r="C120" t="str">
            <v>MAIN TANK  1  - SCOUT</v>
          </cell>
          <cell r="D120">
            <v>2910900359</v>
          </cell>
          <cell r="E120" t="str">
            <v>Y-BS1/2BSP</v>
          </cell>
          <cell r="F120" t="str">
            <v>SV00A0A450AM05</v>
          </cell>
          <cell r="G120" t="str">
            <v>Seal</v>
          </cell>
          <cell r="H120" t="str">
            <v>Washer 1/2 BSP</v>
          </cell>
          <cell r="I120">
            <v>1</v>
          </cell>
          <cell r="J120">
            <v>4.0000000000000001E-3</v>
          </cell>
          <cell r="K120">
            <v>4.0000000000000001E-3</v>
          </cell>
          <cell r="L120">
            <v>118</v>
          </cell>
          <cell r="M120" t="str">
            <v>Scout</v>
          </cell>
          <cell r="N120" t="str">
            <v>Main Tank</v>
          </cell>
          <cell r="O120" t="str">
            <v>Optical Sensor Aft</v>
          </cell>
          <cell r="P120" t="str">
            <v>Washer 1/2 BSP</v>
          </cell>
          <cell r="Q120" t="str">
            <v>Y-BS1/2BSP</v>
          </cell>
          <cell r="R120" t="str">
            <v>FT28501, Scout, Main Tank, Optical Sensor Aft, Washer 1/2 BSP, Y-BS1/2BSP</v>
          </cell>
          <cell r="S120">
            <v>1</v>
          </cell>
        </row>
        <row r="121">
          <cell r="A121">
            <v>119</v>
          </cell>
          <cell r="B121" t="str">
            <v>FT28501</v>
          </cell>
          <cell r="C121" t="str">
            <v>MAIN TANK  1  - SCOUT</v>
          </cell>
          <cell r="D121">
            <v>2910900359</v>
          </cell>
          <cell r="E121" t="str">
            <v/>
          </cell>
          <cell r="F121" t="str">
            <v>SV00A0A410AD31</v>
          </cell>
          <cell r="G121" t="str">
            <v/>
          </cell>
          <cell r="H121" t="str">
            <v/>
          </cell>
          <cell r="I121" t="str">
            <v/>
          </cell>
          <cell r="J121" t="str">
            <v/>
          </cell>
          <cell r="K121" t="str">
            <v/>
          </cell>
          <cell r="L121">
            <v>119</v>
          </cell>
          <cell r="M121" t="str">
            <v>Scout</v>
          </cell>
          <cell r="N121" t="str">
            <v>Main Tank</v>
          </cell>
          <cell r="O121" t="str">
            <v>APU TANK FUEL FEED</v>
          </cell>
          <cell r="P121" t="str">
            <v/>
          </cell>
          <cell r="Q121" t="str">
            <v/>
          </cell>
          <cell r="R121" t="str">
            <v xml:space="preserve">FT28501, Scout, Main Tank, APU TANK FUEL FEED, , </v>
          </cell>
          <cell r="S121" t="str">
            <v/>
          </cell>
        </row>
        <row r="122">
          <cell r="A122">
            <v>120</v>
          </cell>
          <cell r="B122" t="str">
            <v>FT28501</v>
          </cell>
          <cell r="C122" t="str">
            <v>MAIN TANK  1  - SCOUT</v>
          </cell>
          <cell r="D122">
            <v>2910900359</v>
          </cell>
          <cell r="E122" t="str">
            <v>G10LCFX</v>
          </cell>
          <cell r="F122" t="str">
            <v>SV00A0A410AD3101</v>
          </cell>
          <cell r="G122" t="str">
            <v>Fitting</v>
          </cell>
          <cell r="H122" t="str">
            <v>M16X1.5  Bulkhead Connector</v>
          </cell>
          <cell r="I122">
            <v>1</v>
          </cell>
          <cell r="J122">
            <v>0.13</v>
          </cell>
          <cell r="K122">
            <v>0.13</v>
          </cell>
          <cell r="L122">
            <v>120</v>
          </cell>
          <cell r="M122" t="str">
            <v>ALL VARIANTS</v>
          </cell>
          <cell r="N122" t="str">
            <v>Main Tank</v>
          </cell>
          <cell r="O122" t="str">
            <v>APU Fuel Feed</v>
          </cell>
          <cell r="P122" t="str">
            <v>M16X1.5  Bulkhead Connector</v>
          </cell>
          <cell r="Q122" t="str">
            <v>G10LCFX</v>
          </cell>
          <cell r="R122" t="str">
            <v>FT28501, ALL VARIANTS, Main Tank, APU Fuel Feed, M16X1.5  Bulkhead Connector, G10LCFX</v>
          </cell>
          <cell r="S122">
            <v>1</v>
          </cell>
        </row>
        <row r="123">
          <cell r="A123">
            <v>121</v>
          </cell>
          <cell r="B123" t="str">
            <v>FT28501</v>
          </cell>
          <cell r="C123" t="str">
            <v>MAIN TANK  1  - SCOUT</v>
          </cell>
          <cell r="D123">
            <v>2910900359</v>
          </cell>
          <cell r="E123" t="str">
            <v>M16 BONDED</v>
          </cell>
          <cell r="F123" t="str">
            <v>SV00A0A410AD3103</v>
          </cell>
          <cell r="G123" t="str">
            <v>Seal</v>
          </cell>
          <cell r="H123" t="str">
            <v>M16x1.5 Bonded Seal</v>
          </cell>
          <cell r="I123">
            <v>1</v>
          </cell>
          <cell r="J123">
            <v>4.0000000000000001E-3</v>
          </cell>
          <cell r="K123">
            <v>4.0000000000000001E-3</v>
          </cell>
          <cell r="L123">
            <v>121</v>
          </cell>
          <cell r="M123" t="str">
            <v>ALL VARIANTS</v>
          </cell>
          <cell r="N123" t="str">
            <v>Main Tank</v>
          </cell>
          <cell r="O123" t="str">
            <v>APU Fuel Feed</v>
          </cell>
          <cell r="P123" t="str">
            <v>M16x1.5 Bonded Seal</v>
          </cell>
          <cell r="Q123" t="str">
            <v>M16 BONDED</v>
          </cell>
          <cell r="R123" t="str">
            <v>FT28501, ALL VARIANTS, Main Tank, APU Fuel Feed, M16x1.5 Bonded Seal, M16 BONDED</v>
          </cell>
          <cell r="S123">
            <v>1</v>
          </cell>
        </row>
        <row r="124">
          <cell r="A124">
            <v>122</v>
          </cell>
          <cell r="B124" t="str">
            <v>FT28501</v>
          </cell>
          <cell r="C124" t="str">
            <v>MAIN TANK  1  - SCOUT</v>
          </cell>
          <cell r="D124">
            <v>2910900359</v>
          </cell>
          <cell r="E124" t="str">
            <v/>
          </cell>
          <cell r="F124" t="str">
            <v>SV00A0A410AD33</v>
          </cell>
          <cell r="G124" t="str">
            <v/>
          </cell>
          <cell r="H124" t="str">
            <v/>
          </cell>
          <cell r="I124" t="str">
            <v/>
          </cell>
          <cell r="J124" t="str">
            <v/>
          </cell>
          <cell r="K124" t="str">
            <v/>
          </cell>
          <cell r="L124">
            <v>122</v>
          </cell>
          <cell r="M124" t="str">
            <v>Scout</v>
          </cell>
          <cell r="N124" t="str">
            <v>Main Tank</v>
          </cell>
          <cell r="O124" t="str">
            <v>APU TANK FUEL RETURN</v>
          </cell>
          <cell r="P124" t="str">
            <v/>
          </cell>
          <cell r="Q124" t="str">
            <v/>
          </cell>
          <cell r="R124" t="str">
            <v xml:space="preserve">FT28501, Scout, Main Tank, APU TANK FUEL RETURN, , </v>
          </cell>
          <cell r="S124" t="str">
            <v/>
          </cell>
        </row>
        <row r="125">
          <cell r="A125">
            <v>123</v>
          </cell>
          <cell r="B125" t="str">
            <v>FT28501</v>
          </cell>
          <cell r="C125" t="str">
            <v>MAIN TANK  1  - SCOUT</v>
          </cell>
          <cell r="D125">
            <v>2910900359</v>
          </cell>
          <cell r="E125" t="str">
            <v>G10LCFX</v>
          </cell>
          <cell r="F125" t="str">
            <v>SV00A0A410AD3301</v>
          </cell>
          <cell r="G125" t="str">
            <v>Fitting</v>
          </cell>
          <cell r="H125" t="str">
            <v>M16X1.5  Bulkhead Connector</v>
          </cell>
          <cell r="I125">
            <v>1</v>
          </cell>
          <cell r="J125">
            <v>0.13</v>
          </cell>
          <cell r="K125">
            <v>0.13</v>
          </cell>
          <cell r="L125">
            <v>123</v>
          </cell>
          <cell r="M125" t="str">
            <v>ALL VARIANTS</v>
          </cell>
          <cell r="N125" t="str">
            <v>Main Tank</v>
          </cell>
          <cell r="O125" t="str">
            <v xml:space="preserve">APU Fuel Return  </v>
          </cell>
          <cell r="P125" t="str">
            <v>M16X1.5  Bulkhead Connector</v>
          </cell>
          <cell r="Q125" t="str">
            <v>G10LCFX</v>
          </cell>
          <cell r="R125" t="str">
            <v>FT28501, ALL VARIANTS, Main Tank, APU Fuel Return  , M16X1.5  Bulkhead Connector, G10LCFX</v>
          </cell>
          <cell r="S125">
            <v>1</v>
          </cell>
        </row>
        <row r="126">
          <cell r="A126">
            <v>124</v>
          </cell>
          <cell r="B126" t="str">
            <v>FT28501</v>
          </cell>
          <cell r="C126" t="str">
            <v>MAIN TANK  1  - SCOUT</v>
          </cell>
          <cell r="D126">
            <v>2910900359</v>
          </cell>
          <cell r="E126" t="str">
            <v>M16 BONDED</v>
          </cell>
          <cell r="F126" t="str">
            <v>SV00A0A410AD3303</v>
          </cell>
          <cell r="G126" t="str">
            <v>Seal</v>
          </cell>
          <cell r="H126" t="str">
            <v>M16x1.5 Bonded Seal</v>
          </cell>
          <cell r="I126">
            <v>1</v>
          </cell>
          <cell r="J126">
            <v>4.0000000000000001E-3</v>
          </cell>
          <cell r="K126">
            <v>4.0000000000000001E-3</v>
          </cell>
          <cell r="L126">
            <v>124</v>
          </cell>
          <cell r="M126" t="str">
            <v>ALL VARIANTS</v>
          </cell>
          <cell r="N126" t="str">
            <v>Main Tank</v>
          </cell>
          <cell r="O126" t="str">
            <v xml:space="preserve">APU Fuel Return  </v>
          </cell>
          <cell r="P126" t="str">
            <v>M16x1.5 Bonded Seal</v>
          </cell>
          <cell r="Q126" t="str">
            <v>M16 BONDED</v>
          </cell>
          <cell r="R126" t="str">
            <v>FT28501, ALL VARIANTS, Main Tank, APU Fuel Return  , M16x1.5 Bonded Seal, M16 BONDED</v>
          </cell>
          <cell r="S126">
            <v>1</v>
          </cell>
        </row>
        <row r="127">
          <cell r="A127">
            <v>125</v>
          </cell>
          <cell r="B127" t="str">
            <v>FT28501</v>
          </cell>
          <cell r="C127" t="str">
            <v>MAIN TANK  1  - SCOUT</v>
          </cell>
          <cell r="D127">
            <v>2910900359</v>
          </cell>
          <cell r="E127" t="str">
            <v/>
          </cell>
          <cell r="F127" t="str">
            <v>SV00A0A410AD11</v>
          </cell>
          <cell r="G127" t="str">
            <v/>
          </cell>
          <cell r="H127" t="str">
            <v/>
          </cell>
          <cell r="I127" t="str">
            <v/>
          </cell>
          <cell r="J127" t="str">
            <v/>
          </cell>
          <cell r="K127" t="str">
            <v/>
          </cell>
          <cell r="L127">
            <v>125</v>
          </cell>
          <cell r="M127" t="str">
            <v>Scout</v>
          </cell>
          <cell r="N127" t="str">
            <v>Main Tank</v>
          </cell>
          <cell r="O127" t="str">
            <v>AUX TANK FUEL TRANSFER</v>
          </cell>
          <cell r="P127" t="str">
            <v/>
          </cell>
          <cell r="Q127" t="str">
            <v/>
          </cell>
          <cell r="R127" t="str">
            <v xml:space="preserve">FT28501, Scout, Main Tank, AUX TANK FUEL TRANSFER, , </v>
          </cell>
          <cell r="S127" t="str">
            <v/>
          </cell>
        </row>
        <row r="128">
          <cell r="A128">
            <v>126</v>
          </cell>
          <cell r="B128" t="str">
            <v>FT28501</v>
          </cell>
          <cell r="C128" t="str">
            <v>MAIN TANK  1  - SCOUT</v>
          </cell>
          <cell r="D128">
            <v>2910900359</v>
          </cell>
          <cell r="E128" t="str">
            <v>SV15LOMDCF</v>
          </cell>
          <cell r="F128" t="str">
            <v>SV00A0A410AD1101</v>
          </cell>
          <cell r="G128" t="str">
            <v>Fitting</v>
          </cell>
          <cell r="H128" t="str">
            <v>M22 X 1.5 Bulkhead Connector</v>
          </cell>
          <cell r="I128">
            <v>1</v>
          </cell>
          <cell r="J128">
            <v>0.13</v>
          </cell>
          <cell r="K128">
            <v>0.13</v>
          </cell>
          <cell r="L128">
            <v>126</v>
          </cell>
          <cell r="M128" t="str">
            <v>Scout</v>
          </cell>
          <cell r="N128" t="str">
            <v>Main Tank</v>
          </cell>
          <cell r="O128" t="str">
            <v>Aux Fuel Supply</v>
          </cell>
          <cell r="P128" t="str">
            <v>M22 X 1.5 Bulkhead Connector</v>
          </cell>
          <cell r="Q128" t="str">
            <v>SV15LOMDCF</v>
          </cell>
          <cell r="R128" t="str">
            <v>FT28501, Scout, Main Tank, Aux Fuel Supply, M22 X 1.5 Bulkhead Connector, SV15LOMDCF</v>
          </cell>
          <cell r="S128">
            <v>1</v>
          </cell>
        </row>
        <row r="129">
          <cell r="A129">
            <v>127</v>
          </cell>
          <cell r="B129" t="str">
            <v>FT28501</v>
          </cell>
          <cell r="C129" t="str">
            <v>MAIN TANK  1  - SCOUT</v>
          </cell>
          <cell r="D129">
            <v>2910900359</v>
          </cell>
          <cell r="E129" t="str">
            <v>MLN22</v>
          </cell>
          <cell r="F129" t="str">
            <v>SV00A0A410AD1103</v>
          </cell>
          <cell r="G129" t="str">
            <v>Nut</v>
          </cell>
          <cell r="H129" t="str">
            <v>M22 X 1.5 Locknut</v>
          </cell>
          <cell r="I129">
            <v>1</v>
          </cell>
          <cell r="J129">
            <v>2.3E-2</v>
          </cell>
          <cell r="K129">
            <v>2.3E-2</v>
          </cell>
          <cell r="L129">
            <v>127</v>
          </cell>
          <cell r="M129" t="str">
            <v>Scout</v>
          </cell>
          <cell r="N129" t="str">
            <v>Main Tank</v>
          </cell>
          <cell r="O129" t="str">
            <v>Aux Fuel Supply</v>
          </cell>
          <cell r="P129" t="str">
            <v>M22 X 1.5 Locknut</v>
          </cell>
          <cell r="Q129" t="str">
            <v>MLN22</v>
          </cell>
          <cell r="R129" t="str">
            <v>FT28501, Scout, Main Tank, Aux Fuel Supply, M22 X 1.5 Locknut, MLN22</v>
          </cell>
          <cell r="S129">
            <v>1</v>
          </cell>
        </row>
        <row r="130">
          <cell r="A130">
            <v>128</v>
          </cell>
          <cell r="B130" t="str">
            <v>FT28501</v>
          </cell>
          <cell r="C130" t="str">
            <v>MAIN TANK  1  - SCOUT</v>
          </cell>
          <cell r="D130">
            <v>2910900359</v>
          </cell>
          <cell r="E130" t="str">
            <v>22MM BONDED</v>
          </cell>
          <cell r="F130" t="str">
            <v>SV00A0A410AD1105</v>
          </cell>
          <cell r="G130" t="str">
            <v>Seal</v>
          </cell>
          <cell r="H130" t="str">
            <v>M22 X 1.5 Bonded Seal</v>
          </cell>
          <cell r="I130">
            <v>1</v>
          </cell>
          <cell r="J130">
            <v>4.0000000000000001E-3</v>
          </cell>
          <cell r="K130">
            <v>4.0000000000000001E-3</v>
          </cell>
          <cell r="L130">
            <v>128</v>
          </cell>
          <cell r="M130" t="str">
            <v>Scout</v>
          </cell>
          <cell r="N130" t="str">
            <v>Main Tank</v>
          </cell>
          <cell r="O130" t="str">
            <v>Aux Fuel Supply</v>
          </cell>
          <cell r="P130" t="str">
            <v>M22 X 1.5 Bonded Seal</v>
          </cell>
          <cell r="Q130" t="str">
            <v>22MM BONDED</v>
          </cell>
          <cell r="R130" t="str">
            <v>FT28501, Scout, Main Tank, Aux Fuel Supply, M22 X 1.5 Bonded Seal, 22MM BONDED</v>
          </cell>
          <cell r="S130">
            <v>1</v>
          </cell>
        </row>
        <row r="131">
          <cell r="A131">
            <v>129</v>
          </cell>
          <cell r="B131" t="str">
            <v>FT28501</v>
          </cell>
          <cell r="C131" t="str">
            <v>MAIN TANK  1  - SCOUT</v>
          </cell>
          <cell r="D131">
            <v>2910900359</v>
          </cell>
          <cell r="E131" t="str">
            <v/>
          </cell>
          <cell r="F131" t="str">
            <v>SV00A0A410AD0101</v>
          </cell>
          <cell r="G131" t="str">
            <v>Fitting</v>
          </cell>
          <cell r="H131" t="str">
            <v>HG334A 1.6mm Kit</v>
          </cell>
          <cell r="I131">
            <v>1</v>
          </cell>
          <cell r="J131">
            <v>0.3</v>
          </cell>
          <cell r="K131">
            <v>0.3</v>
          </cell>
          <cell r="L131">
            <v>129</v>
          </cell>
          <cell r="M131" t="str">
            <v>Scout</v>
          </cell>
          <cell r="N131" t="str">
            <v>Main Tank</v>
          </cell>
          <cell r="O131" t="str">
            <v>Interface sponge</v>
          </cell>
          <cell r="P131" t="str">
            <v>HG334A 1.6mm Kit</v>
          </cell>
          <cell r="Q131" t="str">
            <v/>
          </cell>
          <cell r="R131" t="str">
            <v xml:space="preserve">FT28501, Scout, Main Tank, Interface sponge, HG334A 1.6mm Kit, </v>
          </cell>
          <cell r="S131">
            <v>1</v>
          </cell>
        </row>
        <row r="132">
          <cell r="A132">
            <v>130</v>
          </cell>
          <cell r="B132" t="str">
            <v>FT28501</v>
          </cell>
          <cell r="C132" t="str">
            <v>MAIN TANK  1  - SCOUT</v>
          </cell>
          <cell r="D132">
            <v>2910900359</v>
          </cell>
          <cell r="E132" t="str">
            <v/>
          </cell>
          <cell r="F132" t="str">
            <v>SV00A0A410AD19</v>
          </cell>
          <cell r="G132" t="str">
            <v/>
          </cell>
          <cell r="H132" t="str">
            <v/>
          </cell>
          <cell r="I132" t="str">
            <v/>
          </cell>
          <cell r="J132" t="str">
            <v/>
          </cell>
          <cell r="K132" t="str">
            <v/>
          </cell>
          <cell r="L132">
            <v>130</v>
          </cell>
          <cell r="M132" t="str">
            <v>Scout</v>
          </cell>
          <cell r="N132" t="str">
            <v>Main Tank</v>
          </cell>
          <cell r="O132" t="str">
            <v>Strap Assy 1</v>
          </cell>
          <cell r="P132" t="str">
            <v/>
          </cell>
          <cell r="Q132" t="str">
            <v/>
          </cell>
          <cell r="R132" t="str">
            <v xml:space="preserve">FT28501, Scout, Main Tank, Strap Assy 1, , </v>
          </cell>
          <cell r="S132" t="str">
            <v/>
          </cell>
        </row>
        <row r="133">
          <cell r="A133">
            <v>131</v>
          </cell>
          <cell r="B133" t="str">
            <v>FT28501</v>
          </cell>
          <cell r="C133" t="str">
            <v>MAIN TANK  1  - SCOUT</v>
          </cell>
          <cell r="D133">
            <v>2910900359</v>
          </cell>
          <cell r="E133" t="str">
            <v>FT28411/01</v>
          </cell>
          <cell r="F133" t="str">
            <v>SV00A0A410AD1901</v>
          </cell>
          <cell r="G133" t="str">
            <v>Fitting</v>
          </cell>
          <cell r="H133" t="str">
            <v>Strap</v>
          </cell>
          <cell r="I133">
            <v>1</v>
          </cell>
          <cell r="J133">
            <v>4.774</v>
          </cell>
          <cell r="K133">
            <v>4.774</v>
          </cell>
          <cell r="L133">
            <v>131</v>
          </cell>
          <cell r="M133" t="str">
            <v>Scout</v>
          </cell>
          <cell r="N133" t="str">
            <v>Main Tank</v>
          </cell>
          <cell r="O133" t="str">
            <v>(Strap Assy 1) FT28411/-</v>
          </cell>
          <cell r="P133" t="str">
            <v>Strap</v>
          </cell>
          <cell r="Q133" t="str">
            <v>FT28411/01</v>
          </cell>
          <cell r="R133" t="str">
            <v>FT28501, Scout, Main Tank, (Strap Assy 1) FT28411/-, Strap, FT28411/01</v>
          </cell>
          <cell r="S133">
            <v>1</v>
          </cell>
        </row>
        <row r="134">
          <cell r="A134">
            <v>132</v>
          </cell>
          <cell r="B134" t="str">
            <v>FT28501</v>
          </cell>
          <cell r="C134" t="str">
            <v>MAIN TANK  1  - SCOUT</v>
          </cell>
          <cell r="D134">
            <v>2910900359</v>
          </cell>
          <cell r="E134" t="str">
            <v>FT28412/02</v>
          </cell>
          <cell r="F134" t="str">
            <v>SV00A0A410AD1903</v>
          </cell>
          <cell r="G134" t="str">
            <v>Fitting</v>
          </cell>
          <cell r="H134" t="str">
            <v>Strap</v>
          </cell>
          <cell r="I134">
            <v>1</v>
          </cell>
          <cell r="J134" t="str">
            <v/>
          </cell>
          <cell r="K134" t="str">
            <v/>
          </cell>
          <cell r="L134">
            <v>132</v>
          </cell>
          <cell r="M134" t="str">
            <v>Scout</v>
          </cell>
          <cell r="N134" t="str">
            <v>Main Tank</v>
          </cell>
          <cell r="O134" t="str">
            <v>(Strap Assy 1) FT28411/-</v>
          </cell>
          <cell r="P134" t="str">
            <v>Strap</v>
          </cell>
          <cell r="Q134" t="str">
            <v>FT28412/02</v>
          </cell>
          <cell r="R134" t="str">
            <v>FT28501, Scout, Main Tank, (Strap Assy 1) FT28411/-, Strap, FT28412/02</v>
          </cell>
          <cell r="S134">
            <v>1</v>
          </cell>
        </row>
        <row r="135">
          <cell r="A135">
            <v>133</v>
          </cell>
          <cell r="B135" t="str">
            <v>FT28501</v>
          </cell>
          <cell r="C135" t="str">
            <v>MAIN TANK  1  - SCOUT</v>
          </cell>
          <cell r="D135">
            <v>2910900359</v>
          </cell>
          <cell r="E135" t="str">
            <v>FT28412/03</v>
          </cell>
          <cell r="F135" t="str">
            <v>SV00A0A410AD1905</v>
          </cell>
          <cell r="G135" t="str">
            <v>Fitting</v>
          </cell>
          <cell r="H135" t="str">
            <v>Strap</v>
          </cell>
          <cell r="I135">
            <v>1</v>
          </cell>
          <cell r="J135" t="str">
            <v/>
          </cell>
          <cell r="K135" t="str">
            <v/>
          </cell>
          <cell r="L135">
            <v>133</v>
          </cell>
          <cell r="M135" t="str">
            <v>Scout</v>
          </cell>
          <cell r="N135" t="str">
            <v>Main Tank</v>
          </cell>
          <cell r="O135" t="str">
            <v>(Strap Assy 1) FT28411/-</v>
          </cell>
          <cell r="P135" t="str">
            <v>Strap</v>
          </cell>
          <cell r="Q135" t="str">
            <v>FT28412/03</v>
          </cell>
          <cell r="R135" t="str">
            <v>FT28501, Scout, Main Tank, (Strap Assy 1) FT28411/-, Strap, FT28412/03</v>
          </cell>
          <cell r="S135">
            <v>1</v>
          </cell>
        </row>
        <row r="136">
          <cell r="A136">
            <v>134</v>
          </cell>
          <cell r="B136" t="str">
            <v>FT28501</v>
          </cell>
          <cell r="C136" t="str">
            <v>MAIN TANK  1  - SCOUT</v>
          </cell>
          <cell r="D136">
            <v>2910900359</v>
          </cell>
          <cell r="E136" t="str">
            <v>FT28911</v>
          </cell>
          <cell r="F136" t="str">
            <v>SV00A0A410AD1907</v>
          </cell>
          <cell r="G136" t="str">
            <v>Block</v>
          </cell>
          <cell r="H136" t="str">
            <v>Tension Block Threaded M8</v>
          </cell>
          <cell r="I136">
            <v>2</v>
          </cell>
          <cell r="J136" t="str">
            <v/>
          </cell>
          <cell r="K136" t="str">
            <v/>
          </cell>
          <cell r="L136">
            <v>134</v>
          </cell>
          <cell r="M136" t="str">
            <v>Scout</v>
          </cell>
          <cell r="N136" t="str">
            <v>Main Tank</v>
          </cell>
          <cell r="O136" t="str">
            <v>(Strap Assy 1) FT28411/-</v>
          </cell>
          <cell r="P136" t="str">
            <v>Tension Block Threaded M8</v>
          </cell>
          <cell r="Q136" t="str">
            <v>FT28911</v>
          </cell>
          <cell r="R136" t="str">
            <v>FT28501, Scout, Main Tank, (Strap Assy 1) FT28411/-, Tension Block Threaded M8, FT28911</v>
          </cell>
          <cell r="S136">
            <v>2</v>
          </cell>
        </row>
        <row r="137">
          <cell r="A137">
            <v>135</v>
          </cell>
          <cell r="B137" t="str">
            <v>FT28501</v>
          </cell>
          <cell r="C137" t="str">
            <v>MAIN TANK  1  - SCOUT</v>
          </cell>
          <cell r="D137">
            <v>2910900359</v>
          </cell>
          <cell r="E137" t="str">
            <v>FT28910</v>
          </cell>
          <cell r="F137" t="str">
            <v>SV00A0A410AD1909</v>
          </cell>
          <cell r="G137" t="str">
            <v>Block</v>
          </cell>
          <cell r="H137" t="str">
            <v>Tension Block Clearance</v>
          </cell>
          <cell r="I137">
            <v>2</v>
          </cell>
          <cell r="J137" t="str">
            <v/>
          </cell>
          <cell r="K137" t="str">
            <v/>
          </cell>
          <cell r="L137">
            <v>135</v>
          </cell>
          <cell r="M137" t="str">
            <v>Scout</v>
          </cell>
          <cell r="N137" t="str">
            <v>Main Tank</v>
          </cell>
          <cell r="O137" t="str">
            <v>(Strap Assy 1) FT28411/-</v>
          </cell>
          <cell r="P137" t="str">
            <v>Tension Block Clearance</v>
          </cell>
          <cell r="Q137" t="str">
            <v>FT28910</v>
          </cell>
          <cell r="R137" t="str">
            <v>FT28501, Scout, Main Tank, (Strap Assy 1) FT28411/-, Tension Block Clearance, FT28910</v>
          </cell>
          <cell r="S137">
            <v>2</v>
          </cell>
        </row>
        <row r="138">
          <cell r="A138">
            <v>136</v>
          </cell>
          <cell r="B138" t="str">
            <v>FT28501</v>
          </cell>
          <cell r="C138" t="str">
            <v>MAIN TANK  1  - SCOUT</v>
          </cell>
          <cell r="D138">
            <v>2910900359</v>
          </cell>
          <cell r="E138" t="str">
            <v>NT-M8-SCX24</v>
          </cell>
          <cell r="F138" t="str">
            <v>SV00A0A410AD1911</v>
          </cell>
          <cell r="G138" t="str">
            <v>Fitting</v>
          </cell>
          <cell r="H138" t="str">
            <v>Studding Connector M8</v>
          </cell>
          <cell r="I138">
            <v>2</v>
          </cell>
          <cell r="J138" t="str">
            <v/>
          </cell>
          <cell r="K138" t="str">
            <v/>
          </cell>
          <cell r="L138">
            <v>136</v>
          </cell>
          <cell r="M138" t="str">
            <v>Scout</v>
          </cell>
          <cell r="N138" t="str">
            <v>Main Tank</v>
          </cell>
          <cell r="O138" t="str">
            <v>(Strap Assy 1) FT28411/-</v>
          </cell>
          <cell r="P138" t="str">
            <v>Studding Connector M8</v>
          </cell>
          <cell r="Q138" t="str">
            <v>NT-M8-SCX24</v>
          </cell>
          <cell r="R138" t="str">
            <v>FT28501, Scout, Main Tank, (Strap Assy 1) FT28411/-, Studding Connector M8, NT-M8-SCX24</v>
          </cell>
          <cell r="S138">
            <v>2</v>
          </cell>
        </row>
        <row r="139">
          <cell r="A139">
            <v>137</v>
          </cell>
          <cell r="B139" t="str">
            <v>FT28501</v>
          </cell>
          <cell r="C139" t="str">
            <v>MAIN TANK  1  - SCOUT</v>
          </cell>
          <cell r="D139">
            <v>2910900359</v>
          </cell>
          <cell r="E139" t="str">
            <v>FT28905</v>
          </cell>
          <cell r="F139" t="str">
            <v>SV00A0A410AD1913</v>
          </cell>
          <cell r="G139" t="str">
            <v>Block</v>
          </cell>
          <cell r="H139" t="str">
            <v>Mounting Block</v>
          </cell>
          <cell r="I139">
            <v>1</v>
          </cell>
          <cell r="J139" t="str">
            <v/>
          </cell>
          <cell r="K139" t="str">
            <v/>
          </cell>
          <cell r="L139">
            <v>137</v>
          </cell>
          <cell r="M139" t="str">
            <v>Scout</v>
          </cell>
          <cell r="N139" t="str">
            <v>Main Tank</v>
          </cell>
          <cell r="O139" t="str">
            <v>(Strap Assy 1) FT28411/-</v>
          </cell>
          <cell r="P139" t="str">
            <v>Mounting Block</v>
          </cell>
          <cell r="Q139" t="str">
            <v>FT28905</v>
          </cell>
          <cell r="R139" t="str">
            <v>FT28501, Scout, Main Tank, (Strap Assy 1) FT28411/-, Mounting Block, FT28905</v>
          </cell>
          <cell r="S139">
            <v>1</v>
          </cell>
        </row>
        <row r="140">
          <cell r="A140">
            <v>138</v>
          </cell>
          <cell r="B140" t="str">
            <v>FT28501</v>
          </cell>
          <cell r="C140" t="str">
            <v>MAIN TANK  1  - SCOUT</v>
          </cell>
          <cell r="D140">
            <v>2910900359</v>
          </cell>
          <cell r="E140" t="str">
            <v>FT28909</v>
          </cell>
          <cell r="F140" t="str">
            <v>SV00A0A410AD1915</v>
          </cell>
          <cell r="G140" t="str">
            <v>Block</v>
          </cell>
          <cell r="H140" t="str">
            <v>Strap Retaining Block</v>
          </cell>
          <cell r="I140">
            <v>1</v>
          </cell>
          <cell r="J140" t="str">
            <v/>
          </cell>
          <cell r="K140" t="str">
            <v/>
          </cell>
          <cell r="L140">
            <v>138</v>
          </cell>
          <cell r="M140" t="str">
            <v>Scout</v>
          </cell>
          <cell r="N140" t="str">
            <v>Main Tank</v>
          </cell>
          <cell r="O140" t="str">
            <v>(Strap Assy 1) FT28411/-</v>
          </cell>
          <cell r="P140" t="str">
            <v>Strap Retaining Block</v>
          </cell>
          <cell r="Q140" t="str">
            <v>FT28909</v>
          </cell>
          <cell r="R140" t="str">
            <v>FT28501, Scout, Main Tank, (Strap Assy 1) FT28411/-, Strap Retaining Block, FT28909</v>
          </cell>
          <cell r="S140">
            <v>1</v>
          </cell>
        </row>
        <row r="141">
          <cell r="A141">
            <v>139</v>
          </cell>
          <cell r="B141" t="str">
            <v>FT28501</v>
          </cell>
          <cell r="C141" t="str">
            <v>MAIN TANK  1  - SCOUT</v>
          </cell>
          <cell r="D141">
            <v>2910900359</v>
          </cell>
          <cell r="E141" t="str">
            <v>FT28907</v>
          </cell>
          <cell r="F141" t="str">
            <v>SV00A0A410AD1917</v>
          </cell>
          <cell r="G141" t="str">
            <v>Block</v>
          </cell>
          <cell r="H141" t="str">
            <v>Welded Mounting Block</v>
          </cell>
          <cell r="I141">
            <v>1</v>
          </cell>
          <cell r="J141" t="str">
            <v/>
          </cell>
          <cell r="K141" t="str">
            <v/>
          </cell>
          <cell r="L141">
            <v>139</v>
          </cell>
          <cell r="M141" t="str">
            <v>Scout</v>
          </cell>
          <cell r="N141" t="str">
            <v>Main Tank</v>
          </cell>
          <cell r="O141" t="str">
            <v>(Strap Assy 1) FT28411/-</v>
          </cell>
          <cell r="P141" t="str">
            <v>Welded Mounting Block</v>
          </cell>
          <cell r="Q141" t="str">
            <v>FT28907</v>
          </cell>
          <cell r="R141" t="str">
            <v>FT28501, Scout, Main Tank, (Strap Assy 1) FT28411/-, Welded Mounting Block, FT28907</v>
          </cell>
          <cell r="S141">
            <v>1</v>
          </cell>
        </row>
        <row r="142">
          <cell r="A142">
            <v>140</v>
          </cell>
          <cell r="B142" t="str">
            <v>FT28501</v>
          </cell>
          <cell r="C142" t="str">
            <v>MAIN TANK  1  - SCOUT</v>
          </cell>
          <cell r="D142">
            <v>2910900359</v>
          </cell>
          <cell r="E142" t="str">
            <v>FT28908</v>
          </cell>
          <cell r="F142" t="str">
            <v>SV00A0A410AD1919</v>
          </cell>
          <cell r="G142" t="str">
            <v>Block</v>
          </cell>
          <cell r="H142" t="str">
            <v>Strap Mounting Block</v>
          </cell>
          <cell r="I142">
            <v>1</v>
          </cell>
          <cell r="J142" t="str">
            <v/>
          </cell>
          <cell r="K142" t="str">
            <v/>
          </cell>
          <cell r="L142">
            <v>140</v>
          </cell>
          <cell r="M142" t="str">
            <v>Scout</v>
          </cell>
          <cell r="N142" t="str">
            <v>Main Tank</v>
          </cell>
          <cell r="O142" t="str">
            <v>(Strap Assy 1) FT28411/-</v>
          </cell>
          <cell r="P142" t="str">
            <v>Strap Mounting Block</v>
          </cell>
          <cell r="Q142" t="str">
            <v>FT28908</v>
          </cell>
          <cell r="R142" t="str">
            <v>FT28501, Scout, Main Tank, (Strap Assy 1) FT28411/-, Strap Mounting Block, FT28908</v>
          </cell>
          <cell r="S142">
            <v>1</v>
          </cell>
        </row>
        <row r="143">
          <cell r="A143">
            <v>141</v>
          </cell>
          <cell r="B143" t="str">
            <v>FT28501</v>
          </cell>
          <cell r="C143" t="str">
            <v>MAIN TANK  1  - SCOUT</v>
          </cell>
          <cell r="D143">
            <v>2910900359</v>
          </cell>
          <cell r="E143" t="str">
            <v>Z-W-M8</v>
          </cell>
          <cell r="F143" t="str">
            <v>SV00A0A410AD1921</v>
          </cell>
          <cell r="G143" t="str">
            <v>Fitting</v>
          </cell>
          <cell r="H143" t="str">
            <v>Washer M8</v>
          </cell>
          <cell r="I143">
            <v>7</v>
          </cell>
          <cell r="J143" t="str">
            <v/>
          </cell>
          <cell r="K143" t="str">
            <v/>
          </cell>
          <cell r="L143">
            <v>141</v>
          </cell>
          <cell r="M143" t="str">
            <v>Scout</v>
          </cell>
          <cell r="N143" t="str">
            <v>Main Tank</v>
          </cell>
          <cell r="O143" t="str">
            <v>(Strap Assy 1) FT28411/-</v>
          </cell>
          <cell r="P143" t="str">
            <v>Washer M8</v>
          </cell>
          <cell r="Q143" t="str">
            <v>Z-W-M8</v>
          </cell>
          <cell r="R143" t="str">
            <v>FT28501, Scout, Main Tank, (Strap Assy 1) FT28411/-, Washer M8, Z-W-M8</v>
          </cell>
          <cell r="S143">
            <v>7</v>
          </cell>
        </row>
        <row r="144">
          <cell r="A144">
            <v>142</v>
          </cell>
          <cell r="B144" t="str">
            <v>FT28501</v>
          </cell>
          <cell r="C144" t="str">
            <v>MAIN TANK  1  - SCOUT</v>
          </cell>
          <cell r="D144">
            <v>2910900359</v>
          </cell>
          <cell r="E144" t="str">
            <v>Z-W-NL8</v>
          </cell>
          <cell r="F144" t="str">
            <v>SV00A0A410AD1923</v>
          </cell>
          <cell r="G144" t="str">
            <v>Fitting</v>
          </cell>
          <cell r="H144" t="str">
            <v>Nord-Lock Washer M8</v>
          </cell>
          <cell r="I144">
            <v>7</v>
          </cell>
          <cell r="J144" t="str">
            <v/>
          </cell>
          <cell r="K144" t="str">
            <v/>
          </cell>
          <cell r="L144">
            <v>142</v>
          </cell>
          <cell r="M144" t="str">
            <v>Scout</v>
          </cell>
          <cell r="N144" t="str">
            <v>Main Tank</v>
          </cell>
          <cell r="O144" t="str">
            <v>(Strap Assy 1) FT28411/-</v>
          </cell>
          <cell r="P144" t="str">
            <v>Nord-Lock Washer M8</v>
          </cell>
          <cell r="Q144" t="str">
            <v>Z-W-NL8</v>
          </cell>
          <cell r="R144" t="str">
            <v>FT28501, Scout, Main Tank, (Strap Assy 1) FT28411/-, Nord-Lock Washer M8, Z-W-NL8</v>
          </cell>
          <cell r="S144">
            <v>7</v>
          </cell>
        </row>
        <row r="145">
          <cell r="A145">
            <v>143</v>
          </cell>
          <cell r="B145" t="str">
            <v>FT28501</v>
          </cell>
          <cell r="C145" t="str">
            <v>MAIN TANK  1  - SCOUT</v>
          </cell>
          <cell r="D145">
            <v>2910900359</v>
          </cell>
          <cell r="E145" t="str">
            <v>BT-M8X30SKCPHD</v>
          </cell>
          <cell r="F145" t="str">
            <v>SV00A0A410AD1925</v>
          </cell>
          <cell r="G145" t="str">
            <v>Fitting</v>
          </cell>
          <cell r="H145" t="str">
            <v>BOLT M8x30 Socket cap head screw</v>
          </cell>
          <cell r="I145">
            <v>2</v>
          </cell>
          <cell r="J145" t="str">
            <v/>
          </cell>
          <cell r="K145" t="str">
            <v/>
          </cell>
          <cell r="L145">
            <v>143</v>
          </cell>
          <cell r="M145" t="str">
            <v>Scout</v>
          </cell>
          <cell r="N145" t="str">
            <v>Main Tank</v>
          </cell>
          <cell r="O145" t="str">
            <v>(Strap Assy 1) FT28411/-</v>
          </cell>
          <cell r="P145" t="str">
            <v>BOLT M8x30 Socket cap head screw</v>
          </cell>
          <cell r="Q145" t="str">
            <v>BT-M8X30SKCPHD</v>
          </cell>
          <cell r="R145" t="str">
            <v>FT28501, Scout, Main Tank, (Strap Assy 1) FT28411/-, BOLT M8x30 Socket cap head screw, BT-M8X30SKCPHD</v>
          </cell>
          <cell r="S145">
            <v>2</v>
          </cell>
        </row>
        <row r="146">
          <cell r="A146">
            <v>144</v>
          </cell>
          <cell r="B146" t="str">
            <v>FT28501</v>
          </cell>
          <cell r="C146" t="str">
            <v>MAIN TANK  1  - SCOUT</v>
          </cell>
          <cell r="D146">
            <v>2910900359</v>
          </cell>
          <cell r="E146" t="str">
            <v>BT-M8X40SKCPHD</v>
          </cell>
          <cell r="F146" t="str">
            <v>SV00A0A410AD1927</v>
          </cell>
          <cell r="G146" t="str">
            <v>Fitting</v>
          </cell>
          <cell r="H146" t="str">
            <v>BOLT M8x40 Socket cap head screw</v>
          </cell>
          <cell r="I146">
            <v>1</v>
          </cell>
          <cell r="J146" t="str">
            <v/>
          </cell>
          <cell r="K146" t="str">
            <v/>
          </cell>
          <cell r="L146">
            <v>144</v>
          </cell>
          <cell r="M146" t="str">
            <v>Scout</v>
          </cell>
          <cell r="N146" t="str">
            <v>Main Tank</v>
          </cell>
          <cell r="O146" t="str">
            <v>(Strap Assy 1) FT28411/-</v>
          </cell>
          <cell r="P146" t="str">
            <v>BOLT M8x40 Socket cap head screw</v>
          </cell>
          <cell r="Q146" t="str">
            <v>BT-M8X40SKCPHD</v>
          </cell>
          <cell r="R146" t="str">
            <v>FT28501, Scout, Main Tank, (Strap Assy 1) FT28411/-, BOLT M8x40 Socket cap head screw, BT-M8X40SKCPHD</v>
          </cell>
          <cell r="S146">
            <v>1</v>
          </cell>
        </row>
        <row r="147">
          <cell r="A147">
            <v>145</v>
          </cell>
          <cell r="B147" t="str">
            <v>FT28501</v>
          </cell>
          <cell r="C147" t="str">
            <v>MAIN TANK  1  - SCOUT</v>
          </cell>
          <cell r="D147">
            <v>2910900359</v>
          </cell>
          <cell r="E147" t="str">
            <v>BT-M8X60SKCPHD</v>
          </cell>
          <cell r="F147" t="str">
            <v>SV00A0A410AD1929</v>
          </cell>
          <cell r="G147" t="str">
            <v>Fitting</v>
          </cell>
          <cell r="H147" t="str">
            <v>BOLT M8x60 Socket cap head screw</v>
          </cell>
          <cell r="I147">
            <v>4</v>
          </cell>
          <cell r="J147" t="str">
            <v/>
          </cell>
          <cell r="K147" t="str">
            <v/>
          </cell>
          <cell r="L147">
            <v>145</v>
          </cell>
          <cell r="M147" t="str">
            <v>Scout</v>
          </cell>
          <cell r="N147" t="str">
            <v>Main Tank</v>
          </cell>
          <cell r="O147" t="str">
            <v>(Strap Assy 1) FT28411/-</v>
          </cell>
          <cell r="P147" t="str">
            <v>BOLT M8x60 Socket cap head screw</v>
          </cell>
          <cell r="Q147" t="str">
            <v>BT-M8X60SKCPHD</v>
          </cell>
          <cell r="R147" t="str">
            <v>FT28501, Scout, Main Tank, (Strap Assy 1) FT28411/-, BOLT M8x60 Socket cap head screw, BT-M8X60SKCPHD</v>
          </cell>
          <cell r="S147">
            <v>4</v>
          </cell>
        </row>
        <row r="148">
          <cell r="A148">
            <v>146</v>
          </cell>
          <cell r="B148" t="str">
            <v>FT28501</v>
          </cell>
          <cell r="C148" t="str">
            <v>MAIN TANK  1  - SCOUT</v>
          </cell>
          <cell r="D148">
            <v>2910900359</v>
          </cell>
          <cell r="E148" t="str">
            <v>BT-M8X90SKCPHD</v>
          </cell>
          <cell r="F148" t="str">
            <v>SV00A0A410AD1931</v>
          </cell>
          <cell r="G148" t="str">
            <v>Fitting</v>
          </cell>
          <cell r="H148" t="str">
            <v>BOLT M8x90 Socket cap head screw</v>
          </cell>
          <cell r="I148">
            <v>2</v>
          </cell>
          <cell r="J148" t="str">
            <v/>
          </cell>
          <cell r="K148" t="str">
            <v/>
          </cell>
          <cell r="L148">
            <v>146</v>
          </cell>
          <cell r="M148" t="str">
            <v>Scout</v>
          </cell>
          <cell r="N148" t="str">
            <v>Main Tank</v>
          </cell>
          <cell r="O148" t="str">
            <v>(Strap Assy 1) FT28411/-</v>
          </cell>
          <cell r="P148" t="str">
            <v>BOLT M8x90 Socket cap head screw</v>
          </cell>
          <cell r="Q148" t="str">
            <v>BT-M8X90SKCPHD</v>
          </cell>
          <cell r="R148" t="str">
            <v>FT28501, Scout, Main Tank, (Strap Assy 1) FT28411/-, BOLT M8x90 Socket cap head screw, BT-M8X90SKCPHD</v>
          </cell>
          <cell r="S148">
            <v>2</v>
          </cell>
        </row>
        <row r="149">
          <cell r="A149">
            <v>147</v>
          </cell>
          <cell r="B149" t="str">
            <v>FT28501</v>
          </cell>
          <cell r="C149" t="str">
            <v>MAIN TANK  1  - SCOUT</v>
          </cell>
          <cell r="D149">
            <v>2910900359</v>
          </cell>
          <cell r="E149" t="str">
            <v/>
          </cell>
          <cell r="F149" t="str">
            <v>SV00A0A410AD21</v>
          </cell>
          <cell r="G149" t="str">
            <v/>
          </cell>
          <cell r="H149" t="str">
            <v/>
          </cell>
          <cell r="I149" t="str">
            <v/>
          </cell>
          <cell r="J149" t="str">
            <v/>
          </cell>
          <cell r="K149" t="str">
            <v/>
          </cell>
          <cell r="L149">
            <v>147</v>
          </cell>
          <cell r="M149" t="str">
            <v>Scout</v>
          </cell>
          <cell r="N149" t="str">
            <v>Main Tank</v>
          </cell>
          <cell r="O149" t="str">
            <v>Strap Assy 2</v>
          </cell>
          <cell r="P149" t="str">
            <v/>
          </cell>
          <cell r="Q149" t="str">
            <v/>
          </cell>
          <cell r="R149" t="str">
            <v xml:space="preserve">FT28501, Scout, Main Tank, Strap Assy 2, , </v>
          </cell>
          <cell r="S149" t="str">
            <v/>
          </cell>
        </row>
        <row r="150">
          <cell r="A150">
            <v>148</v>
          </cell>
          <cell r="B150" t="str">
            <v>FT28501</v>
          </cell>
          <cell r="C150" t="str">
            <v>MAIN TANK  1  - SCOUT</v>
          </cell>
          <cell r="D150">
            <v>2910900359</v>
          </cell>
          <cell r="E150" t="str">
            <v>FT28421/01</v>
          </cell>
          <cell r="F150" t="str">
            <v>SV00A0A410AD2101</v>
          </cell>
          <cell r="G150" t="str">
            <v>Fitting</v>
          </cell>
          <cell r="H150" t="str">
            <v>Strap</v>
          </cell>
          <cell r="I150">
            <v>1</v>
          </cell>
          <cell r="J150">
            <v>4.774</v>
          </cell>
          <cell r="K150">
            <v>4.774</v>
          </cell>
          <cell r="L150">
            <v>148</v>
          </cell>
          <cell r="M150" t="str">
            <v>Scout</v>
          </cell>
          <cell r="N150" t="str">
            <v>Main Tank</v>
          </cell>
          <cell r="O150" t="str">
            <v>(Strap Assy 2) FT28421/-</v>
          </cell>
          <cell r="P150" t="str">
            <v>Strap</v>
          </cell>
          <cell r="Q150" t="str">
            <v>FT28421/01</v>
          </cell>
          <cell r="R150" t="str">
            <v>FT28501, Scout, Main Tank, (Strap Assy 2) FT28421/-, Strap, FT28421/01</v>
          </cell>
          <cell r="S150">
            <v>1</v>
          </cell>
        </row>
        <row r="151">
          <cell r="A151">
            <v>149</v>
          </cell>
          <cell r="B151" t="str">
            <v>FT28501</v>
          </cell>
          <cell r="C151" t="str">
            <v>MAIN TANK  1  - SCOUT</v>
          </cell>
          <cell r="D151">
            <v>2910900359</v>
          </cell>
          <cell r="E151" t="str">
            <v>FT28422/02</v>
          </cell>
          <cell r="F151" t="str">
            <v>SV00A0A410AD2103</v>
          </cell>
          <cell r="G151" t="str">
            <v>Fitting</v>
          </cell>
          <cell r="H151" t="str">
            <v>Strap</v>
          </cell>
          <cell r="I151">
            <v>1</v>
          </cell>
          <cell r="J151" t="str">
            <v/>
          </cell>
          <cell r="K151" t="str">
            <v/>
          </cell>
          <cell r="L151">
            <v>149</v>
          </cell>
          <cell r="M151" t="str">
            <v>Scout</v>
          </cell>
          <cell r="N151" t="str">
            <v>Main Tank</v>
          </cell>
          <cell r="O151" t="str">
            <v>(Strap Assy 2) FT28421/-</v>
          </cell>
          <cell r="P151" t="str">
            <v>Strap</v>
          </cell>
          <cell r="Q151" t="str">
            <v>FT28422/02</v>
          </cell>
          <cell r="R151" t="str">
            <v>FT28501, Scout, Main Tank, (Strap Assy 2) FT28421/-, Strap, FT28422/02</v>
          </cell>
          <cell r="S151">
            <v>1</v>
          </cell>
        </row>
        <row r="152">
          <cell r="A152">
            <v>150</v>
          </cell>
          <cell r="B152" t="str">
            <v>FT28501</v>
          </cell>
          <cell r="C152" t="str">
            <v>MAIN TANK  1  - SCOUT</v>
          </cell>
          <cell r="D152">
            <v>2910900359</v>
          </cell>
          <cell r="E152" t="str">
            <v>FT28422/03</v>
          </cell>
          <cell r="F152" t="str">
            <v>SV00A0A410AD2105</v>
          </cell>
          <cell r="G152" t="str">
            <v>Fitting</v>
          </cell>
          <cell r="H152" t="str">
            <v>Strap</v>
          </cell>
          <cell r="I152">
            <v>1</v>
          </cell>
          <cell r="J152" t="str">
            <v/>
          </cell>
          <cell r="K152" t="str">
            <v/>
          </cell>
          <cell r="L152">
            <v>150</v>
          </cell>
          <cell r="M152" t="str">
            <v>Scout</v>
          </cell>
          <cell r="N152" t="str">
            <v>Main Tank</v>
          </cell>
          <cell r="O152" t="str">
            <v>(Strap Assy 2) FT28421/-</v>
          </cell>
          <cell r="P152" t="str">
            <v>Strap</v>
          </cell>
          <cell r="Q152" t="str">
            <v>FT28422/03</v>
          </cell>
          <cell r="R152" t="str">
            <v>FT28501, Scout, Main Tank, (Strap Assy 2) FT28421/-, Strap, FT28422/03</v>
          </cell>
          <cell r="S152">
            <v>1</v>
          </cell>
        </row>
        <row r="153">
          <cell r="A153">
            <v>151</v>
          </cell>
          <cell r="B153" t="str">
            <v>FT28501</v>
          </cell>
          <cell r="C153" t="str">
            <v>MAIN TANK  1  - SCOUT</v>
          </cell>
          <cell r="D153">
            <v>2910900359</v>
          </cell>
          <cell r="E153" t="str">
            <v>FT28911</v>
          </cell>
          <cell r="F153" t="str">
            <v>SV00A0A410AD2107</v>
          </cell>
          <cell r="G153" t="str">
            <v>Block</v>
          </cell>
          <cell r="H153" t="str">
            <v>Tension Block Threaded M8</v>
          </cell>
          <cell r="I153">
            <v>2</v>
          </cell>
          <cell r="J153" t="str">
            <v/>
          </cell>
          <cell r="K153" t="str">
            <v/>
          </cell>
          <cell r="L153">
            <v>151</v>
          </cell>
          <cell r="M153" t="str">
            <v>Scout</v>
          </cell>
          <cell r="N153" t="str">
            <v>Main Tank</v>
          </cell>
          <cell r="O153" t="str">
            <v>(Strap Assy 2) FT28421/-</v>
          </cell>
          <cell r="P153" t="str">
            <v>Tension Block Threaded M8</v>
          </cell>
          <cell r="Q153" t="str">
            <v>FT28911</v>
          </cell>
          <cell r="R153" t="str">
            <v>FT28501, Scout, Main Tank, (Strap Assy 2) FT28421/-, Tension Block Threaded M8, FT28911</v>
          </cell>
          <cell r="S153">
            <v>2</v>
          </cell>
        </row>
        <row r="154">
          <cell r="A154">
            <v>152</v>
          </cell>
          <cell r="B154" t="str">
            <v>FT28501</v>
          </cell>
          <cell r="C154" t="str">
            <v>MAIN TANK  1  - SCOUT</v>
          </cell>
          <cell r="D154">
            <v>2910900359</v>
          </cell>
          <cell r="E154" t="str">
            <v>FT28910</v>
          </cell>
          <cell r="F154" t="str">
            <v>SV00A0A410AD2109</v>
          </cell>
          <cell r="G154" t="str">
            <v>Block</v>
          </cell>
          <cell r="H154" t="str">
            <v>Tension Block Clearance</v>
          </cell>
          <cell r="I154">
            <v>2</v>
          </cell>
          <cell r="J154" t="str">
            <v/>
          </cell>
          <cell r="K154" t="str">
            <v/>
          </cell>
          <cell r="L154">
            <v>152</v>
          </cell>
          <cell r="M154" t="str">
            <v>Scout</v>
          </cell>
          <cell r="N154" t="str">
            <v>Main Tank</v>
          </cell>
          <cell r="O154" t="str">
            <v>(Strap Assy 2) FT28421/-</v>
          </cell>
          <cell r="P154" t="str">
            <v>Tension Block Clearance</v>
          </cell>
          <cell r="Q154" t="str">
            <v>FT28910</v>
          </cell>
          <cell r="R154" t="str">
            <v>FT28501, Scout, Main Tank, (Strap Assy 2) FT28421/-, Tension Block Clearance, FT28910</v>
          </cell>
          <cell r="S154">
            <v>2</v>
          </cell>
        </row>
        <row r="155">
          <cell r="A155">
            <v>153</v>
          </cell>
          <cell r="B155" t="str">
            <v>FT28501</v>
          </cell>
          <cell r="C155" t="str">
            <v>MAIN TANK  1  - SCOUT</v>
          </cell>
          <cell r="D155">
            <v>2910900359</v>
          </cell>
          <cell r="E155" t="str">
            <v>NT-M8-SCX24</v>
          </cell>
          <cell r="F155" t="str">
            <v>SV00A0A410AD2111</v>
          </cell>
          <cell r="G155" t="str">
            <v>Fitting</v>
          </cell>
          <cell r="H155" t="str">
            <v>Studding Connector M8</v>
          </cell>
          <cell r="I155">
            <v>2</v>
          </cell>
          <cell r="J155" t="str">
            <v/>
          </cell>
          <cell r="K155" t="str">
            <v/>
          </cell>
          <cell r="L155">
            <v>153</v>
          </cell>
          <cell r="M155" t="str">
            <v>Scout</v>
          </cell>
          <cell r="N155" t="str">
            <v>Main Tank</v>
          </cell>
          <cell r="O155" t="str">
            <v>(Strap Assy 2) FT28421/-</v>
          </cell>
          <cell r="P155" t="str">
            <v>Studding Connector M8</v>
          </cell>
          <cell r="Q155" t="str">
            <v>NT-M8-SCX24</v>
          </cell>
          <cell r="R155" t="str">
            <v>FT28501, Scout, Main Tank, (Strap Assy 2) FT28421/-, Studding Connector M8, NT-M8-SCX24</v>
          </cell>
          <cell r="S155">
            <v>2</v>
          </cell>
        </row>
        <row r="156">
          <cell r="A156">
            <v>154</v>
          </cell>
          <cell r="B156" t="str">
            <v>FT28501</v>
          </cell>
          <cell r="C156" t="str">
            <v>MAIN TANK  1  - SCOUT</v>
          </cell>
          <cell r="D156">
            <v>2910900359</v>
          </cell>
          <cell r="E156" t="str">
            <v>FT28905</v>
          </cell>
          <cell r="F156" t="str">
            <v>SV00A0A410AD2113</v>
          </cell>
          <cell r="G156" t="str">
            <v>Block</v>
          </cell>
          <cell r="H156" t="str">
            <v>Mounting Block</v>
          </cell>
          <cell r="I156">
            <v>1</v>
          </cell>
          <cell r="J156" t="str">
            <v/>
          </cell>
          <cell r="K156" t="str">
            <v/>
          </cell>
          <cell r="L156">
            <v>154</v>
          </cell>
          <cell r="M156" t="str">
            <v>Scout</v>
          </cell>
          <cell r="N156" t="str">
            <v>Main Tank</v>
          </cell>
          <cell r="O156" t="str">
            <v>(Strap Assy 2) FT28421/-</v>
          </cell>
          <cell r="P156" t="str">
            <v>Mounting Block</v>
          </cell>
          <cell r="Q156" t="str">
            <v>FT28905</v>
          </cell>
          <cell r="R156" t="str">
            <v>FT28501, Scout, Main Tank, (Strap Assy 2) FT28421/-, Mounting Block, FT28905</v>
          </cell>
          <cell r="S156">
            <v>1</v>
          </cell>
        </row>
        <row r="157">
          <cell r="A157">
            <v>155</v>
          </cell>
          <cell r="B157" t="str">
            <v>FT28501</v>
          </cell>
          <cell r="C157" t="str">
            <v>MAIN TANK  1  - SCOUT</v>
          </cell>
          <cell r="D157">
            <v>2910900359</v>
          </cell>
          <cell r="E157" t="str">
            <v>FT28909</v>
          </cell>
          <cell r="F157" t="str">
            <v>SV00A0A410AD2115</v>
          </cell>
          <cell r="G157" t="str">
            <v>Block</v>
          </cell>
          <cell r="H157" t="str">
            <v>Strap Retaining Block</v>
          </cell>
          <cell r="I157">
            <v>1</v>
          </cell>
          <cell r="J157" t="str">
            <v/>
          </cell>
          <cell r="K157" t="str">
            <v/>
          </cell>
          <cell r="L157">
            <v>155</v>
          </cell>
          <cell r="M157" t="str">
            <v>Scout</v>
          </cell>
          <cell r="N157" t="str">
            <v>Main Tank</v>
          </cell>
          <cell r="O157" t="str">
            <v>(Strap Assy 2) FT28421/-</v>
          </cell>
          <cell r="P157" t="str">
            <v>Strap Retaining Block</v>
          </cell>
          <cell r="Q157" t="str">
            <v>FT28909</v>
          </cell>
          <cell r="R157" t="str">
            <v>FT28501, Scout, Main Tank, (Strap Assy 2) FT28421/-, Strap Retaining Block, FT28909</v>
          </cell>
          <cell r="S157">
            <v>1</v>
          </cell>
        </row>
        <row r="158">
          <cell r="A158">
            <v>156</v>
          </cell>
          <cell r="B158" t="str">
            <v>FT28501</v>
          </cell>
          <cell r="C158" t="str">
            <v>MAIN TANK  1  - SCOUT</v>
          </cell>
          <cell r="D158">
            <v>2910900359</v>
          </cell>
          <cell r="E158" t="str">
            <v>FT28907</v>
          </cell>
          <cell r="F158" t="str">
            <v>SV00A0A410AD2117</v>
          </cell>
          <cell r="G158" t="str">
            <v>Block</v>
          </cell>
          <cell r="H158" t="str">
            <v>Welded Mounting Block</v>
          </cell>
          <cell r="I158">
            <v>1</v>
          </cell>
          <cell r="J158" t="str">
            <v/>
          </cell>
          <cell r="K158" t="str">
            <v/>
          </cell>
          <cell r="L158">
            <v>156</v>
          </cell>
          <cell r="M158" t="str">
            <v>Scout</v>
          </cell>
          <cell r="N158" t="str">
            <v>Main Tank</v>
          </cell>
          <cell r="O158" t="str">
            <v>(Strap Assy 2) FT28421/-</v>
          </cell>
          <cell r="P158" t="str">
            <v>Welded Mounting Block</v>
          </cell>
          <cell r="Q158" t="str">
            <v>FT28907</v>
          </cell>
          <cell r="R158" t="str">
            <v>FT28501, Scout, Main Tank, (Strap Assy 2) FT28421/-, Welded Mounting Block, FT28907</v>
          </cell>
          <cell r="S158">
            <v>1</v>
          </cell>
        </row>
        <row r="159">
          <cell r="A159">
            <v>157</v>
          </cell>
          <cell r="B159" t="str">
            <v>FT28501</v>
          </cell>
          <cell r="C159" t="str">
            <v>MAIN TANK  1  - SCOUT</v>
          </cell>
          <cell r="D159">
            <v>2910900359</v>
          </cell>
          <cell r="E159" t="str">
            <v>FT28908</v>
          </cell>
          <cell r="F159" t="str">
            <v>SV00A0A410AD2119</v>
          </cell>
          <cell r="G159" t="str">
            <v>Block</v>
          </cell>
          <cell r="H159" t="str">
            <v>Strap Mounting Block</v>
          </cell>
          <cell r="I159">
            <v>1</v>
          </cell>
          <cell r="J159" t="str">
            <v/>
          </cell>
          <cell r="K159" t="str">
            <v/>
          </cell>
          <cell r="L159">
            <v>157</v>
          </cell>
          <cell r="M159" t="str">
            <v>Scout</v>
          </cell>
          <cell r="N159" t="str">
            <v>Main Tank</v>
          </cell>
          <cell r="O159" t="str">
            <v>(Strap Assy 2) FT28421/-</v>
          </cell>
          <cell r="P159" t="str">
            <v>Strap Mounting Block</v>
          </cell>
          <cell r="Q159" t="str">
            <v>FT28908</v>
          </cell>
          <cell r="R159" t="str">
            <v>FT28501, Scout, Main Tank, (Strap Assy 2) FT28421/-, Strap Mounting Block, FT28908</v>
          </cell>
          <cell r="S159">
            <v>1</v>
          </cell>
        </row>
        <row r="160">
          <cell r="A160">
            <v>158</v>
          </cell>
          <cell r="B160" t="str">
            <v>FT28501</v>
          </cell>
          <cell r="C160" t="str">
            <v>MAIN TANK  1  - SCOUT</v>
          </cell>
          <cell r="D160">
            <v>2910900359</v>
          </cell>
          <cell r="E160" t="str">
            <v>Z-W-M8</v>
          </cell>
          <cell r="F160" t="str">
            <v>SV00A0A410AD2121</v>
          </cell>
          <cell r="G160" t="str">
            <v>Fitting</v>
          </cell>
          <cell r="H160" t="str">
            <v>Washer M8</v>
          </cell>
          <cell r="I160">
            <v>7</v>
          </cell>
          <cell r="J160" t="str">
            <v/>
          </cell>
          <cell r="K160" t="str">
            <v/>
          </cell>
          <cell r="L160">
            <v>158</v>
          </cell>
          <cell r="M160" t="str">
            <v>Scout</v>
          </cell>
          <cell r="N160" t="str">
            <v>Main Tank</v>
          </cell>
          <cell r="O160" t="str">
            <v>(Strap Assy 2) FT28421/-</v>
          </cell>
          <cell r="P160" t="str">
            <v>Washer M8</v>
          </cell>
          <cell r="Q160" t="str">
            <v>Z-W-M8</v>
          </cell>
          <cell r="R160" t="str">
            <v>FT28501, Scout, Main Tank, (Strap Assy 2) FT28421/-, Washer M8, Z-W-M8</v>
          </cell>
          <cell r="S160">
            <v>7</v>
          </cell>
        </row>
        <row r="161">
          <cell r="A161">
            <v>159</v>
          </cell>
          <cell r="B161" t="str">
            <v>FT28501</v>
          </cell>
          <cell r="C161" t="str">
            <v>MAIN TANK  1  - SCOUT</v>
          </cell>
          <cell r="D161">
            <v>2910900359</v>
          </cell>
          <cell r="E161" t="str">
            <v>Z-W-NL8</v>
          </cell>
          <cell r="F161" t="str">
            <v>SV00A0A410AD2123</v>
          </cell>
          <cell r="G161" t="str">
            <v>Fitting</v>
          </cell>
          <cell r="H161" t="str">
            <v>Nord-Lock Washer M8</v>
          </cell>
          <cell r="I161">
            <v>7</v>
          </cell>
          <cell r="J161" t="str">
            <v/>
          </cell>
          <cell r="K161" t="str">
            <v/>
          </cell>
          <cell r="L161">
            <v>159</v>
          </cell>
          <cell r="M161" t="str">
            <v>Scout</v>
          </cell>
          <cell r="N161" t="str">
            <v>Main Tank</v>
          </cell>
          <cell r="O161" t="str">
            <v>(Strap Assy 2) FT28421/-</v>
          </cell>
          <cell r="P161" t="str">
            <v>Nord-Lock Washer M8</v>
          </cell>
          <cell r="Q161" t="str">
            <v>Z-W-NL8</v>
          </cell>
          <cell r="R161" t="str">
            <v>FT28501, Scout, Main Tank, (Strap Assy 2) FT28421/-, Nord-Lock Washer M8, Z-W-NL8</v>
          </cell>
          <cell r="S161">
            <v>7</v>
          </cell>
        </row>
        <row r="162">
          <cell r="A162">
            <v>160</v>
          </cell>
          <cell r="B162" t="str">
            <v>FT28501</v>
          </cell>
          <cell r="C162" t="str">
            <v>MAIN TANK  1  - SCOUT</v>
          </cell>
          <cell r="D162">
            <v>2910900359</v>
          </cell>
          <cell r="E162" t="str">
            <v>BT-M8X30SKCPHD</v>
          </cell>
          <cell r="F162" t="str">
            <v>SV00A0A410AD2125</v>
          </cell>
          <cell r="G162" t="str">
            <v>Fitting</v>
          </cell>
          <cell r="H162" t="str">
            <v>BOLT M8x30 Socket cap head screw</v>
          </cell>
          <cell r="I162">
            <v>2</v>
          </cell>
          <cell r="J162" t="str">
            <v/>
          </cell>
          <cell r="K162" t="str">
            <v/>
          </cell>
          <cell r="L162">
            <v>160</v>
          </cell>
          <cell r="M162" t="str">
            <v>Scout</v>
          </cell>
          <cell r="N162" t="str">
            <v>Main Tank</v>
          </cell>
          <cell r="O162" t="str">
            <v>(Strap Assy 2) FT28421/-</v>
          </cell>
          <cell r="P162" t="str">
            <v>BOLT M8x30 Socket cap head screw</v>
          </cell>
          <cell r="Q162" t="str">
            <v>BT-M8X30SKCPHD</v>
          </cell>
          <cell r="R162" t="str">
            <v>FT28501, Scout, Main Tank, (Strap Assy 2) FT28421/-, BOLT M8x30 Socket cap head screw, BT-M8X30SKCPHD</v>
          </cell>
          <cell r="S162">
            <v>2</v>
          </cell>
        </row>
        <row r="163">
          <cell r="A163">
            <v>161</v>
          </cell>
          <cell r="B163" t="str">
            <v>FT28501</v>
          </cell>
          <cell r="C163" t="str">
            <v>MAIN TANK  1  - SCOUT</v>
          </cell>
          <cell r="D163">
            <v>2910900359</v>
          </cell>
          <cell r="E163" t="str">
            <v>BT-M8X40SKCPHD</v>
          </cell>
          <cell r="F163" t="str">
            <v>SV00A0A410AD2127</v>
          </cell>
          <cell r="G163" t="str">
            <v>Fitting</v>
          </cell>
          <cell r="H163" t="str">
            <v>BOLT M8x40 Socket cap head screw</v>
          </cell>
          <cell r="I163">
            <v>1</v>
          </cell>
          <cell r="J163" t="str">
            <v/>
          </cell>
          <cell r="K163" t="str">
            <v/>
          </cell>
          <cell r="L163">
            <v>161</v>
          </cell>
          <cell r="M163" t="str">
            <v>Scout</v>
          </cell>
          <cell r="N163" t="str">
            <v>Main Tank</v>
          </cell>
          <cell r="O163" t="str">
            <v>(Strap Assy 2) FT28421/-</v>
          </cell>
          <cell r="P163" t="str">
            <v>BOLT M8x40 Socket cap head screw</v>
          </cell>
          <cell r="Q163" t="str">
            <v>BT-M8X40SKCPHD</v>
          </cell>
          <cell r="R163" t="str">
            <v>FT28501, Scout, Main Tank, (Strap Assy 2) FT28421/-, BOLT M8x40 Socket cap head screw, BT-M8X40SKCPHD</v>
          </cell>
          <cell r="S163">
            <v>1</v>
          </cell>
        </row>
        <row r="164">
          <cell r="A164">
            <v>162</v>
          </cell>
          <cell r="B164" t="str">
            <v>FT28501</v>
          </cell>
          <cell r="C164" t="str">
            <v>MAIN TANK  1  - SCOUT</v>
          </cell>
          <cell r="D164">
            <v>2910900359</v>
          </cell>
          <cell r="E164" t="str">
            <v>BT-M8X60SKCPHD</v>
          </cell>
          <cell r="F164" t="str">
            <v>SV00A0A410AD2129</v>
          </cell>
          <cell r="G164" t="str">
            <v>Fitting</v>
          </cell>
          <cell r="H164" t="str">
            <v>BOLT M8x60 Socket cap head screw</v>
          </cell>
          <cell r="I164">
            <v>4</v>
          </cell>
          <cell r="J164" t="str">
            <v/>
          </cell>
          <cell r="K164" t="str">
            <v/>
          </cell>
          <cell r="L164">
            <v>162</v>
          </cell>
          <cell r="M164" t="str">
            <v>Scout</v>
          </cell>
          <cell r="N164" t="str">
            <v>Main Tank</v>
          </cell>
          <cell r="O164" t="str">
            <v>(Strap Assy 2) FT28421/-</v>
          </cell>
          <cell r="P164" t="str">
            <v>BOLT M8x60 Socket cap head screw</v>
          </cell>
          <cell r="Q164" t="str">
            <v>BT-M8X60SKCPHD</v>
          </cell>
          <cell r="R164" t="str">
            <v>FT28501, Scout, Main Tank, (Strap Assy 2) FT28421/-, BOLT M8x60 Socket cap head screw, BT-M8X60SKCPHD</v>
          </cell>
          <cell r="S164">
            <v>4</v>
          </cell>
        </row>
        <row r="165">
          <cell r="A165">
            <v>163</v>
          </cell>
          <cell r="B165" t="str">
            <v>FT28501</v>
          </cell>
          <cell r="C165" t="str">
            <v>MAIN TANK  1  - SCOUT</v>
          </cell>
          <cell r="D165">
            <v>2910900359</v>
          </cell>
          <cell r="E165" t="str">
            <v>BT-M8X90SKCPHD</v>
          </cell>
          <cell r="F165" t="str">
            <v>SV00A0A410AD2131</v>
          </cell>
          <cell r="G165" t="str">
            <v>Fitting</v>
          </cell>
          <cell r="H165" t="str">
            <v>BOLT M8x90 Socket cap head screw</v>
          </cell>
          <cell r="I165">
            <v>2</v>
          </cell>
          <cell r="J165" t="str">
            <v/>
          </cell>
          <cell r="K165" t="str">
            <v/>
          </cell>
          <cell r="L165">
            <v>163</v>
          </cell>
          <cell r="M165" t="str">
            <v>Scout</v>
          </cell>
          <cell r="N165" t="str">
            <v>Main Tank</v>
          </cell>
          <cell r="O165" t="str">
            <v>(Strap Assy 2) FT28421/-</v>
          </cell>
          <cell r="P165" t="str">
            <v>BOLT M8x90 Socket cap head screw</v>
          </cell>
          <cell r="Q165" t="str">
            <v>BT-M8X90SKCPHD</v>
          </cell>
          <cell r="R165" t="str">
            <v>FT28501, Scout, Main Tank, (Strap Assy 2) FT28421/-, BOLT M8x90 Socket cap head screw, BT-M8X90SKCPHD</v>
          </cell>
          <cell r="S165">
            <v>2</v>
          </cell>
        </row>
        <row r="166">
          <cell r="A166">
            <v>164</v>
          </cell>
          <cell r="B166" t="str">
            <v>FT28501</v>
          </cell>
          <cell r="C166" t="str">
            <v>MAIN TANK  1  - SCOUT</v>
          </cell>
          <cell r="D166">
            <v>2910900359</v>
          </cell>
          <cell r="E166" t="str">
            <v/>
          </cell>
          <cell r="F166" t="str">
            <v>SV00A0A410AD23</v>
          </cell>
          <cell r="G166" t="str">
            <v/>
          </cell>
          <cell r="H166" t="str">
            <v/>
          </cell>
          <cell r="I166" t="str">
            <v/>
          </cell>
          <cell r="J166" t="str">
            <v/>
          </cell>
          <cell r="K166" t="str">
            <v/>
          </cell>
          <cell r="L166">
            <v>164</v>
          </cell>
          <cell r="M166" t="str">
            <v>Scout</v>
          </cell>
          <cell r="N166" t="str">
            <v>Main Tank</v>
          </cell>
          <cell r="O166" t="str">
            <v>Strap Assy 3</v>
          </cell>
          <cell r="P166" t="str">
            <v/>
          </cell>
          <cell r="Q166" t="str">
            <v/>
          </cell>
          <cell r="R166" t="str">
            <v xml:space="preserve">FT28501, Scout, Main Tank, Strap Assy 3, , </v>
          </cell>
          <cell r="S166" t="str">
            <v/>
          </cell>
        </row>
        <row r="167">
          <cell r="A167">
            <v>165</v>
          </cell>
          <cell r="B167" t="str">
            <v>FT28501</v>
          </cell>
          <cell r="C167" t="str">
            <v>MAIN TANK  1  - SCOUT</v>
          </cell>
          <cell r="D167">
            <v>2910900359</v>
          </cell>
          <cell r="E167" t="str">
            <v>FT28431/01</v>
          </cell>
          <cell r="F167" t="str">
            <v>SV00A0A410AD2301</v>
          </cell>
          <cell r="G167" t="str">
            <v>Fitting</v>
          </cell>
          <cell r="H167" t="str">
            <v>Strap</v>
          </cell>
          <cell r="I167">
            <v>1</v>
          </cell>
          <cell r="J167">
            <v>4.774</v>
          </cell>
          <cell r="K167">
            <v>4.774</v>
          </cell>
          <cell r="L167">
            <v>165</v>
          </cell>
          <cell r="M167" t="str">
            <v>Scout</v>
          </cell>
          <cell r="N167" t="str">
            <v>Main Tank</v>
          </cell>
          <cell r="O167" t="str">
            <v>(Strap Assy 3) FT28431/-</v>
          </cell>
          <cell r="P167" t="str">
            <v>Strap</v>
          </cell>
          <cell r="Q167" t="str">
            <v>FT28431/01</v>
          </cell>
          <cell r="R167" t="str">
            <v>FT28501, Scout, Main Tank, (Strap Assy 3) FT28431/-, Strap, FT28431/01</v>
          </cell>
          <cell r="S167">
            <v>1</v>
          </cell>
        </row>
        <row r="168">
          <cell r="A168">
            <v>166</v>
          </cell>
          <cell r="B168" t="str">
            <v>FT28501</v>
          </cell>
          <cell r="C168" t="str">
            <v>MAIN TANK  1  - SCOUT</v>
          </cell>
          <cell r="D168">
            <v>2910900359</v>
          </cell>
          <cell r="E168" t="str">
            <v>FT28432/02</v>
          </cell>
          <cell r="F168" t="str">
            <v>SV00A0A410AD2303</v>
          </cell>
          <cell r="G168" t="str">
            <v>Fitting</v>
          </cell>
          <cell r="H168" t="str">
            <v>Strap</v>
          </cell>
          <cell r="I168">
            <v>1</v>
          </cell>
          <cell r="J168" t="str">
            <v/>
          </cell>
          <cell r="K168" t="str">
            <v/>
          </cell>
          <cell r="L168">
            <v>166</v>
          </cell>
          <cell r="M168" t="str">
            <v>Scout</v>
          </cell>
          <cell r="N168" t="str">
            <v>Main Tank</v>
          </cell>
          <cell r="O168" t="str">
            <v>(Strap Assy 3) FT28431/-</v>
          </cell>
          <cell r="P168" t="str">
            <v>Strap</v>
          </cell>
          <cell r="Q168" t="str">
            <v>FT28432/02</v>
          </cell>
          <cell r="R168" t="str">
            <v>FT28501, Scout, Main Tank, (Strap Assy 3) FT28431/-, Strap, FT28432/02</v>
          </cell>
          <cell r="S168">
            <v>1</v>
          </cell>
        </row>
        <row r="169">
          <cell r="A169">
            <v>167</v>
          </cell>
          <cell r="B169" t="str">
            <v>FT28501</v>
          </cell>
          <cell r="C169" t="str">
            <v>MAIN TANK  1  - SCOUT</v>
          </cell>
          <cell r="D169">
            <v>2910900359</v>
          </cell>
          <cell r="E169" t="str">
            <v>FT28432/03</v>
          </cell>
          <cell r="F169" t="str">
            <v>SV00A0A410AD2305</v>
          </cell>
          <cell r="G169" t="str">
            <v>Fitting</v>
          </cell>
          <cell r="H169" t="str">
            <v>Strap</v>
          </cell>
          <cell r="I169">
            <v>1</v>
          </cell>
          <cell r="J169" t="str">
            <v/>
          </cell>
          <cell r="K169" t="str">
            <v/>
          </cell>
          <cell r="L169">
            <v>167</v>
          </cell>
          <cell r="M169" t="str">
            <v>Scout</v>
          </cell>
          <cell r="N169" t="str">
            <v>Main Tank</v>
          </cell>
          <cell r="O169" t="str">
            <v>(Strap Assy 3) FT28431/-</v>
          </cell>
          <cell r="P169" t="str">
            <v>Strap</v>
          </cell>
          <cell r="Q169" t="str">
            <v>FT28432/03</v>
          </cell>
          <cell r="R169" t="str">
            <v>FT28501, Scout, Main Tank, (Strap Assy 3) FT28431/-, Strap, FT28432/03</v>
          </cell>
          <cell r="S169">
            <v>1</v>
          </cell>
        </row>
        <row r="170">
          <cell r="A170">
            <v>168</v>
          </cell>
          <cell r="B170" t="str">
            <v>FT28501</v>
          </cell>
          <cell r="C170" t="str">
            <v>MAIN TANK  1  - SCOUT</v>
          </cell>
          <cell r="D170">
            <v>2910900359</v>
          </cell>
          <cell r="E170" t="str">
            <v>FT28911</v>
          </cell>
          <cell r="F170" t="str">
            <v>SV00A0A410AD2307</v>
          </cell>
          <cell r="G170" t="str">
            <v>Block</v>
          </cell>
          <cell r="H170" t="str">
            <v>Tension Block Threaded M8</v>
          </cell>
          <cell r="I170">
            <v>2</v>
          </cell>
          <cell r="J170" t="str">
            <v/>
          </cell>
          <cell r="K170" t="str">
            <v/>
          </cell>
          <cell r="L170">
            <v>168</v>
          </cell>
          <cell r="M170" t="str">
            <v>Scout</v>
          </cell>
          <cell r="N170" t="str">
            <v>Main Tank</v>
          </cell>
          <cell r="O170" t="str">
            <v>(Strap Assy 3) FT28431/-</v>
          </cell>
          <cell r="P170" t="str">
            <v>Tension Block Threaded M8</v>
          </cell>
          <cell r="Q170" t="str">
            <v>FT28911</v>
          </cell>
          <cell r="R170" t="str">
            <v>FT28501, Scout, Main Tank, (Strap Assy 3) FT28431/-, Tension Block Threaded M8, FT28911</v>
          </cell>
          <cell r="S170">
            <v>2</v>
          </cell>
        </row>
        <row r="171">
          <cell r="A171">
            <v>169</v>
          </cell>
          <cell r="B171" t="str">
            <v>FT28501</v>
          </cell>
          <cell r="C171" t="str">
            <v>MAIN TANK  1  - SCOUT</v>
          </cell>
          <cell r="D171">
            <v>2910900359</v>
          </cell>
          <cell r="E171" t="str">
            <v>FT28910</v>
          </cell>
          <cell r="F171" t="str">
            <v>SV00A0A410AD2309</v>
          </cell>
          <cell r="G171" t="str">
            <v>Block</v>
          </cell>
          <cell r="H171" t="str">
            <v>Tension Block Clearance</v>
          </cell>
          <cell r="I171">
            <v>2</v>
          </cell>
          <cell r="J171" t="str">
            <v/>
          </cell>
          <cell r="K171" t="str">
            <v/>
          </cell>
          <cell r="L171">
            <v>169</v>
          </cell>
          <cell r="M171" t="str">
            <v>Scout</v>
          </cell>
          <cell r="N171" t="str">
            <v>Main Tank</v>
          </cell>
          <cell r="O171" t="str">
            <v>(Strap Assy 3) FT28431/-</v>
          </cell>
          <cell r="P171" t="str">
            <v>Tension Block Clearance</v>
          </cell>
          <cell r="Q171" t="str">
            <v>FT28910</v>
          </cell>
          <cell r="R171" t="str">
            <v>FT28501, Scout, Main Tank, (Strap Assy 3) FT28431/-, Tension Block Clearance, FT28910</v>
          </cell>
          <cell r="S171">
            <v>2</v>
          </cell>
        </row>
        <row r="172">
          <cell r="A172">
            <v>170</v>
          </cell>
          <cell r="B172" t="str">
            <v>FT28501</v>
          </cell>
          <cell r="C172" t="str">
            <v>MAIN TANK  1  - SCOUT</v>
          </cell>
          <cell r="D172">
            <v>2910900359</v>
          </cell>
          <cell r="E172" t="str">
            <v>NT-M8-SCX24</v>
          </cell>
          <cell r="F172" t="str">
            <v>SV00A0A410AD2311</v>
          </cell>
          <cell r="G172" t="str">
            <v>Fitting</v>
          </cell>
          <cell r="H172" t="str">
            <v>Studding Connector M8</v>
          </cell>
          <cell r="I172">
            <v>2</v>
          </cell>
          <cell r="J172" t="str">
            <v/>
          </cell>
          <cell r="K172" t="str">
            <v/>
          </cell>
          <cell r="L172">
            <v>170</v>
          </cell>
          <cell r="M172" t="str">
            <v>Scout</v>
          </cell>
          <cell r="N172" t="str">
            <v>Main Tank</v>
          </cell>
          <cell r="O172" t="str">
            <v>(Strap Assy 3) FT28431/-</v>
          </cell>
          <cell r="P172" t="str">
            <v>Studding Connector M8</v>
          </cell>
          <cell r="Q172" t="str">
            <v>NT-M8-SCX24</v>
          </cell>
          <cell r="R172" t="str">
            <v>FT28501, Scout, Main Tank, (Strap Assy 3) FT28431/-, Studding Connector M8, NT-M8-SCX24</v>
          </cell>
          <cell r="S172">
            <v>2</v>
          </cell>
        </row>
        <row r="173">
          <cell r="A173">
            <v>171</v>
          </cell>
          <cell r="B173" t="str">
            <v>FT28501</v>
          </cell>
          <cell r="C173" t="str">
            <v>MAIN TANK  1  - SCOUT</v>
          </cell>
          <cell r="D173">
            <v>2910900359</v>
          </cell>
          <cell r="E173" t="str">
            <v>FT28905</v>
          </cell>
          <cell r="F173" t="str">
            <v>SV00A0A410AD2313</v>
          </cell>
          <cell r="G173" t="str">
            <v>Block</v>
          </cell>
          <cell r="H173" t="str">
            <v>Mounting Block</v>
          </cell>
          <cell r="I173">
            <v>1</v>
          </cell>
          <cell r="J173" t="str">
            <v/>
          </cell>
          <cell r="K173" t="str">
            <v/>
          </cell>
          <cell r="L173">
            <v>171</v>
          </cell>
          <cell r="M173" t="str">
            <v>Scout</v>
          </cell>
          <cell r="N173" t="str">
            <v>Main Tank</v>
          </cell>
          <cell r="O173" t="str">
            <v>(Strap Assy 3) FT28431/-</v>
          </cell>
          <cell r="P173" t="str">
            <v>Mounting Block</v>
          </cell>
          <cell r="Q173" t="str">
            <v>FT28905</v>
          </cell>
          <cell r="R173" t="str">
            <v>FT28501, Scout, Main Tank, (Strap Assy 3) FT28431/-, Mounting Block, FT28905</v>
          </cell>
          <cell r="S173">
            <v>1</v>
          </cell>
        </row>
        <row r="174">
          <cell r="A174">
            <v>172</v>
          </cell>
          <cell r="B174" t="str">
            <v>FT28501</v>
          </cell>
          <cell r="C174" t="str">
            <v>MAIN TANK  1  - SCOUT</v>
          </cell>
          <cell r="D174">
            <v>2910900359</v>
          </cell>
          <cell r="E174" t="str">
            <v>FT28909</v>
          </cell>
          <cell r="F174" t="str">
            <v>SV00A0A410AD2315</v>
          </cell>
          <cell r="G174" t="str">
            <v>Block</v>
          </cell>
          <cell r="H174" t="str">
            <v>Strap Retaining Block</v>
          </cell>
          <cell r="I174">
            <v>1</v>
          </cell>
          <cell r="J174" t="str">
            <v/>
          </cell>
          <cell r="K174" t="str">
            <v/>
          </cell>
          <cell r="L174">
            <v>172</v>
          </cell>
          <cell r="M174" t="str">
            <v>Scout</v>
          </cell>
          <cell r="N174" t="str">
            <v>Main Tank</v>
          </cell>
          <cell r="O174" t="str">
            <v>(Strap Assy 3) FT28431/-</v>
          </cell>
          <cell r="P174" t="str">
            <v>Strap Retaining Block</v>
          </cell>
          <cell r="Q174" t="str">
            <v>FT28909</v>
          </cell>
          <cell r="R174" t="str">
            <v>FT28501, Scout, Main Tank, (Strap Assy 3) FT28431/-, Strap Retaining Block, FT28909</v>
          </cell>
          <cell r="S174">
            <v>1</v>
          </cell>
        </row>
        <row r="175">
          <cell r="A175">
            <v>173</v>
          </cell>
          <cell r="B175" t="str">
            <v>FT28501</v>
          </cell>
          <cell r="C175" t="str">
            <v>MAIN TANK  1  - SCOUT</v>
          </cell>
          <cell r="D175">
            <v>2910900359</v>
          </cell>
          <cell r="E175" t="str">
            <v>FT28907</v>
          </cell>
          <cell r="F175" t="str">
            <v>SV00A0A410AD2317</v>
          </cell>
          <cell r="G175" t="str">
            <v>Block</v>
          </cell>
          <cell r="H175" t="str">
            <v>Welded Mounting Block</v>
          </cell>
          <cell r="I175">
            <v>1</v>
          </cell>
          <cell r="J175" t="str">
            <v/>
          </cell>
          <cell r="K175" t="str">
            <v/>
          </cell>
          <cell r="L175">
            <v>173</v>
          </cell>
          <cell r="M175" t="str">
            <v>Scout</v>
          </cell>
          <cell r="N175" t="str">
            <v>Main Tank</v>
          </cell>
          <cell r="O175" t="str">
            <v>(Strap Assy 3) FT28431/-</v>
          </cell>
          <cell r="P175" t="str">
            <v>Welded Mounting Block</v>
          </cell>
          <cell r="Q175" t="str">
            <v>FT28907</v>
          </cell>
          <cell r="R175" t="str">
            <v>FT28501, Scout, Main Tank, (Strap Assy 3) FT28431/-, Welded Mounting Block, FT28907</v>
          </cell>
          <cell r="S175">
            <v>1</v>
          </cell>
        </row>
        <row r="176">
          <cell r="A176">
            <v>174</v>
          </cell>
          <cell r="B176" t="str">
            <v>FT28501</v>
          </cell>
          <cell r="C176" t="str">
            <v>MAIN TANK  1  - SCOUT</v>
          </cell>
          <cell r="D176">
            <v>2910900359</v>
          </cell>
          <cell r="E176" t="str">
            <v>FT28908</v>
          </cell>
          <cell r="F176" t="str">
            <v>SV00A0A410AD2319</v>
          </cell>
          <cell r="G176" t="str">
            <v>Block</v>
          </cell>
          <cell r="H176" t="str">
            <v>Strap Mounting Block</v>
          </cell>
          <cell r="I176">
            <v>1</v>
          </cell>
          <cell r="J176" t="str">
            <v/>
          </cell>
          <cell r="K176" t="str">
            <v/>
          </cell>
          <cell r="L176">
            <v>174</v>
          </cell>
          <cell r="M176" t="str">
            <v>Scout</v>
          </cell>
          <cell r="N176" t="str">
            <v>Main Tank</v>
          </cell>
          <cell r="O176" t="str">
            <v>(Strap Assy 3) FT28431/-</v>
          </cell>
          <cell r="P176" t="str">
            <v>Strap Mounting Block</v>
          </cell>
          <cell r="Q176" t="str">
            <v>FT28908</v>
          </cell>
          <cell r="R176" t="str">
            <v>FT28501, Scout, Main Tank, (Strap Assy 3) FT28431/-, Strap Mounting Block, FT28908</v>
          </cell>
          <cell r="S176">
            <v>1</v>
          </cell>
        </row>
        <row r="177">
          <cell r="A177">
            <v>175</v>
          </cell>
          <cell r="B177" t="str">
            <v>FT28501</v>
          </cell>
          <cell r="C177" t="str">
            <v>MAIN TANK  1  - SCOUT</v>
          </cell>
          <cell r="D177">
            <v>2910900359</v>
          </cell>
          <cell r="E177" t="str">
            <v>Z-W-M8</v>
          </cell>
          <cell r="F177" t="str">
            <v>SV00A0A410AD2321</v>
          </cell>
          <cell r="G177" t="str">
            <v>Fitting</v>
          </cell>
          <cell r="H177" t="str">
            <v>Washer M8</v>
          </cell>
          <cell r="I177">
            <v>7</v>
          </cell>
          <cell r="J177" t="str">
            <v/>
          </cell>
          <cell r="K177" t="str">
            <v/>
          </cell>
          <cell r="L177">
            <v>175</v>
          </cell>
          <cell r="M177" t="str">
            <v>Scout</v>
          </cell>
          <cell r="N177" t="str">
            <v>Main Tank</v>
          </cell>
          <cell r="O177" t="str">
            <v>(Strap Assy 3) FT28431/-</v>
          </cell>
          <cell r="P177" t="str">
            <v>Washer M8</v>
          </cell>
          <cell r="Q177" t="str">
            <v>Z-W-M8</v>
          </cell>
          <cell r="R177" t="str">
            <v>FT28501, Scout, Main Tank, (Strap Assy 3) FT28431/-, Washer M8, Z-W-M8</v>
          </cell>
          <cell r="S177">
            <v>7</v>
          </cell>
        </row>
        <row r="178">
          <cell r="A178">
            <v>176</v>
          </cell>
          <cell r="B178" t="str">
            <v>FT28501</v>
          </cell>
          <cell r="C178" t="str">
            <v>MAIN TANK  1  - SCOUT</v>
          </cell>
          <cell r="D178">
            <v>2910900359</v>
          </cell>
          <cell r="E178" t="str">
            <v>Z-W-NL8</v>
          </cell>
          <cell r="F178" t="str">
            <v>SV00A0A410AD2323</v>
          </cell>
          <cell r="G178" t="str">
            <v>Fitting</v>
          </cell>
          <cell r="H178" t="str">
            <v>Nord-Lock Washer M8</v>
          </cell>
          <cell r="I178">
            <v>7</v>
          </cell>
          <cell r="J178" t="str">
            <v/>
          </cell>
          <cell r="K178" t="str">
            <v/>
          </cell>
          <cell r="L178">
            <v>176</v>
          </cell>
          <cell r="M178" t="str">
            <v>Scout</v>
          </cell>
          <cell r="N178" t="str">
            <v>Main Tank</v>
          </cell>
          <cell r="O178" t="str">
            <v>(Strap Assy 3) FT28431/-</v>
          </cell>
          <cell r="P178" t="str">
            <v>Nord-Lock Washer M8</v>
          </cell>
          <cell r="Q178" t="str">
            <v>Z-W-NL8</v>
          </cell>
          <cell r="R178" t="str">
            <v>FT28501, Scout, Main Tank, (Strap Assy 3) FT28431/-, Nord-Lock Washer M8, Z-W-NL8</v>
          </cell>
          <cell r="S178">
            <v>7</v>
          </cell>
        </row>
        <row r="179">
          <cell r="A179">
            <v>177</v>
          </cell>
          <cell r="B179" t="str">
            <v>FT28501</v>
          </cell>
          <cell r="C179" t="str">
            <v>MAIN TANK  1  - SCOUT</v>
          </cell>
          <cell r="D179">
            <v>2910900359</v>
          </cell>
          <cell r="E179" t="str">
            <v>BT-M8X30SKCPHD</v>
          </cell>
          <cell r="F179" t="str">
            <v>SV00A0A410AD2325</v>
          </cell>
          <cell r="G179" t="str">
            <v>Fitting</v>
          </cell>
          <cell r="H179" t="str">
            <v>BOLT M8x30 Socket cap head screw</v>
          </cell>
          <cell r="I179">
            <v>2</v>
          </cell>
          <cell r="J179" t="str">
            <v/>
          </cell>
          <cell r="K179" t="str">
            <v/>
          </cell>
          <cell r="L179">
            <v>177</v>
          </cell>
          <cell r="M179" t="str">
            <v>Scout</v>
          </cell>
          <cell r="N179" t="str">
            <v>Main Tank</v>
          </cell>
          <cell r="O179" t="str">
            <v>(Strap Assy 3) FT28431/-</v>
          </cell>
          <cell r="P179" t="str">
            <v>BOLT M8x30 Socket cap head screw</v>
          </cell>
          <cell r="Q179" t="str">
            <v>BT-M8X30SKCPHD</v>
          </cell>
          <cell r="R179" t="str">
            <v>FT28501, Scout, Main Tank, (Strap Assy 3) FT28431/-, BOLT M8x30 Socket cap head screw, BT-M8X30SKCPHD</v>
          </cell>
          <cell r="S179">
            <v>2</v>
          </cell>
        </row>
        <row r="180">
          <cell r="A180">
            <v>178</v>
          </cell>
          <cell r="B180" t="str">
            <v>FT28501</v>
          </cell>
          <cell r="C180" t="str">
            <v>MAIN TANK  1  - SCOUT</v>
          </cell>
          <cell r="D180">
            <v>2910900359</v>
          </cell>
          <cell r="E180" t="str">
            <v>BT-M8X40SKCPHD</v>
          </cell>
          <cell r="F180" t="str">
            <v>SV00A0A410AD2327</v>
          </cell>
          <cell r="G180" t="str">
            <v>Fitting</v>
          </cell>
          <cell r="H180" t="str">
            <v>BOLT M8x40 Socket cap head screw</v>
          </cell>
          <cell r="I180">
            <v>1</v>
          </cell>
          <cell r="J180" t="str">
            <v/>
          </cell>
          <cell r="K180" t="str">
            <v/>
          </cell>
          <cell r="L180">
            <v>178</v>
          </cell>
          <cell r="M180" t="str">
            <v>Scout</v>
          </cell>
          <cell r="N180" t="str">
            <v>Main Tank</v>
          </cell>
          <cell r="O180" t="str">
            <v>(Strap Assy 3) FT28431/-</v>
          </cell>
          <cell r="P180" t="str">
            <v>BOLT M8x40 Socket cap head screw</v>
          </cell>
          <cell r="Q180" t="str">
            <v>BT-M8X40SKCPHD</v>
          </cell>
          <cell r="R180" t="str">
            <v>FT28501, Scout, Main Tank, (Strap Assy 3) FT28431/-, BOLT M8x40 Socket cap head screw, BT-M8X40SKCPHD</v>
          </cell>
          <cell r="S180">
            <v>1</v>
          </cell>
        </row>
        <row r="181">
          <cell r="A181">
            <v>179</v>
          </cell>
          <cell r="B181" t="str">
            <v>FT28501</v>
          </cell>
          <cell r="C181" t="str">
            <v>MAIN TANK  1  - SCOUT</v>
          </cell>
          <cell r="D181">
            <v>2910900359</v>
          </cell>
          <cell r="E181" t="str">
            <v>BT-M8X60SKCPHD</v>
          </cell>
          <cell r="F181" t="str">
            <v>SV00A0A410AD2329</v>
          </cell>
          <cell r="G181" t="str">
            <v>Fitting</v>
          </cell>
          <cell r="H181" t="str">
            <v>BOLT M8x60 Socket cap head screw</v>
          </cell>
          <cell r="I181">
            <v>4</v>
          </cell>
          <cell r="J181" t="str">
            <v/>
          </cell>
          <cell r="K181" t="str">
            <v/>
          </cell>
          <cell r="L181">
            <v>179</v>
          </cell>
          <cell r="M181" t="str">
            <v>Scout</v>
          </cell>
          <cell r="N181" t="str">
            <v>Main Tank</v>
          </cell>
          <cell r="O181" t="str">
            <v>(Strap Assy 3) FT28431/-</v>
          </cell>
          <cell r="P181" t="str">
            <v>BOLT M8x60 Socket cap head screw</v>
          </cell>
          <cell r="Q181" t="str">
            <v>BT-M8X60SKCPHD</v>
          </cell>
          <cell r="R181" t="str">
            <v>FT28501, Scout, Main Tank, (Strap Assy 3) FT28431/-, BOLT M8x60 Socket cap head screw, BT-M8X60SKCPHD</v>
          </cell>
          <cell r="S181">
            <v>4</v>
          </cell>
        </row>
        <row r="182">
          <cell r="A182">
            <v>180</v>
          </cell>
          <cell r="B182" t="str">
            <v>FT28501</v>
          </cell>
          <cell r="C182" t="str">
            <v>MAIN TANK  1  - SCOUT</v>
          </cell>
          <cell r="D182">
            <v>2910900359</v>
          </cell>
          <cell r="E182" t="str">
            <v>BT-M8X90SKCPHD</v>
          </cell>
          <cell r="F182" t="str">
            <v>SV00A0A410AD2331</v>
          </cell>
          <cell r="G182" t="str">
            <v>Fitting</v>
          </cell>
          <cell r="H182" t="str">
            <v>BOLT M8x90 Socket cap head screw</v>
          </cell>
          <cell r="I182">
            <v>2</v>
          </cell>
          <cell r="J182" t="str">
            <v/>
          </cell>
          <cell r="K182" t="str">
            <v/>
          </cell>
          <cell r="L182">
            <v>180</v>
          </cell>
          <cell r="M182" t="str">
            <v>Scout</v>
          </cell>
          <cell r="N182" t="str">
            <v>Main Tank</v>
          </cell>
          <cell r="O182" t="str">
            <v>(Strap Assy 3) FT28431/-</v>
          </cell>
          <cell r="P182" t="str">
            <v>BOLT M8x90 Socket cap head screw</v>
          </cell>
          <cell r="Q182" t="str">
            <v>BT-M8X90SKCPHD</v>
          </cell>
          <cell r="R182" t="str">
            <v>FT28501, Scout, Main Tank, (Strap Assy 3) FT28431/-, BOLT M8x90 Socket cap head screw, BT-M8X90SKCPHD</v>
          </cell>
          <cell r="S182">
            <v>2</v>
          </cell>
        </row>
        <row r="183">
          <cell r="A183">
            <v>181</v>
          </cell>
          <cell r="B183" t="str">
            <v>FT28501</v>
          </cell>
          <cell r="C183" t="str">
            <v>MAIN TANK  1  - SCOUT</v>
          </cell>
          <cell r="D183">
            <v>2910900359</v>
          </cell>
          <cell r="E183" t="str">
            <v/>
          </cell>
          <cell r="F183" t="str">
            <v>SV00A0A460AA09</v>
          </cell>
          <cell r="G183" t="str">
            <v/>
          </cell>
          <cell r="H183" t="str">
            <v/>
          </cell>
          <cell r="I183" t="str">
            <v/>
          </cell>
          <cell r="J183" t="str">
            <v/>
          </cell>
          <cell r="K183" t="str">
            <v/>
          </cell>
          <cell r="L183">
            <v>181</v>
          </cell>
          <cell r="M183" t="str">
            <v>Scout</v>
          </cell>
          <cell r="N183" t="str">
            <v>Main Tank</v>
          </cell>
          <cell r="O183" t="str">
            <v>DRAIN PLUG - MAIN TANK</v>
          </cell>
          <cell r="P183" t="str">
            <v/>
          </cell>
          <cell r="Q183" t="str">
            <v/>
          </cell>
          <cell r="R183" t="str">
            <v xml:space="preserve">FT28501, Scout, Main Tank, DRAIN PLUG - MAIN TANK, , </v>
          </cell>
          <cell r="S183" t="str">
            <v/>
          </cell>
        </row>
        <row r="184">
          <cell r="A184">
            <v>182</v>
          </cell>
          <cell r="B184" t="str">
            <v>FT28501</v>
          </cell>
          <cell r="C184" t="str">
            <v>MAIN TANK  1  - SCOUT</v>
          </cell>
          <cell r="D184">
            <v>2910900359</v>
          </cell>
          <cell r="E184" t="str">
            <v>FT28274</v>
          </cell>
          <cell r="F184" t="str">
            <v>SV00A0A460AA0901</v>
          </cell>
          <cell r="G184" t="str">
            <v>Insert</v>
          </cell>
          <cell r="H184" t="str">
            <v xml:space="preserve">M24 X 1.5 Nut Insert (RM) </v>
          </cell>
          <cell r="I184">
            <v>1</v>
          </cell>
          <cell r="J184">
            <v>7.0000000000000007E-2</v>
          </cell>
          <cell r="K184">
            <v>7.0000000000000007E-2</v>
          </cell>
          <cell r="L184">
            <v>182</v>
          </cell>
          <cell r="M184" t="str">
            <v>Scout</v>
          </cell>
          <cell r="N184" t="str">
            <v>Main Tank</v>
          </cell>
          <cell r="O184" t="str">
            <v xml:space="preserve">Drain Plug Assembly </v>
          </cell>
          <cell r="P184" t="str">
            <v xml:space="preserve">M24 X 1.5 Nut Insert (RM) </v>
          </cell>
          <cell r="Q184" t="str">
            <v>FT28274</v>
          </cell>
          <cell r="R184" t="str">
            <v>FT28501, Scout, Main Tank, Drain Plug Assembly , M24 X 1.5 Nut Insert (RM) , FT28274</v>
          </cell>
          <cell r="S184">
            <v>1</v>
          </cell>
        </row>
        <row r="185">
          <cell r="A185">
            <v>183</v>
          </cell>
          <cell r="B185" t="str">
            <v>FT28501</v>
          </cell>
          <cell r="C185" t="str">
            <v>MAIN TANK  1  - SCOUT</v>
          </cell>
          <cell r="D185">
            <v>2910900359</v>
          </cell>
          <cell r="E185" t="str">
            <v>ROV16SCFX</v>
          </cell>
          <cell r="F185" t="str">
            <v>SV00A0A460AA0903</v>
          </cell>
          <cell r="G185" t="str">
            <v>Fitting</v>
          </cell>
          <cell r="H185" t="str">
            <v>M24 X 1.5 Solid Plug</v>
          </cell>
          <cell r="I185">
            <v>1</v>
          </cell>
          <cell r="J185">
            <v>7.4999999999999997E-2</v>
          </cell>
          <cell r="K185">
            <v>7.4999999999999997E-2</v>
          </cell>
          <cell r="L185">
            <v>183</v>
          </cell>
          <cell r="M185" t="str">
            <v>Scout</v>
          </cell>
          <cell r="N185" t="str">
            <v>Main Tank</v>
          </cell>
          <cell r="O185" t="str">
            <v xml:space="preserve">Drain Plug Assembly </v>
          </cell>
          <cell r="P185" t="str">
            <v>M24 X 1.5 Solid Plug</v>
          </cell>
          <cell r="Q185" t="str">
            <v>ROV16SCFX</v>
          </cell>
          <cell r="R185" t="str">
            <v>FT28501, Scout, Main Tank, Drain Plug Assembly , M24 X 1.5 Solid Plug, ROV16SCFX</v>
          </cell>
          <cell r="S185">
            <v>1</v>
          </cell>
        </row>
        <row r="186">
          <cell r="A186">
            <v>184</v>
          </cell>
          <cell r="B186" t="str">
            <v>FT28501</v>
          </cell>
          <cell r="C186" t="str">
            <v>MAIN TANK  1  - SCOUT</v>
          </cell>
          <cell r="D186">
            <v>2910900359</v>
          </cell>
          <cell r="E186" t="str">
            <v>Y-BS-M24</v>
          </cell>
          <cell r="F186" t="str">
            <v>SV00A0A460AA0905</v>
          </cell>
          <cell r="G186" t="str">
            <v>Seal</v>
          </cell>
          <cell r="H186" t="str">
            <v>M24 X 1.5 Bonded Seal</v>
          </cell>
          <cell r="I186">
            <v>1</v>
          </cell>
          <cell r="J186">
            <v>4.0000000000000001E-3</v>
          </cell>
          <cell r="K186">
            <v>4.0000000000000001E-3</v>
          </cell>
          <cell r="L186">
            <v>184</v>
          </cell>
          <cell r="M186" t="str">
            <v>Scout</v>
          </cell>
          <cell r="N186" t="str">
            <v>Main Tank</v>
          </cell>
          <cell r="O186" t="str">
            <v xml:space="preserve">Drain Plug Assembly </v>
          </cell>
          <cell r="P186" t="str">
            <v>M24 X 1.5 Bonded Seal</v>
          </cell>
          <cell r="Q186" t="str">
            <v>Y-BS-M24</v>
          </cell>
          <cell r="R186" t="str">
            <v>FT28501, Scout, Main Tank, Drain Plug Assembly , M24 X 1.5 Bonded Seal, Y-BS-M24</v>
          </cell>
          <cell r="S186">
            <v>1</v>
          </cell>
        </row>
        <row r="188">
          <cell r="A188">
            <v>185</v>
          </cell>
          <cell r="B188" t="str">
            <v>FT28502</v>
          </cell>
          <cell r="C188" t="str">
            <v>MAIN TANK - 2 - PMRS</v>
          </cell>
          <cell r="D188">
            <v>2910900354</v>
          </cell>
          <cell r="E188" t="str">
            <v>FT28502</v>
          </cell>
          <cell r="F188" t="str">
            <v>SV00A0A410AD</v>
          </cell>
          <cell r="G188" t="str">
            <v/>
          </cell>
          <cell r="H188" t="str">
            <v/>
          </cell>
          <cell r="I188" t="str">
            <v/>
          </cell>
          <cell r="J188" t="str">
            <v/>
          </cell>
          <cell r="K188" t="str">
            <v/>
          </cell>
          <cell r="L188">
            <v>185</v>
          </cell>
          <cell r="M188" t="str">
            <v>PMRS</v>
          </cell>
          <cell r="N188" t="str">
            <v>Main Tank</v>
          </cell>
          <cell r="O188" t="str">
            <v>MAIN FUEL TANK</v>
          </cell>
          <cell r="P188" t="str">
            <v/>
          </cell>
          <cell r="Q188" t="str">
            <v>FT28502</v>
          </cell>
          <cell r="R188" t="str">
            <v>FT28502, PMRS, Main Tank, MAIN FUEL TANK, , FT28502</v>
          </cell>
          <cell r="S188" t="str">
            <v/>
          </cell>
        </row>
        <row r="189">
          <cell r="A189">
            <v>186</v>
          </cell>
          <cell r="B189" t="str">
            <v>FT28502</v>
          </cell>
          <cell r="C189" t="str">
            <v>MAIN TANK - 2 - PMRS</v>
          </cell>
          <cell r="D189">
            <v>2910900354</v>
          </cell>
          <cell r="E189" t="str">
            <v>FT28512</v>
          </cell>
          <cell r="F189" t="str">
            <v>SV00A0A410AD01</v>
          </cell>
          <cell r="G189" t="str">
            <v>Moulding</v>
          </cell>
          <cell r="H189" t="str">
            <v>Rotational Moulding</v>
          </cell>
          <cell r="I189">
            <v>1</v>
          </cell>
          <cell r="J189">
            <v>18</v>
          </cell>
          <cell r="K189">
            <v>18</v>
          </cell>
          <cell r="L189">
            <v>186</v>
          </cell>
          <cell r="M189" t="str">
            <v>PMRS</v>
          </cell>
          <cell r="N189" t="str">
            <v>Main Tank</v>
          </cell>
          <cell r="O189" t="str">
            <v>RM Tank CH53 Natural Crosslink Polyethylene</v>
          </cell>
          <cell r="P189" t="str">
            <v>Rotational Moulding</v>
          </cell>
          <cell r="Q189" t="str">
            <v>FT28512</v>
          </cell>
          <cell r="R189" t="str">
            <v>FT28502, PMRS, Main Tank, RM Tank CH53 Natural Crosslink Polyethylene, Rotational Moulding, FT28512</v>
          </cell>
          <cell r="S189">
            <v>1</v>
          </cell>
        </row>
        <row r="190">
          <cell r="A190">
            <v>187</v>
          </cell>
          <cell r="B190" t="str">
            <v>FT28502</v>
          </cell>
          <cell r="C190" t="str">
            <v>MAIN TANK - 2 - PMRS</v>
          </cell>
          <cell r="D190">
            <v>2910900354</v>
          </cell>
          <cell r="E190" t="str">
            <v>FT28282</v>
          </cell>
          <cell r="F190" t="str">
            <v>SV00A0A410AD0103</v>
          </cell>
          <cell r="G190" t="str">
            <v>Label</v>
          </cell>
          <cell r="H190" t="str">
            <v>Ident Label</v>
          </cell>
          <cell r="I190">
            <v>1</v>
          </cell>
          <cell r="J190">
            <v>0.02</v>
          </cell>
          <cell r="K190">
            <v>0.02</v>
          </cell>
          <cell r="L190">
            <v>187</v>
          </cell>
          <cell r="M190" t="str">
            <v>PMRS</v>
          </cell>
          <cell r="N190" t="str">
            <v>Main Tank</v>
          </cell>
          <cell r="O190" t="str">
            <v>Label</v>
          </cell>
          <cell r="P190" t="str">
            <v>Ident Label</v>
          </cell>
          <cell r="Q190" t="str">
            <v>FT28282</v>
          </cell>
          <cell r="R190" t="str">
            <v>FT28502, PMRS, Main Tank, Label, Ident Label, FT28282</v>
          </cell>
          <cell r="S190">
            <v>1</v>
          </cell>
        </row>
        <row r="191">
          <cell r="A191">
            <v>188</v>
          </cell>
          <cell r="B191" t="str">
            <v>FT28502</v>
          </cell>
          <cell r="C191" t="str">
            <v>MAIN TANK - 2 - PMRS</v>
          </cell>
          <cell r="D191">
            <v>2910900354</v>
          </cell>
          <cell r="E191" t="str">
            <v>FT28682</v>
          </cell>
          <cell r="F191" t="str">
            <v>SV00A0A410AD0105</v>
          </cell>
          <cell r="G191" t="str">
            <v>Parts</v>
          </cell>
          <cell r="H191" t="str">
            <v>Top level loose items kit</v>
          </cell>
          <cell r="I191">
            <v>1</v>
          </cell>
          <cell r="J191" t="str">
            <v/>
          </cell>
          <cell r="K191" t="str">
            <v/>
          </cell>
          <cell r="L191">
            <v>188</v>
          </cell>
          <cell r="M191" t="str">
            <v>PMRS</v>
          </cell>
          <cell r="N191" t="str">
            <v>Main Tank</v>
          </cell>
          <cell r="O191" t="str">
            <v>Loose items</v>
          </cell>
          <cell r="P191" t="str">
            <v>Top level loose items kit</v>
          </cell>
          <cell r="Q191" t="str">
            <v>FT28682</v>
          </cell>
          <cell r="R191" t="str">
            <v>FT28502, PMRS, Main Tank, Loose items, Top level loose items kit, FT28682</v>
          </cell>
          <cell r="S191">
            <v>1</v>
          </cell>
        </row>
        <row r="192">
          <cell r="A192">
            <v>189</v>
          </cell>
          <cell r="B192" t="str">
            <v>FT28502</v>
          </cell>
          <cell r="C192" t="str">
            <v>MAIN TANK - 2 - PMRS</v>
          </cell>
          <cell r="D192">
            <v>2910900354</v>
          </cell>
          <cell r="E192" t="str">
            <v>FT28482</v>
          </cell>
          <cell r="F192" t="str">
            <v>SV00A0A410AD17</v>
          </cell>
          <cell r="G192" t="str">
            <v>Filler</v>
          </cell>
          <cell r="H192" t="str">
            <v>SAFOAM Cut Block LRU</v>
          </cell>
          <cell r="I192">
            <v>1</v>
          </cell>
          <cell r="J192">
            <v>4.7</v>
          </cell>
          <cell r="K192">
            <v>4.7</v>
          </cell>
          <cell r="L192">
            <v>189</v>
          </cell>
          <cell r="M192" t="str">
            <v>PMRS</v>
          </cell>
          <cell r="N192" t="str">
            <v>Main Tank</v>
          </cell>
          <cell r="O192" t="str">
            <v>Reticulated Safety Foam</v>
          </cell>
          <cell r="P192" t="str">
            <v>SAFOAM Cut Block LRU</v>
          </cell>
          <cell r="Q192" t="str">
            <v>FT28482</v>
          </cell>
          <cell r="R192" t="str">
            <v>FT28502, PMRS, Main Tank, Reticulated Safety Foam, SAFOAM Cut Block LRU, FT28482</v>
          </cell>
          <cell r="S192">
            <v>1</v>
          </cell>
        </row>
        <row r="193">
          <cell r="A193">
            <v>190</v>
          </cell>
          <cell r="B193" t="str">
            <v>FT28502</v>
          </cell>
          <cell r="C193" t="str">
            <v>MAIN TANK - 2 - PMRS</v>
          </cell>
          <cell r="D193">
            <v>2910900354</v>
          </cell>
          <cell r="E193" t="str">
            <v/>
          </cell>
          <cell r="F193" t="str">
            <v>SV00A0A410AD25</v>
          </cell>
          <cell r="G193" t="str">
            <v/>
          </cell>
          <cell r="H193" t="str">
            <v/>
          </cell>
          <cell r="I193" t="str">
            <v/>
          </cell>
          <cell r="J193" t="str">
            <v/>
          </cell>
          <cell r="K193" t="str">
            <v/>
          </cell>
          <cell r="L193">
            <v>190</v>
          </cell>
          <cell r="M193" t="str">
            <v>PMRS</v>
          </cell>
          <cell r="N193" t="str">
            <v>Main Tank</v>
          </cell>
          <cell r="O193" t="str">
            <v>Earthing Boss</v>
          </cell>
          <cell r="P193" t="str">
            <v/>
          </cell>
          <cell r="Q193" t="str">
            <v/>
          </cell>
          <cell r="R193" t="str">
            <v xml:space="preserve">FT28502, PMRS, Main Tank, Earthing Boss, , </v>
          </cell>
          <cell r="S193" t="str">
            <v/>
          </cell>
        </row>
        <row r="194">
          <cell r="A194">
            <v>191</v>
          </cell>
          <cell r="B194" t="str">
            <v>FT28502</v>
          </cell>
          <cell r="C194" t="str">
            <v>MAIN TANK - 2 - PMRS</v>
          </cell>
          <cell r="D194">
            <v>2910900354</v>
          </cell>
          <cell r="E194" t="str">
            <v>FT28198</v>
          </cell>
          <cell r="F194" t="str">
            <v>SV00A0A410AD2501</v>
          </cell>
          <cell r="G194" t="str">
            <v>Fitting</v>
          </cell>
          <cell r="H194" t="str">
            <v>M8 Earthing Boss (White)</v>
          </cell>
          <cell r="I194">
            <v>1</v>
          </cell>
          <cell r="J194">
            <v>0.03</v>
          </cell>
          <cell r="K194">
            <v>0.03</v>
          </cell>
          <cell r="L194">
            <v>191</v>
          </cell>
          <cell r="M194" t="str">
            <v>PMRS</v>
          </cell>
          <cell r="N194" t="str">
            <v>Main Tank</v>
          </cell>
          <cell r="O194" t="str">
            <v>Earthing Boss</v>
          </cell>
          <cell r="P194" t="str">
            <v>M8 Earthing Boss (White)</v>
          </cell>
          <cell r="Q194" t="str">
            <v>FT28198</v>
          </cell>
          <cell r="R194" t="str">
            <v>FT28502, PMRS, Main Tank, Earthing Boss, M8 Earthing Boss (White), FT28198</v>
          </cell>
          <cell r="S194">
            <v>1</v>
          </cell>
        </row>
        <row r="195">
          <cell r="A195">
            <v>192</v>
          </cell>
          <cell r="B195" t="str">
            <v>FT28502</v>
          </cell>
          <cell r="C195" t="str">
            <v>MAIN TANK - 2 - PMRS</v>
          </cell>
          <cell r="D195">
            <v>2910900354</v>
          </cell>
          <cell r="E195" t="str">
            <v>BT-M3X20CSK</v>
          </cell>
          <cell r="F195" t="str">
            <v>SV00A0A410AD2503</v>
          </cell>
          <cell r="G195" t="str">
            <v>Fastener</v>
          </cell>
          <cell r="H195" t="str">
            <v>M3 Csk Screw</v>
          </cell>
          <cell r="I195">
            <v>1</v>
          </cell>
          <cell r="J195">
            <v>5.0000000000000001E-3</v>
          </cell>
          <cell r="K195">
            <v>5.0000000000000001E-3</v>
          </cell>
          <cell r="L195">
            <v>192</v>
          </cell>
          <cell r="M195" t="str">
            <v>PMRS</v>
          </cell>
          <cell r="N195" t="str">
            <v>Main Tank</v>
          </cell>
          <cell r="O195" t="str">
            <v>Earthing Boss</v>
          </cell>
          <cell r="P195" t="str">
            <v>M3 Csk Screw</v>
          </cell>
          <cell r="Q195" t="str">
            <v>BT-M3X20CSK</v>
          </cell>
          <cell r="R195" t="str">
            <v>FT28502, PMRS, Main Tank, Earthing Boss, M3 Csk Screw, BT-M3X20CSK</v>
          </cell>
          <cell r="S195">
            <v>1</v>
          </cell>
        </row>
        <row r="196">
          <cell r="A196">
            <v>193</v>
          </cell>
          <cell r="B196" t="str">
            <v>FT28502</v>
          </cell>
          <cell r="C196" t="str">
            <v>MAIN TANK - 2 - PMRS</v>
          </cell>
          <cell r="D196">
            <v>2910900354</v>
          </cell>
          <cell r="E196" t="str">
            <v>BT-M8X10HX</v>
          </cell>
          <cell r="F196" t="str">
            <v>SV00A0A410AD2505</v>
          </cell>
          <cell r="G196" t="str">
            <v>Fastener</v>
          </cell>
          <cell r="H196" t="str">
            <v>M8 Bolt Hex Head</v>
          </cell>
          <cell r="I196">
            <v>1</v>
          </cell>
          <cell r="J196">
            <v>0.03</v>
          </cell>
          <cell r="K196">
            <v>0.03</v>
          </cell>
          <cell r="L196">
            <v>193</v>
          </cell>
          <cell r="M196" t="str">
            <v>PMRS</v>
          </cell>
          <cell r="N196" t="str">
            <v>Main Tank</v>
          </cell>
          <cell r="O196" t="str">
            <v>Earthing Boss</v>
          </cell>
          <cell r="P196" t="str">
            <v>M8 Bolt Hex Head</v>
          </cell>
          <cell r="Q196" t="str">
            <v>BT-M8X10HX</v>
          </cell>
          <cell r="R196" t="str">
            <v>FT28502, PMRS, Main Tank, Earthing Boss, M8 Bolt Hex Head, BT-M8X10HX</v>
          </cell>
          <cell r="S196">
            <v>1</v>
          </cell>
        </row>
        <row r="197">
          <cell r="A197">
            <v>194</v>
          </cell>
          <cell r="B197" t="str">
            <v>FT28502</v>
          </cell>
          <cell r="C197" t="str">
            <v>MAIN TANK - 2 - PMRS</v>
          </cell>
          <cell r="D197">
            <v>2910900354</v>
          </cell>
          <cell r="E197" t="str">
            <v>FT24750</v>
          </cell>
          <cell r="F197" t="str">
            <v>SV00A0A410AD0107</v>
          </cell>
          <cell r="G197" t="str">
            <v>Mat</v>
          </cell>
          <cell r="H197" t="str">
            <v>Dimple Mat</v>
          </cell>
          <cell r="I197">
            <v>4</v>
          </cell>
          <cell r="J197">
            <v>0.02</v>
          </cell>
          <cell r="K197">
            <v>0.08</v>
          </cell>
          <cell r="L197">
            <v>194</v>
          </cell>
          <cell r="M197" t="str">
            <v>PMRS</v>
          </cell>
          <cell r="N197" t="str">
            <v>Main Tank</v>
          </cell>
          <cell r="O197" t="str">
            <v>Handling Aid</v>
          </cell>
          <cell r="P197" t="str">
            <v>Dimple Mat</v>
          </cell>
          <cell r="Q197" t="str">
            <v>FT24750</v>
          </cell>
          <cell r="R197" t="str">
            <v>FT28502, PMRS, Main Tank, Handling Aid, Dimple Mat, FT24750</v>
          </cell>
          <cell r="S197">
            <v>4</v>
          </cell>
        </row>
        <row r="198">
          <cell r="A198">
            <v>195</v>
          </cell>
          <cell r="B198" t="str">
            <v>FT28502</v>
          </cell>
          <cell r="C198" t="str">
            <v>MAIN TANK - 2 - PMRS</v>
          </cell>
          <cell r="D198">
            <v>2910900354</v>
          </cell>
          <cell r="E198" t="str">
            <v>FT28392</v>
          </cell>
          <cell r="F198" t="str">
            <v>SV00A0A410AD03</v>
          </cell>
          <cell r="G198" t="str">
            <v/>
          </cell>
          <cell r="H198" t="str">
            <v/>
          </cell>
          <cell r="I198" t="str">
            <v/>
          </cell>
          <cell r="J198" t="str">
            <v/>
          </cell>
          <cell r="K198" t="str">
            <v/>
          </cell>
          <cell r="L198">
            <v>195</v>
          </cell>
          <cell r="M198" t="str">
            <v>PMRS</v>
          </cell>
          <cell r="N198" t="str">
            <v>Main Tank</v>
          </cell>
          <cell r="O198" t="str">
            <v>Top Access Plate Assembly</v>
          </cell>
          <cell r="P198" t="str">
            <v/>
          </cell>
          <cell r="Q198" t="str">
            <v>FT28392</v>
          </cell>
          <cell r="R198" t="str">
            <v>FT28502, PMRS, Main Tank, Top Access Plate Assembly, , FT28392</v>
          </cell>
          <cell r="S198" t="str">
            <v/>
          </cell>
        </row>
        <row r="199">
          <cell r="A199">
            <v>196</v>
          </cell>
          <cell r="B199" t="str">
            <v>FT28502</v>
          </cell>
          <cell r="C199" t="str">
            <v>MAIN TANK - 2 - PMRS</v>
          </cell>
          <cell r="D199">
            <v>2910900354</v>
          </cell>
          <cell r="E199" t="str">
            <v>FT28492</v>
          </cell>
          <cell r="F199" t="str">
            <v>SV00A0A410AD0301</v>
          </cell>
          <cell r="G199" t="str">
            <v>Fitting</v>
          </cell>
          <cell r="H199" t="str">
            <v>Plate</v>
          </cell>
          <cell r="I199">
            <v>1</v>
          </cell>
          <cell r="J199">
            <v>1.5</v>
          </cell>
          <cell r="K199">
            <v>1.5</v>
          </cell>
          <cell r="L199">
            <v>196</v>
          </cell>
          <cell r="M199" t="str">
            <v>PMRS</v>
          </cell>
          <cell r="N199" t="str">
            <v>Main Tank</v>
          </cell>
          <cell r="O199" t="str">
            <v>Top Access Plate Assy FT28392</v>
          </cell>
          <cell r="P199" t="str">
            <v>Plate</v>
          </cell>
          <cell r="Q199" t="str">
            <v>FT28492</v>
          </cell>
          <cell r="R199" t="str">
            <v>FT28502, PMRS, Main Tank, Top Access Plate Assy FT28392, Plate, FT28492</v>
          </cell>
          <cell r="S199">
            <v>1</v>
          </cell>
        </row>
        <row r="200">
          <cell r="A200">
            <v>197</v>
          </cell>
          <cell r="B200" t="str">
            <v>FT28502</v>
          </cell>
          <cell r="C200" t="str">
            <v>MAIN TANK - 2 - PMRS</v>
          </cell>
          <cell r="D200">
            <v>2910900354</v>
          </cell>
          <cell r="E200" t="str">
            <v>FT28242</v>
          </cell>
          <cell r="F200" t="str">
            <v>SV00A0A410AD0303</v>
          </cell>
          <cell r="G200" t="str">
            <v>Fitting</v>
          </cell>
          <cell r="H200" t="str">
            <v>Backing Ring</v>
          </cell>
          <cell r="I200">
            <v>1</v>
          </cell>
          <cell r="J200">
            <v>1.1000000000000001</v>
          </cell>
          <cell r="K200">
            <v>1.1000000000000001</v>
          </cell>
          <cell r="L200">
            <v>197</v>
          </cell>
          <cell r="M200" t="str">
            <v>PMRS</v>
          </cell>
          <cell r="N200" t="str">
            <v>Main Tank</v>
          </cell>
          <cell r="O200" t="str">
            <v>Top Access Plate Assy FT28392</v>
          </cell>
          <cell r="P200" t="str">
            <v>Backing Ring</v>
          </cell>
          <cell r="Q200" t="str">
            <v>FT28242</v>
          </cell>
          <cell r="R200" t="str">
            <v>FT28502, PMRS, Main Tank, Top Access Plate Assy FT28392, Backing Ring, FT28242</v>
          </cell>
          <cell r="S200">
            <v>1</v>
          </cell>
        </row>
        <row r="201">
          <cell r="A201">
            <v>198</v>
          </cell>
          <cell r="B201" t="str">
            <v>FT28502</v>
          </cell>
          <cell r="C201" t="str">
            <v>MAIN TANK - 2 - PMRS</v>
          </cell>
          <cell r="D201">
            <v>2910900354</v>
          </cell>
          <cell r="E201" t="str">
            <v>BT-M6X25HX/SS</v>
          </cell>
          <cell r="F201" t="str">
            <v>SV00A0A410AD0305</v>
          </cell>
          <cell r="G201" t="str">
            <v>Seal</v>
          </cell>
          <cell r="H201" t="str">
            <v>M6 Bolt Hex Head</v>
          </cell>
          <cell r="I201">
            <v>45</v>
          </cell>
          <cell r="J201">
            <v>5.0000000000000001E-3</v>
          </cell>
          <cell r="K201">
            <v>0.22500000000000001</v>
          </cell>
          <cell r="L201">
            <v>198</v>
          </cell>
          <cell r="M201" t="str">
            <v>PMRS</v>
          </cell>
          <cell r="N201" t="str">
            <v>Main Tank</v>
          </cell>
          <cell r="O201" t="str">
            <v>Top Access Plate Assy FT28392</v>
          </cell>
          <cell r="P201" t="str">
            <v>M6 Bolt Hex Head</v>
          </cell>
          <cell r="Q201" t="str">
            <v>BT-M6X25HX/SS</v>
          </cell>
          <cell r="R201" t="str">
            <v>FT28502, PMRS, Main Tank, Top Access Plate Assy FT28392, M6 Bolt Hex Head, BT-M6X25HX/SS</v>
          </cell>
          <cell r="S201">
            <v>45</v>
          </cell>
        </row>
        <row r="202">
          <cell r="A202">
            <v>199</v>
          </cell>
          <cell r="B202" t="str">
            <v>FT28502</v>
          </cell>
          <cell r="C202" t="str">
            <v>MAIN TANK - 2 - PMRS</v>
          </cell>
          <cell r="D202">
            <v>2910900354</v>
          </cell>
          <cell r="E202" t="str">
            <v>Z-W-M6/SS</v>
          </cell>
          <cell r="F202" t="str">
            <v>SV00A0A410AD0307</v>
          </cell>
          <cell r="G202" t="str">
            <v>Fastener</v>
          </cell>
          <cell r="H202" t="str">
            <v>M6 Washer</v>
          </cell>
          <cell r="I202">
            <v>45</v>
          </cell>
          <cell r="J202">
            <v>5.0000000000000001E-3</v>
          </cell>
          <cell r="K202">
            <v>0.22500000000000001</v>
          </cell>
          <cell r="L202">
            <v>199</v>
          </cell>
          <cell r="M202" t="str">
            <v>PMRS</v>
          </cell>
          <cell r="N202" t="str">
            <v>Main Tank</v>
          </cell>
          <cell r="O202" t="str">
            <v>Top Access Plate Assy FT28392</v>
          </cell>
          <cell r="P202" t="str">
            <v>M6 Washer</v>
          </cell>
          <cell r="Q202" t="str">
            <v>Z-W-M6/SS</v>
          </cell>
          <cell r="R202" t="str">
            <v>FT28502, PMRS, Main Tank, Top Access Plate Assy FT28392, M6 Washer, Z-W-M6/SS</v>
          </cell>
          <cell r="S202">
            <v>45</v>
          </cell>
        </row>
        <row r="203">
          <cell r="A203">
            <v>200</v>
          </cell>
          <cell r="B203" t="str">
            <v>FT28502</v>
          </cell>
          <cell r="C203" t="str">
            <v>MAIN TANK - 2 - PMRS</v>
          </cell>
          <cell r="D203">
            <v>2910900354</v>
          </cell>
          <cell r="E203" t="str">
            <v>FT28252</v>
          </cell>
          <cell r="F203" t="str">
            <v>SV00A0A410AD0309</v>
          </cell>
          <cell r="G203" t="str">
            <v>Fastener</v>
          </cell>
          <cell r="H203" t="str">
            <v>Gasket</v>
          </cell>
          <cell r="I203">
            <v>2</v>
          </cell>
          <cell r="J203">
            <v>5.0000000000000001E-3</v>
          </cell>
          <cell r="K203">
            <v>0.01</v>
          </cell>
          <cell r="L203">
            <v>200</v>
          </cell>
          <cell r="M203" t="str">
            <v>PMRS</v>
          </cell>
          <cell r="N203" t="str">
            <v>Main Tank</v>
          </cell>
          <cell r="O203" t="str">
            <v>Top Access Plate Assy FT28392</v>
          </cell>
          <cell r="P203" t="str">
            <v>Gasket</v>
          </cell>
          <cell r="Q203" t="str">
            <v>FT28252</v>
          </cell>
          <cell r="R203" t="str">
            <v>FT28502, PMRS, Main Tank, Top Access Plate Assy FT28392, Gasket, FT28252</v>
          </cell>
          <cell r="S203">
            <v>2</v>
          </cell>
        </row>
        <row r="204">
          <cell r="A204">
            <v>201</v>
          </cell>
          <cell r="B204" t="str">
            <v>FT28502</v>
          </cell>
          <cell r="C204" t="str">
            <v>MAIN TANK - 2 - PMRS</v>
          </cell>
          <cell r="D204">
            <v>2910900354</v>
          </cell>
          <cell r="E204" t="str">
            <v>BT-M6X16CSK/SS</v>
          </cell>
          <cell r="F204" t="str">
            <v>SV00A0A410AD0311</v>
          </cell>
          <cell r="G204" t="str">
            <v>Fastener</v>
          </cell>
          <cell r="H204" t="str">
            <v>M6 Bolt Csk Head</v>
          </cell>
          <cell r="I204">
            <v>3</v>
          </cell>
          <cell r="J204">
            <v>5.0000000000000001E-3</v>
          </cell>
          <cell r="K204">
            <v>1.4999999999999999E-2</v>
          </cell>
          <cell r="L204">
            <v>201</v>
          </cell>
          <cell r="M204" t="str">
            <v>PMRS</v>
          </cell>
          <cell r="N204" t="str">
            <v>Main Tank</v>
          </cell>
          <cell r="O204" t="str">
            <v>Top Access Plate Assy FT28392</v>
          </cell>
          <cell r="P204" t="str">
            <v>M6 Bolt Csk Head</v>
          </cell>
          <cell r="Q204" t="str">
            <v>BT-M6X16CSK/SS</v>
          </cell>
          <cell r="R204" t="str">
            <v>FT28502, PMRS, Main Tank, Top Access Plate Assy FT28392, M6 Bolt Csk Head, BT-M6X16CSK/SS</v>
          </cell>
          <cell r="S204">
            <v>3</v>
          </cell>
        </row>
        <row r="205">
          <cell r="A205">
            <v>202</v>
          </cell>
          <cell r="B205" t="str">
            <v>FT28502</v>
          </cell>
          <cell r="C205" t="str">
            <v>MAIN TANK - 2 - PMRS</v>
          </cell>
          <cell r="D205">
            <v>2910900354</v>
          </cell>
          <cell r="E205" t="str">
            <v/>
          </cell>
          <cell r="F205" t="str">
            <v>SV00A0A410AD05</v>
          </cell>
          <cell r="G205" t="str">
            <v/>
          </cell>
          <cell r="H205" t="str">
            <v/>
          </cell>
          <cell r="I205" t="str">
            <v/>
          </cell>
          <cell r="J205" t="str">
            <v/>
          </cell>
          <cell r="K205" t="str">
            <v/>
          </cell>
          <cell r="L205">
            <v>202</v>
          </cell>
          <cell r="M205" t="str">
            <v>PMRS</v>
          </cell>
          <cell r="N205" t="str">
            <v>Main Tank</v>
          </cell>
          <cell r="O205" t="str">
            <v>Fuel Filler</v>
          </cell>
          <cell r="P205" t="str">
            <v/>
          </cell>
          <cell r="Q205" t="str">
            <v/>
          </cell>
          <cell r="R205" t="str">
            <v xml:space="preserve">FT28502, PMRS, Main Tank, Fuel Filler, , </v>
          </cell>
          <cell r="S205" t="str">
            <v/>
          </cell>
        </row>
        <row r="206">
          <cell r="A206">
            <v>203</v>
          </cell>
          <cell r="B206" t="str">
            <v>FT28502</v>
          </cell>
          <cell r="C206" t="str">
            <v>MAIN TANK - 2 - PMRS</v>
          </cell>
          <cell r="D206">
            <v>2910900354</v>
          </cell>
          <cell r="E206" t="str">
            <v>Y-J2-1MA-X-V</v>
          </cell>
          <cell r="F206" t="str">
            <v>SV00A0A410AD0501</v>
          </cell>
          <cell r="G206" t="str">
            <v>Fitting</v>
          </cell>
          <cell r="H206" t="str">
            <v>Pressure/Gravity Refuel Coupling</v>
          </cell>
          <cell r="I206">
            <v>1</v>
          </cell>
          <cell r="J206">
            <v>1.03</v>
          </cell>
          <cell r="K206">
            <v>1.03</v>
          </cell>
          <cell r="L206">
            <v>203</v>
          </cell>
          <cell r="M206" t="str">
            <v>PMRS</v>
          </cell>
          <cell r="N206" t="str">
            <v>Main Tank</v>
          </cell>
          <cell r="O206" t="str">
            <v>Fuel Filler LRU</v>
          </cell>
          <cell r="P206" t="str">
            <v>Pressure/Gravity Refuel Coupling</v>
          </cell>
          <cell r="Q206" t="str">
            <v>Y-J2-1MA-X-V</v>
          </cell>
          <cell r="R206" t="str">
            <v>FT28502, PMRS, Main Tank, Fuel Filler LRU, Pressure/Gravity Refuel Coupling, Y-J2-1MA-X-V</v>
          </cell>
          <cell r="S206">
            <v>1</v>
          </cell>
        </row>
        <row r="207">
          <cell r="A207">
            <v>204</v>
          </cell>
          <cell r="B207" t="str">
            <v>FT28502</v>
          </cell>
          <cell r="C207" t="str">
            <v>MAIN TANK - 2 - PMRS</v>
          </cell>
          <cell r="D207">
            <v>2910900354</v>
          </cell>
          <cell r="E207" t="str">
            <v>Y-FCMX109A</v>
          </cell>
          <cell r="F207" t="str">
            <v>SV00A0A410AD0503</v>
          </cell>
          <cell r="G207" t="str">
            <v>Fitting</v>
          </cell>
          <cell r="H207" t="str">
            <v>STANAG 3105  Filler Cap &amp; Lanyard</v>
          </cell>
          <cell r="I207">
            <v>1</v>
          </cell>
          <cell r="J207">
            <v>0.35</v>
          </cell>
          <cell r="K207">
            <v>0.35</v>
          </cell>
          <cell r="L207">
            <v>204</v>
          </cell>
          <cell r="M207" t="str">
            <v>PMRS</v>
          </cell>
          <cell r="N207" t="str">
            <v>Main Tank</v>
          </cell>
          <cell r="O207" t="str">
            <v>Fuel Filler LRU</v>
          </cell>
          <cell r="P207" t="str">
            <v>STANAG 3105  Filler Cap &amp; Lanyard</v>
          </cell>
          <cell r="Q207" t="str">
            <v>Y-FCMX109A</v>
          </cell>
          <cell r="R207" t="str">
            <v>FT28502, PMRS, Main Tank, Fuel Filler LRU, STANAG 3105  Filler Cap &amp; Lanyard, Y-FCMX109A</v>
          </cell>
          <cell r="S207">
            <v>1</v>
          </cell>
        </row>
        <row r="208">
          <cell r="A208">
            <v>205</v>
          </cell>
          <cell r="B208" t="str">
            <v>FT28502</v>
          </cell>
          <cell r="C208" t="str">
            <v>MAIN TANK - 2 - PMRS</v>
          </cell>
          <cell r="D208">
            <v>2910900354</v>
          </cell>
          <cell r="E208" t="str">
            <v>Y-SS1326</v>
          </cell>
          <cell r="F208" t="str">
            <v>SV00A0A410AD0505</v>
          </cell>
          <cell r="G208" t="str">
            <v>Clamp</v>
          </cell>
          <cell r="H208" t="str">
            <v xml:space="preserve">Clamp  </v>
          </cell>
          <cell r="I208">
            <v>2</v>
          </cell>
          <cell r="J208">
            <v>0.1</v>
          </cell>
          <cell r="K208">
            <v>0.2</v>
          </cell>
          <cell r="L208">
            <v>205</v>
          </cell>
          <cell r="M208" t="str">
            <v>PMRS</v>
          </cell>
          <cell r="N208" t="str">
            <v>Main Tank</v>
          </cell>
          <cell r="O208" t="str">
            <v>Fuel Filler LRU</v>
          </cell>
          <cell r="P208" t="str">
            <v xml:space="preserve">Clamp  </v>
          </cell>
          <cell r="Q208" t="str">
            <v>Y-SS1326</v>
          </cell>
          <cell r="R208" t="str">
            <v>FT28502, PMRS, Main Tank, Fuel Filler LRU, Clamp  , Y-SS1326</v>
          </cell>
          <cell r="S208">
            <v>2</v>
          </cell>
        </row>
        <row r="209">
          <cell r="A209">
            <v>206</v>
          </cell>
          <cell r="B209" t="str">
            <v>FT28502</v>
          </cell>
          <cell r="C209" t="str">
            <v>MAIN TANK - 2 - PMRS</v>
          </cell>
          <cell r="D209">
            <v>2910900354</v>
          </cell>
          <cell r="E209" t="str">
            <v>BT-M4X20CSK/SS</v>
          </cell>
          <cell r="F209" t="str">
            <v>SV00A0A410AD0507</v>
          </cell>
          <cell r="G209" t="str">
            <v>Screw</v>
          </cell>
          <cell r="H209" t="str">
            <v>M4 CSK SCREW 20mm</v>
          </cell>
          <cell r="I209">
            <v>14</v>
          </cell>
          <cell r="J209">
            <v>5.0000000000000001E-3</v>
          </cell>
          <cell r="K209">
            <v>7.0000000000000007E-2</v>
          </cell>
          <cell r="L209">
            <v>206</v>
          </cell>
          <cell r="M209" t="str">
            <v>PMRS</v>
          </cell>
          <cell r="N209" t="str">
            <v>Main Tank</v>
          </cell>
          <cell r="O209" t="str">
            <v>Fuel Filler LRU</v>
          </cell>
          <cell r="P209" t="str">
            <v>M4 CSK SCREW 20mm</v>
          </cell>
          <cell r="Q209" t="str">
            <v>BT-M4X20CSK/SS</v>
          </cell>
          <cell r="R209" t="str">
            <v>FT28502, PMRS, Main Tank, Fuel Filler LRU, M4 CSK SCREW 20mm, BT-M4X20CSK/SS</v>
          </cell>
          <cell r="S209">
            <v>14</v>
          </cell>
        </row>
        <row r="210">
          <cell r="A210">
            <v>207</v>
          </cell>
          <cell r="B210" t="str">
            <v>FT28502</v>
          </cell>
          <cell r="C210" t="str">
            <v>MAIN TANK - 2 - PMRS</v>
          </cell>
          <cell r="D210">
            <v>2910900354</v>
          </cell>
          <cell r="E210" t="str">
            <v>FT28385/1</v>
          </cell>
          <cell r="F210" t="str">
            <v>SV00A0A410AD0509</v>
          </cell>
          <cell r="G210" t="str">
            <v>Seal</v>
          </cell>
          <cell r="H210" t="str">
            <v>Flex P seal Rubber Moulding</v>
          </cell>
          <cell r="I210">
            <v>1</v>
          </cell>
          <cell r="J210">
            <v>0.1</v>
          </cell>
          <cell r="K210">
            <v>0.1</v>
          </cell>
          <cell r="L210">
            <v>207</v>
          </cell>
          <cell r="M210" t="str">
            <v>PMRS</v>
          </cell>
          <cell r="N210" t="str">
            <v>Main Tank</v>
          </cell>
          <cell r="O210" t="str">
            <v>Fuel Filler LRU</v>
          </cell>
          <cell r="P210" t="str">
            <v>Flex P seal Rubber Moulding</v>
          </cell>
          <cell r="Q210" t="str">
            <v>FT28385/1</v>
          </cell>
          <cell r="R210" t="str">
            <v>FT28502, PMRS, Main Tank, Fuel Filler LRU, Flex P seal Rubber Moulding, FT28385/1</v>
          </cell>
          <cell r="S210">
            <v>1</v>
          </cell>
        </row>
        <row r="211">
          <cell r="A211">
            <v>208</v>
          </cell>
          <cell r="B211" t="str">
            <v>FT28502</v>
          </cell>
          <cell r="C211" t="str">
            <v>MAIN TANK - 2 - PMRS</v>
          </cell>
          <cell r="D211">
            <v>2910900354</v>
          </cell>
          <cell r="E211" t="str">
            <v/>
          </cell>
          <cell r="F211" t="str">
            <v>SV00A0A460AA03</v>
          </cell>
          <cell r="G211" t="str">
            <v/>
          </cell>
          <cell r="H211" t="str">
            <v/>
          </cell>
          <cell r="I211" t="str">
            <v/>
          </cell>
          <cell r="J211" t="str">
            <v/>
          </cell>
          <cell r="K211" t="str">
            <v/>
          </cell>
          <cell r="L211">
            <v>208</v>
          </cell>
          <cell r="M211" t="str">
            <v>PMRS</v>
          </cell>
          <cell r="N211" t="str">
            <v>Main Tank</v>
          </cell>
          <cell r="O211" t="str">
            <v>PRESSURE RELIEF VALVE - MAIN TANK</v>
          </cell>
          <cell r="P211" t="str">
            <v/>
          </cell>
          <cell r="Q211" t="str">
            <v/>
          </cell>
          <cell r="R211" t="str">
            <v xml:space="preserve">FT28502, PMRS, Main Tank, PRESSURE RELIEF VALVE - MAIN TANK, , </v>
          </cell>
          <cell r="S211" t="str">
            <v/>
          </cell>
        </row>
        <row r="212">
          <cell r="A212">
            <v>209</v>
          </cell>
          <cell r="B212" t="str">
            <v>FT28502</v>
          </cell>
          <cell r="C212" t="str">
            <v>MAIN TANK - 2 - PMRS</v>
          </cell>
          <cell r="D212">
            <v>2910900354</v>
          </cell>
          <cell r="E212" t="str">
            <v xml:space="preserve">Y-J9-5MA-X-V   </v>
          </cell>
          <cell r="F212" t="str">
            <v>SV00A0A460AA0301</v>
          </cell>
          <cell r="G212" t="str">
            <v>Fitting</v>
          </cell>
          <cell r="H212" t="str">
            <v>PRV Unit</v>
          </cell>
          <cell r="I212">
            <v>1</v>
          </cell>
          <cell r="J212">
            <v>0.3</v>
          </cell>
          <cell r="K212">
            <v>0.3</v>
          </cell>
          <cell r="L212">
            <v>209</v>
          </cell>
          <cell r="M212" t="str">
            <v>PMRS</v>
          </cell>
          <cell r="N212" t="str">
            <v>Main Tank</v>
          </cell>
          <cell r="O212" t="str">
            <v>Pressure Relief Valve (PRV) LRU (Air)</v>
          </cell>
          <cell r="P212" t="str">
            <v>PRV Unit</v>
          </cell>
          <cell r="Q212" t="str">
            <v xml:space="preserve">Y-J9-5MA-X-V   </v>
          </cell>
          <cell r="R212" t="str">
            <v xml:space="preserve">FT28502, PMRS, Main Tank, Pressure Relief Valve (PRV) LRU (Air), PRV Unit, Y-J9-5MA-X-V   </v>
          </cell>
          <cell r="S212">
            <v>1</v>
          </cell>
        </row>
        <row r="213">
          <cell r="A213">
            <v>210</v>
          </cell>
          <cell r="B213" t="str">
            <v>FT28502</v>
          </cell>
          <cell r="C213" t="str">
            <v>MAIN TANK - 2 - PMRS</v>
          </cell>
          <cell r="D213">
            <v>2910900354</v>
          </cell>
          <cell r="E213" t="str">
            <v>FT28211</v>
          </cell>
          <cell r="F213" t="str">
            <v>SV00A0A460AA0303</v>
          </cell>
          <cell r="G213" t="str">
            <v>Fitting</v>
          </cell>
          <cell r="H213" t="str">
            <v xml:space="preserve">Flex Coupling </v>
          </cell>
          <cell r="I213">
            <v>1</v>
          </cell>
          <cell r="J213">
            <v>0.1</v>
          </cell>
          <cell r="K213">
            <v>0.1</v>
          </cell>
          <cell r="L213">
            <v>210</v>
          </cell>
          <cell r="M213" t="str">
            <v>PMRS</v>
          </cell>
          <cell r="N213" t="str">
            <v>Main Tank</v>
          </cell>
          <cell r="O213" t="str">
            <v>Pressure Relief Valve (PRV) LRU (Air)</v>
          </cell>
          <cell r="P213" t="str">
            <v xml:space="preserve">Flex Coupling </v>
          </cell>
          <cell r="Q213" t="str">
            <v>FT28211</v>
          </cell>
          <cell r="R213" t="str">
            <v>FT28502, PMRS, Main Tank, Pressure Relief Valve (PRV) LRU (Air), Flex Coupling , FT28211</v>
          </cell>
          <cell r="S213">
            <v>1</v>
          </cell>
        </row>
        <row r="214">
          <cell r="A214">
            <v>211</v>
          </cell>
          <cell r="B214" t="str">
            <v>FT28502</v>
          </cell>
          <cell r="C214" t="str">
            <v>MAIN TANK - 2 - PMRS</v>
          </cell>
          <cell r="D214">
            <v>2910900354</v>
          </cell>
          <cell r="E214" t="str">
            <v>Y-SS1312</v>
          </cell>
          <cell r="F214" t="str">
            <v>SV00A0A460AA0305</v>
          </cell>
          <cell r="G214" t="str">
            <v>Clamp</v>
          </cell>
          <cell r="H214" t="str">
            <v>Clamp - Vent Pipe</v>
          </cell>
          <cell r="I214">
            <v>1</v>
          </cell>
          <cell r="J214">
            <v>0.1</v>
          </cell>
          <cell r="K214">
            <v>0.1</v>
          </cell>
          <cell r="L214">
            <v>211</v>
          </cell>
          <cell r="M214" t="str">
            <v>PMRS</v>
          </cell>
          <cell r="N214" t="str">
            <v>Main Tank</v>
          </cell>
          <cell r="O214" t="str">
            <v>Pressure Relief Valve (PRV) LRU (Air)</v>
          </cell>
          <cell r="P214" t="str">
            <v>Clamp - Vent Pipe</v>
          </cell>
          <cell r="Q214" t="str">
            <v>Y-SS1312</v>
          </cell>
          <cell r="R214" t="str">
            <v>FT28502, PMRS, Main Tank, Pressure Relief Valve (PRV) LRU (Air), Clamp - Vent Pipe, Y-SS1312</v>
          </cell>
          <cell r="S214">
            <v>1</v>
          </cell>
        </row>
        <row r="215">
          <cell r="A215">
            <v>212</v>
          </cell>
          <cell r="B215" t="str">
            <v>FT28502</v>
          </cell>
          <cell r="C215" t="str">
            <v>MAIN TANK - 2 - PMRS</v>
          </cell>
          <cell r="D215">
            <v>2910900354</v>
          </cell>
          <cell r="E215" t="str">
            <v>4128-00-010-699</v>
          </cell>
          <cell r="F215" t="str">
            <v>SV00A0A450AD</v>
          </cell>
          <cell r="G215" t="str">
            <v/>
          </cell>
          <cell r="H215" t="str">
            <v/>
          </cell>
          <cell r="I215" t="str">
            <v/>
          </cell>
          <cell r="J215" t="str">
            <v/>
          </cell>
          <cell r="K215" t="str">
            <v/>
          </cell>
          <cell r="L215">
            <v>212</v>
          </cell>
          <cell r="M215" t="str">
            <v>PMRS</v>
          </cell>
          <cell r="N215" t="str">
            <v>Main Tank</v>
          </cell>
          <cell r="O215" t="str">
            <v>FUEL LEVEL SENSOR - MAIN TANK</v>
          </cell>
          <cell r="P215" t="str">
            <v/>
          </cell>
          <cell r="Q215" t="str">
            <v>4128-00-010-699</v>
          </cell>
          <cell r="R215" t="str">
            <v>FT28502, PMRS, Main Tank, FUEL LEVEL SENSOR - MAIN TANK, , 4128-00-010-699</v>
          </cell>
          <cell r="S215" t="str">
            <v/>
          </cell>
        </row>
        <row r="216">
          <cell r="A216">
            <v>213</v>
          </cell>
          <cell r="B216" t="str">
            <v>FT28502</v>
          </cell>
          <cell r="C216" t="str">
            <v>MAIN TANK - 2 - PMRS</v>
          </cell>
          <cell r="D216">
            <v>2910900354</v>
          </cell>
          <cell r="E216" t="str">
            <v>4128-00-010</v>
          </cell>
          <cell r="F216" t="str">
            <v>SV00A0A450AD01</v>
          </cell>
          <cell r="G216" t="str">
            <v>Fitting</v>
          </cell>
          <cell r="H216" t="str">
            <v>Fuel Level Sensor Unit</v>
          </cell>
          <cell r="I216">
            <v>1</v>
          </cell>
          <cell r="J216">
            <v>0.2</v>
          </cell>
          <cell r="K216">
            <v>0.2</v>
          </cell>
          <cell r="L216">
            <v>213</v>
          </cell>
          <cell r="M216" t="str">
            <v>PMRS</v>
          </cell>
          <cell r="N216" t="str">
            <v>Main Tank</v>
          </cell>
          <cell r="O216" t="str">
            <v>Fuel Level Sensor LRU</v>
          </cell>
          <cell r="P216" t="str">
            <v>Fuel Level Sensor Unit</v>
          </cell>
          <cell r="Q216" t="str">
            <v>4128-00-010</v>
          </cell>
          <cell r="R216" t="str">
            <v>FT28502, PMRS, Main Tank, Fuel Level Sensor LRU, Fuel Level Sensor Unit, 4128-00-010</v>
          </cell>
          <cell r="S216">
            <v>1</v>
          </cell>
        </row>
        <row r="217">
          <cell r="A217">
            <v>214</v>
          </cell>
          <cell r="B217" t="str">
            <v>FT28502</v>
          </cell>
          <cell r="C217" t="str">
            <v>MAIN TANK - 2 - PMRS</v>
          </cell>
          <cell r="D217">
            <v>2910900354</v>
          </cell>
          <cell r="E217" t="str">
            <v>4129-30-051</v>
          </cell>
          <cell r="F217" t="str">
            <v>SV00A0A450AD03</v>
          </cell>
          <cell r="G217" t="str">
            <v>Fitting</v>
          </cell>
          <cell r="H217" t="str">
            <v>Support Boss for FLS</v>
          </cell>
          <cell r="I217">
            <v>1</v>
          </cell>
          <cell r="J217">
            <v>0.2</v>
          </cell>
          <cell r="K217">
            <v>0.2</v>
          </cell>
          <cell r="L217">
            <v>214</v>
          </cell>
          <cell r="M217" t="str">
            <v>PMRS</v>
          </cell>
          <cell r="N217" t="str">
            <v>Main Tank</v>
          </cell>
          <cell r="O217" t="str">
            <v>Fuel Level Sensor LRU</v>
          </cell>
          <cell r="P217" t="str">
            <v>Support Boss for FLS</v>
          </cell>
          <cell r="Q217" t="str">
            <v>4129-30-051</v>
          </cell>
          <cell r="R217" t="str">
            <v>FT28502, PMRS, Main Tank, Fuel Level Sensor LRU, Support Boss for FLS, 4129-30-051</v>
          </cell>
          <cell r="S217">
            <v>1</v>
          </cell>
        </row>
        <row r="218">
          <cell r="A218">
            <v>215</v>
          </cell>
          <cell r="B218" t="str">
            <v>FT28502</v>
          </cell>
          <cell r="C218" t="str">
            <v>MAIN TANK - 2 - PMRS</v>
          </cell>
          <cell r="D218">
            <v>2910900354</v>
          </cell>
          <cell r="E218" t="str">
            <v>BT-M5X25HX/SS</v>
          </cell>
          <cell r="F218" t="str">
            <v>SV00A0A450AD05</v>
          </cell>
          <cell r="G218" t="str">
            <v>Fastener</v>
          </cell>
          <cell r="H218" t="str">
            <v>M5 Bolt Hex Head</v>
          </cell>
          <cell r="I218">
            <v>5</v>
          </cell>
          <cell r="J218">
            <v>5.0000000000000001E-3</v>
          </cell>
          <cell r="K218">
            <v>2.5000000000000001E-2</v>
          </cell>
          <cell r="L218">
            <v>215</v>
          </cell>
          <cell r="M218" t="str">
            <v>Scout</v>
          </cell>
          <cell r="N218" t="str">
            <v>Main Tank</v>
          </cell>
          <cell r="O218" t="str">
            <v>Fuel Level Sensor LRU</v>
          </cell>
          <cell r="P218" t="str">
            <v>M5 Bolt Hex Head</v>
          </cell>
          <cell r="Q218" t="str">
            <v>BT-M5X25HX/SS</v>
          </cell>
          <cell r="R218" t="str">
            <v>FT28502, Scout, Main Tank, Fuel Level Sensor LRU, M5 Bolt Hex Head, BT-M5X25HX/SS</v>
          </cell>
          <cell r="S218">
            <v>5</v>
          </cell>
        </row>
        <row r="219">
          <cell r="A219">
            <v>216</v>
          </cell>
          <cell r="B219" t="str">
            <v>FT28502</v>
          </cell>
          <cell r="C219" t="str">
            <v>MAIN TANK - 2 - PMRS</v>
          </cell>
          <cell r="D219">
            <v>2910900354</v>
          </cell>
          <cell r="E219" t="str">
            <v>Z-W-M5</v>
          </cell>
          <cell r="F219" t="str">
            <v>SV00A0A450AD07</v>
          </cell>
          <cell r="G219" t="str">
            <v>Fastener</v>
          </cell>
          <cell r="H219" t="str">
            <v>M5 Washer</v>
          </cell>
          <cell r="I219">
            <v>5</v>
          </cell>
          <cell r="J219">
            <v>3.0000000000000001E-3</v>
          </cell>
          <cell r="K219">
            <v>1.4999999999999999E-2</v>
          </cell>
          <cell r="L219">
            <v>216</v>
          </cell>
          <cell r="M219" t="str">
            <v>Scout</v>
          </cell>
          <cell r="N219" t="str">
            <v>Main Tank</v>
          </cell>
          <cell r="O219" t="str">
            <v>Fuel Level Sensor LRU</v>
          </cell>
          <cell r="P219" t="str">
            <v>M5 Washer</v>
          </cell>
          <cell r="Q219" t="str">
            <v>Z-W-M5</v>
          </cell>
          <cell r="R219" t="str">
            <v>FT28502, Scout, Main Tank, Fuel Level Sensor LRU, M5 Washer, Z-W-M5</v>
          </cell>
          <cell r="S219">
            <v>5</v>
          </cell>
        </row>
        <row r="220">
          <cell r="A220">
            <v>217</v>
          </cell>
          <cell r="B220" t="str">
            <v>FT28502</v>
          </cell>
          <cell r="C220" t="str">
            <v>MAIN TANK - 2 - PMRS</v>
          </cell>
          <cell r="D220">
            <v>2910900354</v>
          </cell>
          <cell r="E220" t="str">
            <v>BT-M4X12CSK/SS</v>
          </cell>
          <cell r="F220" t="str">
            <v>SV00A0A450AD09</v>
          </cell>
          <cell r="G220" t="str">
            <v>Fastener</v>
          </cell>
          <cell r="H220" t="str">
            <v>M4 SCREW COUNTERSINK</v>
          </cell>
          <cell r="I220">
            <v>3</v>
          </cell>
          <cell r="J220">
            <v>3.0000000000000001E-3</v>
          </cell>
          <cell r="K220">
            <v>9.0000000000000011E-3</v>
          </cell>
          <cell r="L220">
            <v>217</v>
          </cell>
          <cell r="M220" t="str">
            <v>Scout</v>
          </cell>
          <cell r="N220" t="str">
            <v>Main Tank</v>
          </cell>
          <cell r="O220" t="str">
            <v>Fuel Level Sensor LRU</v>
          </cell>
          <cell r="P220" t="str">
            <v>M4 SCREW COUNTERSINK</v>
          </cell>
          <cell r="Q220" t="str">
            <v>BT-M4X12CSK/SS</v>
          </cell>
          <cell r="R220" t="str">
            <v>FT28502, Scout, Main Tank, Fuel Level Sensor LRU, M4 SCREW COUNTERSINK, BT-M4X12CSK/SS</v>
          </cell>
          <cell r="S220">
            <v>3</v>
          </cell>
        </row>
        <row r="221">
          <cell r="A221">
            <v>218</v>
          </cell>
          <cell r="B221" t="str">
            <v>FT28502</v>
          </cell>
          <cell r="C221" t="str">
            <v>MAIN TANK - 2 - PMRS</v>
          </cell>
          <cell r="D221">
            <v>2910900354</v>
          </cell>
          <cell r="E221" t="str">
            <v>FT22524</v>
          </cell>
          <cell r="F221" t="str">
            <v>SV00A0A450AD11</v>
          </cell>
          <cell r="G221" t="str">
            <v>Fastener</v>
          </cell>
          <cell r="H221" t="str">
            <v>GUAGE Cup</v>
          </cell>
          <cell r="I221">
            <v>1</v>
          </cell>
          <cell r="J221">
            <v>0.2</v>
          </cell>
          <cell r="K221">
            <v>0.2</v>
          </cell>
          <cell r="L221">
            <v>218</v>
          </cell>
          <cell r="M221" t="str">
            <v>Scout</v>
          </cell>
          <cell r="N221" t="str">
            <v>Main Tank</v>
          </cell>
          <cell r="O221" t="str">
            <v>Fuel Level Sensor LRU</v>
          </cell>
          <cell r="P221" t="str">
            <v>GUAGE Cup</v>
          </cell>
          <cell r="Q221" t="str">
            <v>FT22524</v>
          </cell>
          <cell r="R221" t="str">
            <v>FT28502, Scout, Main Tank, Fuel Level Sensor LRU, GUAGE Cup, FT22524</v>
          </cell>
          <cell r="S221">
            <v>1</v>
          </cell>
        </row>
        <row r="222">
          <cell r="A222">
            <v>219</v>
          </cell>
          <cell r="B222" t="str">
            <v>FT28502</v>
          </cell>
          <cell r="C222" t="str">
            <v>MAIN TANK - 2 - PMRS</v>
          </cell>
          <cell r="D222">
            <v>2910900354</v>
          </cell>
          <cell r="E222" t="str">
            <v/>
          </cell>
          <cell r="F222" t="str">
            <v>SV00A0A460AG09</v>
          </cell>
          <cell r="G222" t="str">
            <v/>
          </cell>
          <cell r="H222" t="str">
            <v/>
          </cell>
          <cell r="I222" t="str">
            <v/>
          </cell>
          <cell r="J222" t="str">
            <v/>
          </cell>
          <cell r="K222" t="str">
            <v/>
          </cell>
          <cell r="L222">
            <v>219</v>
          </cell>
          <cell r="M222" t="str">
            <v>PMRS</v>
          </cell>
          <cell r="N222" t="str">
            <v>Main Tank</v>
          </cell>
          <cell r="O222" t="str">
            <v>AIR CONNECTION MAIN TANK</v>
          </cell>
          <cell r="P222" t="str">
            <v/>
          </cell>
          <cell r="Q222" t="str">
            <v/>
          </cell>
          <cell r="R222" t="str">
            <v xml:space="preserve">FT28502, PMRS, Main Tank, AIR CONNECTION MAIN TANK, , </v>
          </cell>
          <cell r="S222" t="str">
            <v/>
          </cell>
        </row>
        <row r="223">
          <cell r="A223">
            <v>220</v>
          </cell>
          <cell r="B223" t="str">
            <v>FT28502</v>
          </cell>
          <cell r="C223" t="str">
            <v>MAIN TANK - 2 - PMRS</v>
          </cell>
          <cell r="D223">
            <v>2910900354</v>
          </cell>
          <cell r="E223" t="str">
            <v>SV15LOMDCF</v>
          </cell>
          <cell r="F223" t="str">
            <v>SV00A0A460AG0901</v>
          </cell>
          <cell r="G223" t="str">
            <v>Fitting</v>
          </cell>
          <cell r="H223" t="str">
            <v>M22 X 1.5 Bulkhead Connector</v>
          </cell>
          <cell r="I223">
            <v>1</v>
          </cell>
          <cell r="J223">
            <v>0.13</v>
          </cell>
          <cell r="K223">
            <v>0.13</v>
          </cell>
          <cell r="L223">
            <v>220</v>
          </cell>
          <cell r="M223" t="str">
            <v>PMRS</v>
          </cell>
          <cell r="N223" t="str">
            <v>Main Tank</v>
          </cell>
          <cell r="O223" t="str">
            <v>Inward Relief Port LRU (Air) (4)</v>
          </cell>
          <cell r="P223" t="str">
            <v>M22 X 1.5 Bulkhead Connector</v>
          </cell>
          <cell r="Q223" t="str">
            <v>SV15LOMDCF</v>
          </cell>
          <cell r="R223" t="str">
            <v>FT28502, PMRS, Main Tank, Inward Relief Port LRU (Air) (4), M22 X 1.5 Bulkhead Connector, SV15LOMDCF</v>
          </cell>
          <cell r="S223">
            <v>1</v>
          </cell>
        </row>
        <row r="224">
          <cell r="A224">
            <v>221</v>
          </cell>
          <cell r="B224" t="str">
            <v>FT28502</v>
          </cell>
          <cell r="C224" t="str">
            <v>MAIN TANK - 2 - PMRS</v>
          </cell>
          <cell r="D224">
            <v>2910900354</v>
          </cell>
          <cell r="E224" t="str">
            <v>MLN22</v>
          </cell>
          <cell r="F224" t="str">
            <v>SV00A0A460AG0903</v>
          </cell>
          <cell r="G224" t="str">
            <v>Fitting</v>
          </cell>
          <cell r="H224" t="str">
            <v>M22 X 1.5 Locknut</v>
          </cell>
          <cell r="I224">
            <v>1</v>
          </cell>
          <cell r="J224">
            <v>2.3E-2</v>
          </cell>
          <cell r="K224">
            <v>2.3E-2</v>
          </cell>
          <cell r="L224">
            <v>221</v>
          </cell>
          <cell r="M224" t="str">
            <v>PMRS</v>
          </cell>
          <cell r="N224" t="str">
            <v>Main Tank</v>
          </cell>
          <cell r="O224" t="str">
            <v>Inward Relief Port LRU (Air) (4)</v>
          </cell>
          <cell r="P224" t="str">
            <v>M22 X 1.5 Locknut</v>
          </cell>
          <cell r="Q224" t="str">
            <v>MLN22</v>
          </cell>
          <cell r="R224" t="str">
            <v>FT28502, PMRS, Main Tank, Inward Relief Port LRU (Air) (4), M22 X 1.5 Locknut, MLN22</v>
          </cell>
          <cell r="S224">
            <v>1</v>
          </cell>
        </row>
        <row r="225">
          <cell r="A225">
            <v>222</v>
          </cell>
          <cell r="B225" t="str">
            <v>FT28502</v>
          </cell>
          <cell r="C225" t="str">
            <v>MAIN TANK - 2 - PMRS</v>
          </cell>
          <cell r="D225">
            <v>2910900354</v>
          </cell>
          <cell r="E225" t="str">
            <v>22MM BONDED</v>
          </cell>
          <cell r="F225" t="str">
            <v>SV00A0A460AG0905</v>
          </cell>
          <cell r="G225" t="str">
            <v>Seal</v>
          </cell>
          <cell r="H225" t="str">
            <v>M22 X 1.5 Bonded Seal</v>
          </cell>
          <cell r="I225">
            <v>1</v>
          </cell>
          <cell r="J225">
            <v>4.0000000000000001E-3</v>
          </cell>
          <cell r="K225">
            <v>4.0000000000000001E-3</v>
          </cell>
          <cell r="L225">
            <v>222</v>
          </cell>
          <cell r="M225" t="str">
            <v>PMRS</v>
          </cell>
          <cell r="N225" t="str">
            <v>Main Tank</v>
          </cell>
          <cell r="O225" t="str">
            <v>Inward Relief Port LRU (Air) (4)</v>
          </cell>
          <cell r="P225" t="str">
            <v>M22 X 1.5 Bonded Seal</v>
          </cell>
          <cell r="Q225" t="str">
            <v>22MM BONDED</v>
          </cell>
          <cell r="R225" t="str">
            <v>FT28502, PMRS, Main Tank, Inward Relief Port LRU (Air) (4), M22 X 1.5 Bonded Seal, 22MM BONDED</v>
          </cell>
          <cell r="S225">
            <v>1</v>
          </cell>
        </row>
        <row r="226">
          <cell r="A226">
            <v>223</v>
          </cell>
          <cell r="B226" t="str">
            <v>FT28502</v>
          </cell>
          <cell r="C226" t="str">
            <v>MAIN TANK - 2 - PMRS</v>
          </cell>
          <cell r="D226">
            <v>2910900354</v>
          </cell>
          <cell r="E226" t="str">
            <v>EW15LOMDCF</v>
          </cell>
          <cell r="F226" t="str">
            <v>SV00A0A460AG0907</v>
          </cell>
          <cell r="G226" t="str">
            <v>Fitting</v>
          </cell>
          <cell r="H226" t="str">
            <v>M22 X 1.5 90° Swivel Fem/Fixed Male Union</v>
          </cell>
          <cell r="I226">
            <v>1</v>
          </cell>
          <cell r="J226">
            <v>0.122</v>
          </cell>
          <cell r="K226">
            <v>0.122</v>
          </cell>
          <cell r="L226">
            <v>223</v>
          </cell>
          <cell r="M226" t="str">
            <v>PMRS</v>
          </cell>
          <cell r="N226" t="str">
            <v>Main Tank</v>
          </cell>
          <cell r="O226" t="str">
            <v>Inward Relief Port LRU (Air) (4)</v>
          </cell>
          <cell r="P226" t="str">
            <v>M22 X 1.5 90° Swivel Fem/Fixed Male Union</v>
          </cell>
          <cell r="Q226" t="str">
            <v>EW15LOMDCF</v>
          </cell>
          <cell r="R226" t="str">
            <v>FT28502, PMRS, Main Tank, Inward Relief Port LRU (Air) (4), M22 X 1.5 90° Swivel Fem/Fixed Male Union, EW15LOMDCF</v>
          </cell>
          <cell r="S226">
            <v>1</v>
          </cell>
        </row>
        <row r="227">
          <cell r="A227">
            <v>224</v>
          </cell>
          <cell r="B227" t="str">
            <v>FT28502</v>
          </cell>
          <cell r="C227" t="str">
            <v>MAIN TANK - 2 - PMRS</v>
          </cell>
          <cell r="D227">
            <v>2910900354</v>
          </cell>
          <cell r="E227" t="str">
            <v/>
          </cell>
          <cell r="F227" t="str">
            <v>SV00A0A410AD15</v>
          </cell>
          <cell r="G227" t="str">
            <v/>
          </cell>
          <cell r="H227" t="str">
            <v/>
          </cell>
          <cell r="I227" t="str">
            <v/>
          </cell>
          <cell r="J227" t="str">
            <v/>
          </cell>
          <cell r="K227" t="str">
            <v/>
          </cell>
          <cell r="L227">
            <v>224</v>
          </cell>
          <cell r="M227" t="str">
            <v>PMRS</v>
          </cell>
          <cell r="N227" t="str">
            <v>Main Tank</v>
          </cell>
          <cell r="O227" t="str">
            <v>FWD FUEL FEED</v>
          </cell>
          <cell r="P227" t="str">
            <v/>
          </cell>
          <cell r="Q227" t="str">
            <v/>
          </cell>
          <cell r="R227" t="str">
            <v xml:space="preserve">FT28502, PMRS, Main Tank, FWD FUEL FEED, , </v>
          </cell>
          <cell r="S227" t="str">
            <v/>
          </cell>
        </row>
        <row r="228">
          <cell r="A228">
            <v>225</v>
          </cell>
          <cell r="B228" t="str">
            <v>FT28502</v>
          </cell>
          <cell r="C228" t="str">
            <v>MAIN TANK - 2 - PMRS</v>
          </cell>
          <cell r="D228">
            <v>2910900354</v>
          </cell>
          <cell r="E228" t="str">
            <v>FT28450</v>
          </cell>
          <cell r="F228" t="str">
            <v>SV00A0A410AD13</v>
          </cell>
          <cell r="G228" t="str">
            <v>Fitting</v>
          </cell>
          <cell r="H228" t="str">
            <v>FNAV Fwd</v>
          </cell>
          <cell r="I228">
            <v>1</v>
          </cell>
          <cell r="J228">
            <v>0.35</v>
          </cell>
          <cell r="K228">
            <v>0.35</v>
          </cell>
          <cell r="L228">
            <v>225</v>
          </cell>
          <cell r="M228" t="str">
            <v>PMRS</v>
          </cell>
          <cell r="N228" t="str">
            <v>Main Tank</v>
          </cell>
          <cell r="O228" t="str">
            <v>FNAV Fwd</v>
          </cell>
          <cell r="P228" t="str">
            <v>FNAV Fwd</v>
          </cell>
          <cell r="Q228" t="str">
            <v>FT28450</v>
          </cell>
          <cell r="R228" t="str">
            <v>FT28502, PMRS, Main Tank, FNAV Fwd, FNAV Fwd, FT28450</v>
          </cell>
          <cell r="S228">
            <v>1</v>
          </cell>
        </row>
        <row r="229">
          <cell r="A229">
            <v>226</v>
          </cell>
          <cell r="B229" t="str">
            <v>FT28502</v>
          </cell>
          <cell r="C229" t="str">
            <v>MAIN TANK - 2 - PMRS</v>
          </cell>
          <cell r="D229">
            <v>2910900354</v>
          </cell>
          <cell r="E229" t="str">
            <v>Y-BS-M36</v>
          </cell>
          <cell r="F229" t="str">
            <v>SV00A0A410AD1501</v>
          </cell>
          <cell r="G229" t="str">
            <v>Seal</v>
          </cell>
          <cell r="H229" t="str">
            <v>M36 Bonded Seal</v>
          </cell>
          <cell r="I229">
            <v>1</v>
          </cell>
          <cell r="J229">
            <v>4.0000000000000001E-3</v>
          </cell>
          <cell r="K229">
            <v>4.0000000000000001E-3</v>
          </cell>
          <cell r="L229">
            <v>226</v>
          </cell>
          <cell r="M229" t="str">
            <v>PMRS</v>
          </cell>
          <cell r="N229" t="str">
            <v>Main Tank</v>
          </cell>
          <cell r="O229" t="str">
            <v>Fuel Feed - Fwd Pick Up</v>
          </cell>
          <cell r="P229" t="str">
            <v>M36 Bonded Seal</v>
          </cell>
          <cell r="Q229" t="str">
            <v>Y-BS-M36</v>
          </cell>
          <cell r="R229" t="str">
            <v>FT28502, PMRS, Main Tank, Fuel Feed - Fwd Pick Up, M36 Bonded Seal, Y-BS-M36</v>
          </cell>
          <cell r="S229">
            <v>1</v>
          </cell>
        </row>
        <row r="230">
          <cell r="A230">
            <v>227</v>
          </cell>
          <cell r="B230" t="str">
            <v>FT28502</v>
          </cell>
          <cell r="C230" t="str">
            <v>MAIN TANK - 2 - PMRS</v>
          </cell>
          <cell r="D230">
            <v>2910900354</v>
          </cell>
          <cell r="E230" t="str">
            <v>FT28300</v>
          </cell>
          <cell r="F230" t="str">
            <v>SV00A0A410AD1503</v>
          </cell>
          <cell r="G230" t="str">
            <v>Fitting</v>
          </cell>
          <cell r="H230" t="str">
            <v>Bottom Backing Ring</v>
          </cell>
          <cell r="I230">
            <v>1</v>
          </cell>
          <cell r="J230">
            <v>0.4</v>
          </cell>
          <cell r="K230">
            <v>0.4</v>
          </cell>
          <cell r="L230">
            <v>227</v>
          </cell>
          <cell r="M230" t="str">
            <v>PMRS</v>
          </cell>
          <cell r="N230" t="str">
            <v>Main Tank</v>
          </cell>
          <cell r="O230" t="str">
            <v>Fuel Feed - Fwd Pick Up</v>
          </cell>
          <cell r="P230" t="str">
            <v>Bottom Backing Ring</v>
          </cell>
          <cell r="Q230" t="str">
            <v>FT28300</v>
          </cell>
          <cell r="R230" t="str">
            <v>FT28502, PMRS, Main Tank, Fuel Feed - Fwd Pick Up, Bottom Backing Ring, FT28300</v>
          </cell>
          <cell r="S230">
            <v>1</v>
          </cell>
        </row>
        <row r="231">
          <cell r="A231">
            <v>228</v>
          </cell>
          <cell r="B231" t="str">
            <v>FT28502</v>
          </cell>
          <cell r="C231" t="str">
            <v>MAIN TANK - 2 - PMRS</v>
          </cell>
          <cell r="D231">
            <v>2910900354</v>
          </cell>
          <cell r="E231" t="str">
            <v>FT28299</v>
          </cell>
          <cell r="F231" t="str">
            <v>SV00A0A410AD1505</v>
          </cell>
          <cell r="G231" t="str">
            <v>Seal</v>
          </cell>
          <cell r="H231" t="str">
            <v>Bottom Backing Plate Gasket</v>
          </cell>
          <cell r="I231">
            <v>2</v>
          </cell>
          <cell r="J231">
            <v>0.05</v>
          </cell>
          <cell r="K231">
            <v>0.1</v>
          </cell>
          <cell r="L231">
            <v>228</v>
          </cell>
          <cell r="M231" t="str">
            <v>PMRS</v>
          </cell>
          <cell r="N231" t="str">
            <v>Main Tank</v>
          </cell>
          <cell r="O231" t="str">
            <v>Fuel Feed - Fwd Pick Up</v>
          </cell>
          <cell r="P231" t="str">
            <v>Bottom Backing Plate Gasket</v>
          </cell>
          <cell r="Q231" t="str">
            <v>FT28299</v>
          </cell>
          <cell r="R231" t="str">
            <v>FT28502, PMRS, Main Tank, Fuel Feed - Fwd Pick Up, Bottom Backing Plate Gasket, FT28299</v>
          </cell>
          <cell r="S231">
            <v>2</v>
          </cell>
        </row>
        <row r="232">
          <cell r="A232">
            <v>229</v>
          </cell>
          <cell r="B232" t="str">
            <v>FT28502</v>
          </cell>
          <cell r="C232" t="str">
            <v>MAIN TANK - 2 - PMRS</v>
          </cell>
          <cell r="D232">
            <v>2910900354</v>
          </cell>
          <cell r="E232" t="str">
            <v>FT28298</v>
          </cell>
          <cell r="F232" t="str">
            <v>SV00A0A410AD1507</v>
          </cell>
          <cell r="G232" t="str">
            <v>Fitting</v>
          </cell>
          <cell r="H232" t="str">
            <v>Bottom Backing Plate</v>
          </cell>
          <cell r="I232">
            <v>1</v>
          </cell>
          <cell r="J232">
            <v>0.3</v>
          </cell>
          <cell r="K232">
            <v>0.3</v>
          </cell>
          <cell r="L232">
            <v>229</v>
          </cell>
          <cell r="M232" t="str">
            <v>PMRS</v>
          </cell>
          <cell r="N232" t="str">
            <v>Main Tank</v>
          </cell>
          <cell r="O232" t="str">
            <v>Fuel Feed - Fwd Pick Up</v>
          </cell>
          <cell r="P232" t="str">
            <v>Bottom Backing Plate</v>
          </cell>
          <cell r="Q232" t="str">
            <v>FT28298</v>
          </cell>
          <cell r="R232" t="str">
            <v>FT28502, PMRS, Main Tank, Fuel Feed - Fwd Pick Up, Bottom Backing Plate, FT28298</v>
          </cell>
          <cell r="S232">
            <v>1</v>
          </cell>
        </row>
        <row r="233">
          <cell r="A233">
            <v>230</v>
          </cell>
          <cell r="B233" t="str">
            <v>FT28502</v>
          </cell>
          <cell r="C233" t="str">
            <v>MAIN TANK - 2 - PMRS</v>
          </cell>
          <cell r="D233">
            <v>2910900354</v>
          </cell>
          <cell r="E233" t="str">
            <v>FT28198</v>
          </cell>
          <cell r="F233" t="str">
            <v>SV00A0A410AD1509</v>
          </cell>
          <cell r="G233" t="str">
            <v>Fitting</v>
          </cell>
          <cell r="H233" t="str">
            <v>M8 Earthing Boss (White)</v>
          </cell>
          <cell r="I233">
            <v>1</v>
          </cell>
          <cell r="J233">
            <v>0.03</v>
          </cell>
          <cell r="K233">
            <v>0.03</v>
          </cell>
          <cell r="L233">
            <v>230</v>
          </cell>
          <cell r="M233" t="str">
            <v>PMRS</v>
          </cell>
          <cell r="N233" t="str">
            <v>Main Tank</v>
          </cell>
          <cell r="O233" t="str">
            <v>Fuel Feed - Fwd Pick Up</v>
          </cell>
          <cell r="P233" t="str">
            <v>M8 Earthing Boss (White)</v>
          </cell>
          <cell r="Q233" t="str">
            <v>FT28198</v>
          </cell>
          <cell r="R233" t="str">
            <v>FT28502, PMRS, Main Tank, Fuel Feed - Fwd Pick Up, M8 Earthing Boss (White), FT28198</v>
          </cell>
          <cell r="S233">
            <v>1</v>
          </cell>
        </row>
        <row r="234">
          <cell r="A234">
            <v>231</v>
          </cell>
          <cell r="B234" t="str">
            <v>FT28502</v>
          </cell>
          <cell r="C234" t="str">
            <v>MAIN TANK - 2 - PMRS</v>
          </cell>
          <cell r="D234">
            <v>2910900354</v>
          </cell>
          <cell r="E234" t="str">
            <v>BT-M3X20CSK</v>
          </cell>
          <cell r="F234" t="str">
            <v>SV00A0A410AD1511</v>
          </cell>
          <cell r="G234" t="str">
            <v>Fastener</v>
          </cell>
          <cell r="H234" t="str">
            <v>M3 Csk Screw</v>
          </cell>
          <cell r="I234">
            <v>1</v>
          </cell>
          <cell r="J234">
            <v>5.0000000000000001E-3</v>
          </cell>
          <cell r="K234">
            <v>5.0000000000000001E-3</v>
          </cell>
          <cell r="L234">
            <v>231</v>
          </cell>
          <cell r="M234" t="str">
            <v>PMRS</v>
          </cell>
          <cell r="N234" t="str">
            <v>Main Tank</v>
          </cell>
          <cell r="O234" t="str">
            <v>Fuel Feed - Fwd Pick Up</v>
          </cell>
          <cell r="P234" t="str">
            <v>M3 Csk Screw</v>
          </cell>
          <cell r="Q234" t="str">
            <v>BT-M3X20CSK</v>
          </cell>
          <cell r="R234" t="str">
            <v>FT28502, PMRS, Main Tank, Fuel Feed - Fwd Pick Up, M3 Csk Screw, BT-M3X20CSK</v>
          </cell>
          <cell r="S234">
            <v>1</v>
          </cell>
        </row>
        <row r="235">
          <cell r="A235">
            <v>232</v>
          </cell>
          <cell r="B235" t="str">
            <v>FT28502</v>
          </cell>
          <cell r="C235" t="str">
            <v>MAIN TANK - 2 - PMRS</v>
          </cell>
          <cell r="D235">
            <v>2910900354</v>
          </cell>
          <cell r="E235" t="str">
            <v>BT-M8X10HX</v>
          </cell>
          <cell r="F235" t="str">
            <v>SV00A0A410AD1513</v>
          </cell>
          <cell r="G235" t="str">
            <v>Fastener</v>
          </cell>
          <cell r="H235" t="str">
            <v>M8 Bolt Hex Head</v>
          </cell>
          <cell r="I235">
            <v>1</v>
          </cell>
          <cell r="J235">
            <v>0.03</v>
          </cell>
          <cell r="K235">
            <v>0.03</v>
          </cell>
          <cell r="L235">
            <v>232</v>
          </cell>
          <cell r="M235" t="str">
            <v>PMRS</v>
          </cell>
          <cell r="N235" t="str">
            <v>Main Tank</v>
          </cell>
          <cell r="O235" t="str">
            <v>Fuel Feed - Fwd Pick Up</v>
          </cell>
          <cell r="P235" t="str">
            <v>M8 Bolt Hex Head</v>
          </cell>
          <cell r="Q235" t="str">
            <v>BT-M8X10HX</v>
          </cell>
          <cell r="R235" t="str">
            <v>FT28502, PMRS, Main Tank, Fuel Feed - Fwd Pick Up, M8 Bolt Hex Head, BT-M8X10HX</v>
          </cell>
          <cell r="S235">
            <v>1</v>
          </cell>
        </row>
        <row r="236">
          <cell r="A236">
            <v>233</v>
          </cell>
          <cell r="B236" t="str">
            <v>FT28502</v>
          </cell>
          <cell r="C236" t="str">
            <v>MAIN TANK - 2 - PMRS</v>
          </cell>
          <cell r="D236">
            <v>2910900354</v>
          </cell>
          <cell r="E236" t="str">
            <v>BT-M6X16CSK/SS</v>
          </cell>
          <cell r="F236" t="str">
            <v>SV00A0A410AD1515</v>
          </cell>
          <cell r="G236" t="str">
            <v>Fastener</v>
          </cell>
          <cell r="H236" t="str">
            <v>M6 Bolt Csk Head</v>
          </cell>
          <cell r="I236">
            <v>2</v>
          </cell>
          <cell r="J236">
            <v>5.0000000000000001E-3</v>
          </cell>
          <cell r="K236">
            <v>0.01</v>
          </cell>
          <cell r="L236">
            <v>233</v>
          </cell>
          <cell r="M236" t="str">
            <v>PMRS</v>
          </cell>
          <cell r="N236" t="str">
            <v>Main Tank</v>
          </cell>
          <cell r="O236" t="str">
            <v>Fuel Feed - Fwd Pick Up</v>
          </cell>
          <cell r="P236" t="str">
            <v>M6 Bolt Csk Head</v>
          </cell>
          <cell r="Q236" t="str">
            <v>BT-M6X16CSK/SS</v>
          </cell>
          <cell r="R236" t="str">
            <v>FT28502, PMRS, Main Tank, Fuel Feed - Fwd Pick Up, M6 Bolt Csk Head, BT-M6X16CSK/SS</v>
          </cell>
          <cell r="S236">
            <v>2</v>
          </cell>
        </row>
        <row r="237">
          <cell r="A237">
            <v>234</v>
          </cell>
          <cell r="B237" t="str">
            <v>FT28502</v>
          </cell>
          <cell r="C237" t="str">
            <v>MAIN TANK - 2 - PMRS</v>
          </cell>
          <cell r="D237">
            <v>2910900354</v>
          </cell>
          <cell r="E237" t="str">
            <v>Y-XRT005E177M26</v>
          </cell>
          <cell r="F237" t="str">
            <v>SV00A0A410AD1517</v>
          </cell>
          <cell r="G237" t="str">
            <v>Fitting</v>
          </cell>
          <cell r="H237" t="str">
            <v>M26 Aluminium Crush Washer</v>
          </cell>
          <cell r="I237">
            <v>2</v>
          </cell>
          <cell r="J237">
            <v>4.0000000000000001E-3</v>
          </cell>
          <cell r="K237">
            <v>8.0000000000000002E-3</v>
          </cell>
          <cell r="L237">
            <v>234</v>
          </cell>
          <cell r="M237" t="str">
            <v>PMRS</v>
          </cell>
          <cell r="N237" t="str">
            <v>Main Tank</v>
          </cell>
          <cell r="O237" t="str">
            <v>Fuel Feed - Fwd Pick Up</v>
          </cell>
          <cell r="P237" t="str">
            <v>M26 Aluminium Crush Washer</v>
          </cell>
          <cell r="Q237" t="str">
            <v>Y-XRT005E177M26</v>
          </cell>
          <cell r="R237" t="str">
            <v>FT28502, PMRS, Main Tank, Fuel Feed - Fwd Pick Up, M26 Aluminium Crush Washer, Y-XRT005E177M26</v>
          </cell>
          <cell r="S237">
            <v>2</v>
          </cell>
        </row>
        <row r="238">
          <cell r="A238">
            <v>235</v>
          </cell>
          <cell r="B238" t="str">
            <v>FT28502</v>
          </cell>
          <cell r="C238" t="str">
            <v>MAIN TANK - 2 - PMRS</v>
          </cell>
          <cell r="D238">
            <v>2910900354</v>
          </cell>
          <cell r="E238" t="str">
            <v>Y-764305-20</v>
          </cell>
          <cell r="F238" t="str">
            <v>SV00A0A410AD1519</v>
          </cell>
          <cell r="G238" t="str">
            <v>Fitting</v>
          </cell>
          <cell r="H238" t="str">
            <v>M26 Banjo bolt DIN 7643-3</v>
          </cell>
          <cell r="I238">
            <v>1</v>
          </cell>
          <cell r="J238">
            <v>0.125</v>
          </cell>
          <cell r="K238">
            <v>0.125</v>
          </cell>
          <cell r="L238">
            <v>235</v>
          </cell>
          <cell r="M238" t="str">
            <v>PMRS</v>
          </cell>
          <cell r="N238" t="str">
            <v>Main Tank</v>
          </cell>
          <cell r="O238" t="str">
            <v>Fuel Feed - Fwd Pick Up</v>
          </cell>
          <cell r="P238" t="str">
            <v>M26 Banjo bolt DIN 7643-3</v>
          </cell>
          <cell r="Q238" t="str">
            <v>Y-764305-20</v>
          </cell>
          <cell r="R238" t="str">
            <v>FT28502, PMRS, Main Tank, Fuel Feed - Fwd Pick Up, M26 Banjo bolt DIN 7643-3, Y-764305-20</v>
          </cell>
          <cell r="S238">
            <v>1</v>
          </cell>
        </row>
        <row r="239">
          <cell r="A239">
            <v>236</v>
          </cell>
          <cell r="B239" t="str">
            <v>FT28502</v>
          </cell>
          <cell r="C239" t="str">
            <v>MAIN TANK - 2 - PMRS</v>
          </cell>
          <cell r="D239">
            <v>2910900354</v>
          </cell>
          <cell r="E239" t="str">
            <v/>
          </cell>
          <cell r="F239" t="str">
            <v>SV00A0A450AP</v>
          </cell>
          <cell r="G239" t="str">
            <v/>
          </cell>
          <cell r="H239" t="str">
            <v/>
          </cell>
          <cell r="I239" t="str">
            <v/>
          </cell>
          <cell r="J239" t="str">
            <v/>
          </cell>
          <cell r="K239" t="str">
            <v/>
          </cell>
          <cell r="L239">
            <v>236</v>
          </cell>
          <cell r="M239" t="str">
            <v>PMRS</v>
          </cell>
          <cell r="N239" t="str">
            <v>Main Tank</v>
          </cell>
          <cell r="O239" t="str">
            <v>OPTICAL SENSOR FWD - MAIN TANK</v>
          </cell>
          <cell r="P239" t="str">
            <v/>
          </cell>
          <cell r="Q239" t="str">
            <v/>
          </cell>
          <cell r="R239" t="str">
            <v xml:space="preserve">FT28502, PMRS, Main Tank, OPTICAL SENSOR FWD - MAIN TANK, , </v>
          </cell>
          <cell r="S239" t="str">
            <v/>
          </cell>
        </row>
        <row r="240">
          <cell r="A240">
            <v>237</v>
          </cell>
          <cell r="B240" t="str">
            <v>FT28502</v>
          </cell>
          <cell r="C240" t="str">
            <v>MAIN TANK - 2 - PMRS</v>
          </cell>
          <cell r="D240">
            <v>2910900354</v>
          </cell>
          <cell r="E240" t="str">
            <v>FT28275</v>
          </cell>
          <cell r="F240" t="str">
            <v>SV00A0A450AP01</v>
          </cell>
          <cell r="G240" t="str">
            <v>Insert</v>
          </cell>
          <cell r="H240" t="str">
            <v>Insert 1/2" BSP</v>
          </cell>
          <cell r="I240">
            <v>1</v>
          </cell>
          <cell r="J240">
            <v>7.0000000000000007E-2</v>
          </cell>
          <cell r="K240">
            <v>7.0000000000000007E-2</v>
          </cell>
          <cell r="L240">
            <v>237</v>
          </cell>
          <cell r="M240" t="str">
            <v>PMRS</v>
          </cell>
          <cell r="N240" t="str">
            <v>Main Tank</v>
          </cell>
          <cell r="O240" t="str">
            <v>Optical Sensor Fwd</v>
          </cell>
          <cell r="P240" t="str">
            <v>Insert 1/2" BSP</v>
          </cell>
          <cell r="Q240" t="str">
            <v>FT28275</v>
          </cell>
          <cell r="R240" t="str">
            <v>FT28502, PMRS, Main Tank, Optical Sensor Fwd, Insert 1/2" BSP, FT28275</v>
          </cell>
          <cell r="S240">
            <v>1</v>
          </cell>
        </row>
        <row r="241">
          <cell r="A241">
            <v>238</v>
          </cell>
          <cell r="B241" t="str">
            <v>FT28502</v>
          </cell>
          <cell r="C241" t="str">
            <v>MAIN TANK - 2 - PMRS</v>
          </cell>
          <cell r="D241">
            <v>2910900354</v>
          </cell>
          <cell r="E241" t="str">
            <v>Y-POS187-312-120</v>
          </cell>
          <cell r="F241" t="str">
            <v>SV00A0A450AP03</v>
          </cell>
          <cell r="G241" t="str">
            <v>Fitting</v>
          </cell>
          <cell r="H241" t="str">
            <v>Optical sensor unit</v>
          </cell>
          <cell r="I241">
            <v>1</v>
          </cell>
          <cell r="J241">
            <v>0.5</v>
          </cell>
          <cell r="K241">
            <v>0.5</v>
          </cell>
          <cell r="L241">
            <v>238</v>
          </cell>
          <cell r="M241" t="str">
            <v>PMRS</v>
          </cell>
          <cell r="N241" t="str">
            <v>Main Tank</v>
          </cell>
          <cell r="O241" t="str">
            <v>Optical Sensor Fwd</v>
          </cell>
          <cell r="P241" t="str">
            <v>Optical sensor unit</v>
          </cell>
          <cell r="Q241" t="str">
            <v>Y-POS187-312-120</v>
          </cell>
          <cell r="R241" t="str">
            <v>FT28502, PMRS, Main Tank, Optical Sensor Fwd, Optical sensor unit, Y-POS187-312-120</v>
          </cell>
          <cell r="S241">
            <v>1</v>
          </cell>
        </row>
        <row r="242">
          <cell r="A242">
            <v>239</v>
          </cell>
          <cell r="B242" t="str">
            <v>FT28502</v>
          </cell>
          <cell r="C242" t="str">
            <v>MAIN TANK - 2 - PMRS</v>
          </cell>
          <cell r="D242">
            <v>2910900354</v>
          </cell>
          <cell r="E242" t="str">
            <v>Y-BS1/2BSP</v>
          </cell>
          <cell r="F242" t="str">
            <v>SV00A0A450AP05</v>
          </cell>
          <cell r="G242" t="str">
            <v>Seal</v>
          </cell>
          <cell r="H242" t="str">
            <v>Washer 1/2 BSP</v>
          </cell>
          <cell r="I242">
            <v>1</v>
          </cell>
          <cell r="J242">
            <v>4.0000000000000001E-3</v>
          </cell>
          <cell r="K242">
            <v>4.0000000000000001E-3</v>
          </cell>
          <cell r="L242">
            <v>239</v>
          </cell>
          <cell r="M242" t="str">
            <v>PMRS</v>
          </cell>
          <cell r="N242" t="str">
            <v>Main Tank</v>
          </cell>
          <cell r="O242" t="str">
            <v>Optical Sensor Fwd</v>
          </cell>
          <cell r="P242" t="str">
            <v>Washer 1/2 BSP</v>
          </cell>
          <cell r="Q242" t="str">
            <v>Y-BS1/2BSP</v>
          </cell>
          <cell r="R242" t="str">
            <v>FT28502, PMRS, Main Tank, Optical Sensor Fwd, Washer 1/2 BSP, Y-BS1/2BSP</v>
          </cell>
          <cell r="S242">
            <v>1</v>
          </cell>
        </row>
        <row r="243">
          <cell r="A243">
            <v>240</v>
          </cell>
          <cell r="B243" t="str">
            <v>FT28502</v>
          </cell>
          <cell r="C243" t="str">
            <v>MAIN TANK - 2 - PMRS</v>
          </cell>
          <cell r="D243">
            <v>2910900354</v>
          </cell>
          <cell r="E243" t="str">
            <v/>
          </cell>
          <cell r="F243" t="str">
            <v>SV00A0A410AD09</v>
          </cell>
          <cell r="G243" t="str">
            <v/>
          </cell>
          <cell r="H243" t="str">
            <v/>
          </cell>
          <cell r="I243" t="str">
            <v/>
          </cell>
          <cell r="J243" t="str">
            <v/>
          </cell>
          <cell r="K243" t="str">
            <v/>
          </cell>
          <cell r="L243">
            <v>240</v>
          </cell>
          <cell r="M243" t="str">
            <v>PMRS</v>
          </cell>
          <cell r="N243" t="str">
            <v>Main Tank</v>
          </cell>
          <cell r="O243" t="str">
            <v>AFT FUEL FEED</v>
          </cell>
          <cell r="P243" t="str">
            <v/>
          </cell>
          <cell r="Q243" t="str">
            <v/>
          </cell>
          <cell r="R243" t="str">
            <v xml:space="preserve">FT28502, PMRS, Main Tank, AFT FUEL FEED, , </v>
          </cell>
          <cell r="S243" t="str">
            <v/>
          </cell>
        </row>
        <row r="244">
          <cell r="A244">
            <v>241</v>
          </cell>
          <cell r="B244" t="str">
            <v>FT28502</v>
          </cell>
          <cell r="C244" t="str">
            <v>MAIN TANK - 2 - PMRS</v>
          </cell>
          <cell r="D244">
            <v>2910900354</v>
          </cell>
          <cell r="E244" t="str">
            <v>FT28450</v>
          </cell>
          <cell r="F244" t="str">
            <v>SV00A0A410AD07</v>
          </cell>
          <cell r="G244" t="str">
            <v>Fitting</v>
          </cell>
          <cell r="H244" t="str">
            <v>FNAV Aft</v>
          </cell>
          <cell r="I244">
            <v>1</v>
          </cell>
          <cell r="J244">
            <v>0.35</v>
          </cell>
          <cell r="K244">
            <v>0.35</v>
          </cell>
          <cell r="L244">
            <v>241</v>
          </cell>
          <cell r="M244" t="str">
            <v>PMRS</v>
          </cell>
          <cell r="N244" t="str">
            <v>Main Tank</v>
          </cell>
          <cell r="O244" t="str">
            <v>FNAV Aft</v>
          </cell>
          <cell r="P244" t="str">
            <v>FNAV Aft</v>
          </cell>
          <cell r="Q244" t="str">
            <v>FT28450</v>
          </cell>
          <cell r="R244" t="str">
            <v>FT28502, PMRS, Main Tank, FNAV Aft, FNAV Aft, FT28450</v>
          </cell>
          <cell r="S244">
            <v>1</v>
          </cell>
        </row>
        <row r="245">
          <cell r="A245">
            <v>242</v>
          </cell>
          <cell r="B245" t="str">
            <v>FT28502</v>
          </cell>
          <cell r="C245" t="str">
            <v>MAIN TANK - 2 - PMRS</v>
          </cell>
          <cell r="D245">
            <v>2910900354</v>
          </cell>
          <cell r="E245" t="str">
            <v>Y-XRT005E177M26</v>
          </cell>
          <cell r="F245" t="str">
            <v>SV00A0A410AD0901</v>
          </cell>
          <cell r="G245" t="str">
            <v>Seal</v>
          </cell>
          <cell r="H245" t="str">
            <v>M26 Aluminium Crush Washer</v>
          </cell>
          <cell r="I245">
            <v>2</v>
          </cell>
          <cell r="J245">
            <v>4.0000000000000001E-3</v>
          </cell>
          <cell r="K245">
            <v>8.0000000000000002E-3</v>
          </cell>
          <cell r="L245">
            <v>242</v>
          </cell>
          <cell r="M245" t="str">
            <v>PMRS</v>
          </cell>
          <cell r="N245" t="str">
            <v>Main Tank</v>
          </cell>
          <cell r="O245" t="str">
            <v>Fuel Feed - Aft Pick Up</v>
          </cell>
          <cell r="P245" t="str">
            <v>M26 Aluminium Crush Washer</v>
          </cell>
          <cell r="Q245" t="str">
            <v>Y-XRT005E177M26</v>
          </cell>
          <cell r="R245" t="str">
            <v>FT28502, PMRS, Main Tank, Fuel Feed - Aft Pick Up, M26 Aluminium Crush Washer, Y-XRT005E177M26</v>
          </cell>
          <cell r="S245">
            <v>2</v>
          </cell>
        </row>
        <row r="246">
          <cell r="A246">
            <v>243</v>
          </cell>
          <cell r="B246" t="str">
            <v>FT28502</v>
          </cell>
          <cell r="C246" t="str">
            <v>MAIN TANK - 2 - PMRS</v>
          </cell>
          <cell r="D246">
            <v>2910900354</v>
          </cell>
          <cell r="E246" t="str">
            <v>Y-764305-20</v>
          </cell>
          <cell r="F246" t="str">
            <v>SV00A0A410AD0903</v>
          </cell>
          <cell r="G246" t="str">
            <v>Fitting</v>
          </cell>
          <cell r="H246" t="str">
            <v>M26 Banjo bolt DIN 7643-3</v>
          </cell>
          <cell r="I246">
            <v>1</v>
          </cell>
          <cell r="J246">
            <v>0.125</v>
          </cell>
          <cell r="K246">
            <v>0.125</v>
          </cell>
          <cell r="L246">
            <v>243</v>
          </cell>
          <cell r="M246" t="str">
            <v>PMRS</v>
          </cell>
          <cell r="N246" t="str">
            <v>Main Tank</v>
          </cell>
          <cell r="O246" t="str">
            <v>Fuel Feed - Aft Pick Up</v>
          </cell>
          <cell r="P246" t="str">
            <v>M26 Banjo bolt DIN 7643-3</v>
          </cell>
          <cell r="Q246" t="str">
            <v>Y-764305-20</v>
          </cell>
          <cell r="R246" t="str">
            <v>FT28502, PMRS, Main Tank, Fuel Feed - Aft Pick Up, M26 Banjo bolt DIN 7643-3, Y-764305-20</v>
          </cell>
          <cell r="S246">
            <v>1</v>
          </cell>
        </row>
        <row r="247">
          <cell r="A247">
            <v>244</v>
          </cell>
          <cell r="B247" t="str">
            <v>FT28502</v>
          </cell>
          <cell r="C247" t="str">
            <v>MAIN TANK - 2 - PMRS</v>
          </cell>
          <cell r="D247">
            <v>2910900354</v>
          </cell>
          <cell r="E247" t="str">
            <v/>
          </cell>
          <cell r="F247" t="str">
            <v>SV00A0A410AD11</v>
          </cell>
          <cell r="G247" t="str">
            <v/>
          </cell>
          <cell r="H247" t="str">
            <v/>
          </cell>
          <cell r="I247" t="str">
            <v/>
          </cell>
          <cell r="J247" t="str">
            <v/>
          </cell>
          <cell r="K247" t="str">
            <v/>
          </cell>
          <cell r="L247">
            <v>244</v>
          </cell>
          <cell r="M247" t="str">
            <v>PMRS</v>
          </cell>
          <cell r="N247" t="str">
            <v>Main Tank</v>
          </cell>
          <cell r="O247" t="str">
            <v>AUX TANK FUEL TRANSFER</v>
          </cell>
          <cell r="P247" t="str">
            <v/>
          </cell>
          <cell r="Q247" t="str">
            <v/>
          </cell>
          <cell r="R247" t="str">
            <v xml:space="preserve">FT28502, PMRS, Main Tank, AUX TANK FUEL TRANSFER, , </v>
          </cell>
          <cell r="S247" t="str">
            <v/>
          </cell>
        </row>
        <row r="248">
          <cell r="A248">
            <v>245</v>
          </cell>
          <cell r="B248" t="str">
            <v>FT28502</v>
          </cell>
          <cell r="C248" t="str">
            <v>MAIN TANK - 2 - PMRS</v>
          </cell>
          <cell r="D248">
            <v>2910900354</v>
          </cell>
          <cell r="E248" t="str">
            <v>Y-XRT005E177M26</v>
          </cell>
          <cell r="F248" t="str">
            <v>SV00A0A410AD1101</v>
          </cell>
          <cell r="G248" t="str">
            <v>Seal</v>
          </cell>
          <cell r="H248" t="str">
            <v>M26 Aluminium Crush Washer</v>
          </cell>
          <cell r="I248">
            <v>2</v>
          </cell>
          <cell r="J248">
            <v>4.0000000000000001E-3</v>
          </cell>
          <cell r="K248">
            <v>8.0000000000000002E-3</v>
          </cell>
          <cell r="L248">
            <v>245</v>
          </cell>
          <cell r="M248" t="str">
            <v>PMRS</v>
          </cell>
          <cell r="N248" t="str">
            <v>Main Tank</v>
          </cell>
          <cell r="O248" t="str">
            <v>Aux Fuel Supply</v>
          </cell>
          <cell r="P248" t="str">
            <v>M26 Aluminium Crush Washer</v>
          </cell>
          <cell r="Q248" t="str">
            <v>Y-XRT005E177M26</v>
          </cell>
          <cell r="R248" t="str">
            <v>FT28502, PMRS, Main Tank, Aux Fuel Supply, M26 Aluminium Crush Washer, Y-XRT005E177M26</v>
          </cell>
          <cell r="S248">
            <v>2</v>
          </cell>
        </row>
        <row r="249">
          <cell r="A249">
            <v>246</v>
          </cell>
          <cell r="B249" t="str">
            <v>FT28502</v>
          </cell>
          <cell r="C249" t="str">
            <v>MAIN TANK - 2 - PMRS</v>
          </cell>
          <cell r="D249">
            <v>2910900354</v>
          </cell>
          <cell r="E249" t="str">
            <v>Y-764305-20</v>
          </cell>
          <cell r="F249" t="str">
            <v>SV00A0A410AD1103</v>
          </cell>
          <cell r="G249" t="str">
            <v>Fitting</v>
          </cell>
          <cell r="H249" t="str">
            <v>M26 Banjo bolt DIN 7643-3</v>
          </cell>
          <cell r="I249">
            <v>1</v>
          </cell>
          <cell r="J249">
            <v>0.1</v>
          </cell>
          <cell r="K249">
            <v>0.1</v>
          </cell>
          <cell r="L249">
            <v>246</v>
          </cell>
          <cell r="M249" t="str">
            <v>PMRS</v>
          </cell>
          <cell r="N249" t="str">
            <v>Main Tank</v>
          </cell>
          <cell r="O249" t="str">
            <v>Aux Fuel Supply</v>
          </cell>
          <cell r="P249" t="str">
            <v>M26 Banjo bolt DIN 7643-3</v>
          </cell>
          <cell r="Q249" t="str">
            <v>Y-764305-20</v>
          </cell>
          <cell r="R249" t="str">
            <v>FT28502, PMRS, Main Tank, Aux Fuel Supply, M26 Banjo bolt DIN 7643-3, Y-764305-20</v>
          </cell>
          <cell r="S249">
            <v>1</v>
          </cell>
        </row>
        <row r="250">
          <cell r="A250">
            <v>247</v>
          </cell>
          <cell r="B250" t="str">
            <v>FT28502</v>
          </cell>
          <cell r="C250" t="str">
            <v>MAIN TANK - 2 - PMRS</v>
          </cell>
          <cell r="D250">
            <v>2910900354</v>
          </cell>
          <cell r="E250" t="str">
            <v>Y-BS-M36</v>
          </cell>
          <cell r="F250" t="str">
            <v>SV00A0A410AD1105</v>
          </cell>
          <cell r="G250" t="str">
            <v>Seal</v>
          </cell>
          <cell r="H250" t="str">
            <v>M36 Bonded Seal</v>
          </cell>
          <cell r="I250">
            <v>1</v>
          </cell>
          <cell r="J250">
            <v>4.0000000000000001E-3</v>
          </cell>
          <cell r="K250">
            <v>4.0000000000000001E-3</v>
          </cell>
          <cell r="L250">
            <v>247</v>
          </cell>
          <cell r="M250" t="str">
            <v>PMRS</v>
          </cell>
          <cell r="N250" t="str">
            <v>Main Tank</v>
          </cell>
          <cell r="O250" t="str">
            <v>Aux Fuel Supply</v>
          </cell>
          <cell r="P250" t="str">
            <v>M36 Bonded Seal</v>
          </cell>
          <cell r="Q250" t="str">
            <v>Y-BS-M36</v>
          </cell>
          <cell r="R250" t="str">
            <v>FT28502, PMRS, Main Tank, Aux Fuel Supply, M36 Bonded Seal, Y-BS-M36</v>
          </cell>
          <cell r="S250">
            <v>1</v>
          </cell>
        </row>
        <row r="251">
          <cell r="A251">
            <v>248</v>
          </cell>
          <cell r="B251" t="str">
            <v>FT28502</v>
          </cell>
          <cell r="C251" t="str">
            <v>MAIN TANK - 2 - PMRS</v>
          </cell>
          <cell r="D251">
            <v>2910900354</v>
          </cell>
          <cell r="E251" t="str">
            <v>FT28436</v>
          </cell>
          <cell r="F251" t="str">
            <v>SV00A0A410AD1107</v>
          </cell>
          <cell r="G251" t="str">
            <v>Nut</v>
          </cell>
          <cell r="H251" t="str">
            <v>M36 Thin Nut LH Thread</v>
          </cell>
          <cell r="I251">
            <v>1</v>
          </cell>
          <cell r="J251">
            <v>0.05</v>
          </cell>
          <cell r="K251">
            <v>0.05</v>
          </cell>
          <cell r="L251">
            <v>248</v>
          </cell>
          <cell r="M251" t="str">
            <v>PMRS</v>
          </cell>
          <cell r="N251" t="str">
            <v>Main Tank</v>
          </cell>
          <cell r="O251" t="str">
            <v>Aux Fuel Supply</v>
          </cell>
          <cell r="P251" t="str">
            <v>M36 Thin Nut LH Thread</v>
          </cell>
          <cell r="Q251" t="str">
            <v>FT28436</v>
          </cell>
          <cell r="R251" t="str">
            <v>FT28502, PMRS, Main Tank, Aux Fuel Supply, M36 Thin Nut LH Thread, FT28436</v>
          </cell>
          <cell r="S251">
            <v>1</v>
          </cell>
        </row>
        <row r="252">
          <cell r="A252">
            <v>249</v>
          </cell>
          <cell r="B252" t="str">
            <v>FT28502</v>
          </cell>
          <cell r="C252" t="str">
            <v>MAIN TANK - 2 - PMRS</v>
          </cell>
          <cell r="D252">
            <v>2910900354</v>
          </cell>
          <cell r="E252" t="str">
            <v>FT28447</v>
          </cell>
          <cell r="F252" t="str">
            <v>SV00A0A410AD1109</v>
          </cell>
          <cell r="G252" t="str">
            <v>Block</v>
          </cell>
          <cell r="H252" t="str">
            <v>Banjo Backing Block</v>
          </cell>
          <cell r="I252">
            <v>1</v>
          </cell>
          <cell r="J252">
            <v>0.7</v>
          </cell>
          <cell r="K252">
            <v>0.4</v>
          </cell>
          <cell r="L252">
            <v>249</v>
          </cell>
          <cell r="M252" t="str">
            <v>PMRS</v>
          </cell>
          <cell r="N252" t="str">
            <v>Main Tank</v>
          </cell>
          <cell r="O252" t="str">
            <v>Aux Fuel Supply</v>
          </cell>
          <cell r="P252" t="str">
            <v>Banjo Backing Block</v>
          </cell>
          <cell r="Q252" t="str">
            <v>FT28447</v>
          </cell>
          <cell r="R252" t="str">
            <v>FT28502, PMRS, Main Tank, Aux Fuel Supply, Banjo Backing Block, FT28447</v>
          </cell>
          <cell r="S252">
            <v>1</v>
          </cell>
        </row>
        <row r="253">
          <cell r="A253">
            <v>250</v>
          </cell>
          <cell r="B253" t="str">
            <v>FT28502</v>
          </cell>
          <cell r="C253" t="str">
            <v>MAIN TANK - 2 - PMRS</v>
          </cell>
          <cell r="D253">
            <v>2910900354</v>
          </cell>
          <cell r="E253" t="str">
            <v/>
          </cell>
          <cell r="F253" t="str">
            <v>SV00A0A450AM</v>
          </cell>
          <cell r="G253" t="str">
            <v/>
          </cell>
          <cell r="H253" t="str">
            <v/>
          </cell>
          <cell r="I253" t="str">
            <v/>
          </cell>
          <cell r="J253" t="str">
            <v/>
          </cell>
          <cell r="K253" t="str">
            <v/>
          </cell>
          <cell r="L253">
            <v>250</v>
          </cell>
          <cell r="M253" t="str">
            <v>PMRS</v>
          </cell>
          <cell r="N253" t="str">
            <v>Main Tank</v>
          </cell>
          <cell r="O253" t="str">
            <v>OPTICAL SENSOR AFT - MAIN TANK</v>
          </cell>
          <cell r="P253" t="str">
            <v/>
          </cell>
          <cell r="Q253" t="str">
            <v/>
          </cell>
          <cell r="R253" t="str">
            <v xml:space="preserve">FT28502, PMRS, Main Tank, OPTICAL SENSOR AFT - MAIN TANK, , </v>
          </cell>
          <cell r="S253" t="str">
            <v/>
          </cell>
        </row>
        <row r="254">
          <cell r="A254">
            <v>251</v>
          </cell>
          <cell r="B254" t="str">
            <v>FT28502</v>
          </cell>
          <cell r="C254" t="str">
            <v>MAIN TANK - 2 - PMRS</v>
          </cell>
          <cell r="D254">
            <v>2910900354</v>
          </cell>
          <cell r="E254" t="str">
            <v>FT28275</v>
          </cell>
          <cell r="F254" t="str">
            <v>SV00A0A450AM01</v>
          </cell>
          <cell r="G254" t="str">
            <v>Insert</v>
          </cell>
          <cell r="H254" t="str">
            <v>Insert 1/2" BSP</v>
          </cell>
          <cell r="I254">
            <v>1</v>
          </cell>
          <cell r="J254">
            <v>7.0000000000000007E-2</v>
          </cell>
          <cell r="K254">
            <v>7.0000000000000007E-2</v>
          </cell>
          <cell r="L254">
            <v>251</v>
          </cell>
          <cell r="M254" t="str">
            <v>PMRS</v>
          </cell>
          <cell r="N254" t="str">
            <v>Main Tank</v>
          </cell>
          <cell r="O254" t="str">
            <v>Optical Sensor Aft</v>
          </cell>
          <cell r="P254" t="str">
            <v>Insert 1/2" BSP</v>
          </cell>
          <cell r="Q254" t="str">
            <v>FT28275</v>
          </cell>
          <cell r="R254" t="str">
            <v>FT28502, PMRS, Main Tank, Optical Sensor Aft, Insert 1/2" BSP, FT28275</v>
          </cell>
          <cell r="S254">
            <v>1</v>
          </cell>
        </row>
        <row r="255">
          <cell r="A255">
            <v>252</v>
          </cell>
          <cell r="B255" t="str">
            <v>FT28502</v>
          </cell>
          <cell r="C255" t="str">
            <v>MAIN TANK - 2 - PMRS</v>
          </cell>
          <cell r="D255">
            <v>2910900354</v>
          </cell>
          <cell r="E255" t="str">
            <v>Y-POS187-312-120</v>
          </cell>
          <cell r="F255" t="str">
            <v>SV00A0A450AM03</v>
          </cell>
          <cell r="G255" t="str">
            <v>Fitting</v>
          </cell>
          <cell r="H255" t="str">
            <v>Optical sensor unit</v>
          </cell>
          <cell r="I255">
            <v>1</v>
          </cell>
          <cell r="J255">
            <v>0.5</v>
          </cell>
          <cell r="K255">
            <v>0.5</v>
          </cell>
          <cell r="L255">
            <v>252</v>
          </cell>
          <cell r="M255" t="str">
            <v>PMRS</v>
          </cell>
          <cell r="N255" t="str">
            <v>Main Tank</v>
          </cell>
          <cell r="O255" t="str">
            <v>Optical Sensor Aft</v>
          </cell>
          <cell r="P255" t="str">
            <v>Optical sensor unit</v>
          </cell>
          <cell r="Q255" t="str">
            <v>Y-POS187-312-120</v>
          </cell>
          <cell r="R255" t="str">
            <v>FT28502, PMRS, Main Tank, Optical Sensor Aft, Optical sensor unit, Y-POS187-312-120</v>
          </cell>
          <cell r="S255">
            <v>1</v>
          </cell>
        </row>
        <row r="256">
          <cell r="A256">
            <v>253</v>
          </cell>
          <cell r="B256" t="str">
            <v>FT28502</v>
          </cell>
          <cell r="C256" t="str">
            <v>MAIN TANK - 2 - PMRS</v>
          </cell>
          <cell r="D256">
            <v>2910900354</v>
          </cell>
          <cell r="E256" t="str">
            <v>Y-BS1/2BSP</v>
          </cell>
          <cell r="F256" t="str">
            <v>SV00A0A450AM05</v>
          </cell>
          <cell r="G256" t="str">
            <v>Seal</v>
          </cell>
          <cell r="H256" t="str">
            <v>Washer 1/2 BSP</v>
          </cell>
          <cell r="I256">
            <v>1</v>
          </cell>
          <cell r="J256">
            <v>4.0000000000000001E-3</v>
          </cell>
          <cell r="K256">
            <v>4.0000000000000001E-3</v>
          </cell>
          <cell r="L256">
            <v>253</v>
          </cell>
          <cell r="M256" t="str">
            <v>PMRS</v>
          </cell>
          <cell r="N256" t="str">
            <v>Main Tank</v>
          </cell>
          <cell r="O256" t="str">
            <v>Optical Sensor Aft</v>
          </cell>
          <cell r="P256" t="str">
            <v>Washer 1/2 BSP</v>
          </cell>
          <cell r="Q256" t="str">
            <v>Y-BS1/2BSP</v>
          </cell>
          <cell r="R256" t="str">
            <v>FT28502, PMRS, Main Tank, Optical Sensor Aft, Washer 1/2 BSP, Y-BS1/2BSP</v>
          </cell>
          <cell r="S256">
            <v>1</v>
          </cell>
        </row>
        <row r="257">
          <cell r="A257">
            <v>254</v>
          </cell>
          <cell r="B257" t="str">
            <v>FT28502</v>
          </cell>
          <cell r="C257" t="str">
            <v>MAIN TANK - 2 - PMRS</v>
          </cell>
          <cell r="D257">
            <v>2910900354</v>
          </cell>
          <cell r="E257" t="str">
            <v/>
          </cell>
          <cell r="F257" t="str">
            <v>SV00A0A410AD0101</v>
          </cell>
          <cell r="G257" t="str">
            <v>Fitting</v>
          </cell>
          <cell r="H257" t="str">
            <v>HG334A 1.6mm Kit</v>
          </cell>
          <cell r="I257">
            <v>1</v>
          </cell>
          <cell r="J257">
            <v>0.3</v>
          </cell>
          <cell r="K257">
            <v>0.3</v>
          </cell>
          <cell r="L257">
            <v>254</v>
          </cell>
          <cell r="M257" t="str">
            <v>PMRS</v>
          </cell>
          <cell r="N257" t="str">
            <v>Main Tank</v>
          </cell>
          <cell r="O257" t="str">
            <v>Interface sponge</v>
          </cell>
          <cell r="P257" t="str">
            <v>HG334A 1.6mm Kit</v>
          </cell>
          <cell r="Q257" t="str">
            <v/>
          </cell>
          <cell r="R257" t="str">
            <v xml:space="preserve">FT28502, PMRS, Main Tank, Interface sponge, HG334A 1.6mm Kit, </v>
          </cell>
          <cell r="S257">
            <v>1</v>
          </cell>
        </row>
        <row r="258">
          <cell r="A258">
            <v>255</v>
          </cell>
          <cell r="B258" t="str">
            <v>FT28502</v>
          </cell>
          <cell r="C258" t="str">
            <v>MAIN TANK - 2 - PMRS</v>
          </cell>
          <cell r="D258">
            <v>2910900354</v>
          </cell>
          <cell r="E258" t="str">
            <v/>
          </cell>
          <cell r="F258" t="str">
            <v>SV00A0A410AD19</v>
          </cell>
          <cell r="G258" t="str">
            <v/>
          </cell>
          <cell r="H258" t="str">
            <v/>
          </cell>
          <cell r="I258" t="str">
            <v/>
          </cell>
          <cell r="J258" t="str">
            <v/>
          </cell>
          <cell r="K258" t="str">
            <v/>
          </cell>
          <cell r="L258">
            <v>255</v>
          </cell>
          <cell r="M258" t="str">
            <v>PMRS</v>
          </cell>
          <cell r="N258" t="str">
            <v>Main Tank</v>
          </cell>
          <cell r="O258" t="str">
            <v>Strap Assy 1</v>
          </cell>
          <cell r="P258" t="str">
            <v/>
          </cell>
          <cell r="Q258" t="str">
            <v/>
          </cell>
          <cell r="R258" t="str">
            <v xml:space="preserve">FT28502, PMRS, Main Tank, Strap Assy 1, , </v>
          </cell>
          <cell r="S258" t="str">
            <v/>
          </cell>
        </row>
        <row r="259">
          <cell r="A259">
            <v>256</v>
          </cell>
          <cell r="B259" t="str">
            <v>FT28502</v>
          </cell>
          <cell r="C259" t="str">
            <v>MAIN TANK - 2 - PMRS</v>
          </cell>
          <cell r="D259">
            <v>2910900354</v>
          </cell>
          <cell r="E259" t="str">
            <v>FT28412/01</v>
          </cell>
          <cell r="F259" t="str">
            <v>SV00A0A410AD1901</v>
          </cell>
          <cell r="G259" t="str">
            <v>Fitting</v>
          </cell>
          <cell r="H259" t="str">
            <v>Strap</v>
          </cell>
          <cell r="I259">
            <v>1</v>
          </cell>
          <cell r="J259">
            <v>0.7</v>
          </cell>
          <cell r="K259">
            <v>0.7</v>
          </cell>
          <cell r="L259">
            <v>256</v>
          </cell>
          <cell r="M259" t="str">
            <v>PMRS</v>
          </cell>
          <cell r="N259" t="str">
            <v>Main Tank</v>
          </cell>
          <cell r="O259" t="str">
            <v>(Strap Assy 1) FT28412/-</v>
          </cell>
          <cell r="P259" t="str">
            <v>Strap</v>
          </cell>
          <cell r="Q259" t="str">
            <v>FT28412/01</v>
          </cell>
          <cell r="R259" t="str">
            <v>FT28502, PMRS, Main Tank, (Strap Assy 1) FT28412/-, Strap, FT28412/01</v>
          </cell>
          <cell r="S259">
            <v>1</v>
          </cell>
        </row>
        <row r="260">
          <cell r="A260">
            <v>257</v>
          </cell>
          <cell r="B260" t="str">
            <v>FT28502</v>
          </cell>
          <cell r="C260" t="str">
            <v>MAIN TANK - 2 - PMRS</v>
          </cell>
          <cell r="D260">
            <v>2910900354</v>
          </cell>
          <cell r="E260" t="str">
            <v>FT28412/02</v>
          </cell>
          <cell r="F260" t="str">
            <v>SV00A0A410AD1903</v>
          </cell>
          <cell r="G260" t="str">
            <v>Fitting</v>
          </cell>
          <cell r="H260" t="str">
            <v>Strap</v>
          </cell>
          <cell r="I260">
            <v>1</v>
          </cell>
          <cell r="J260">
            <v>0.7</v>
          </cell>
          <cell r="K260">
            <v>0.7</v>
          </cell>
          <cell r="L260">
            <v>257</v>
          </cell>
          <cell r="M260" t="str">
            <v>PMRS</v>
          </cell>
          <cell r="N260" t="str">
            <v>Main Tank</v>
          </cell>
          <cell r="O260" t="str">
            <v>(Strap Assy 1) FT28412/-</v>
          </cell>
          <cell r="P260" t="str">
            <v>Strap</v>
          </cell>
          <cell r="Q260" t="str">
            <v>FT28412/02</v>
          </cell>
          <cell r="R260" t="str">
            <v>FT28502, PMRS, Main Tank, (Strap Assy 1) FT28412/-, Strap, FT28412/02</v>
          </cell>
          <cell r="S260">
            <v>1</v>
          </cell>
        </row>
        <row r="261">
          <cell r="A261">
            <v>258</v>
          </cell>
          <cell r="B261" t="str">
            <v>FT28502</v>
          </cell>
          <cell r="C261" t="str">
            <v>MAIN TANK - 2 - PMRS</v>
          </cell>
          <cell r="D261">
            <v>2910900354</v>
          </cell>
          <cell r="E261" t="str">
            <v>FT28412/03</v>
          </cell>
          <cell r="F261" t="str">
            <v>SV00A0A410AD1905</v>
          </cell>
          <cell r="G261" t="str">
            <v>Fitting</v>
          </cell>
          <cell r="H261" t="str">
            <v>Strap</v>
          </cell>
          <cell r="I261">
            <v>1</v>
          </cell>
          <cell r="J261">
            <v>0.7</v>
          </cell>
          <cell r="K261">
            <v>0.7</v>
          </cell>
          <cell r="L261">
            <v>258</v>
          </cell>
          <cell r="M261" t="str">
            <v>PMRS</v>
          </cell>
          <cell r="N261" t="str">
            <v>Main Tank</v>
          </cell>
          <cell r="O261" t="str">
            <v>(Strap Assy 1) FT28412/-</v>
          </cell>
          <cell r="P261" t="str">
            <v>Strap</v>
          </cell>
          <cell r="Q261" t="str">
            <v>FT28412/03</v>
          </cell>
          <cell r="R261" t="str">
            <v>FT28502, PMRS, Main Tank, (Strap Assy 1) FT28412/-, Strap, FT28412/03</v>
          </cell>
          <cell r="S261">
            <v>1</v>
          </cell>
        </row>
        <row r="262">
          <cell r="A262">
            <v>259</v>
          </cell>
          <cell r="B262" t="str">
            <v>FT28502</v>
          </cell>
          <cell r="C262" t="str">
            <v>MAIN TANK - 2 - PMRS</v>
          </cell>
          <cell r="D262">
            <v>2910900354</v>
          </cell>
          <cell r="E262" t="str">
            <v>FT28911</v>
          </cell>
          <cell r="F262" t="str">
            <v>SV00A0A410AD1907</v>
          </cell>
          <cell r="G262" t="str">
            <v>Block</v>
          </cell>
          <cell r="H262" t="str">
            <v>Tension Block Threaded M8</v>
          </cell>
          <cell r="I262">
            <v>2</v>
          </cell>
          <cell r="J262">
            <v>0.2</v>
          </cell>
          <cell r="K262">
            <v>0.4</v>
          </cell>
          <cell r="L262">
            <v>259</v>
          </cell>
          <cell r="M262" t="str">
            <v>PMRS</v>
          </cell>
          <cell r="N262" t="str">
            <v>Main Tank</v>
          </cell>
          <cell r="O262" t="str">
            <v>(Strap Assy 1) FT28412/-</v>
          </cell>
          <cell r="P262" t="str">
            <v>Tension Block Threaded M8</v>
          </cell>
          <cell r="Q262" t="str">
            <v>FT28911</v>
          </cell>
          <cell r="R262" t="str">
            <v>FT28502, PMRS, Main Tank, (Strap Assy 1) FT28412/-, Tension Block Threaded M8, FT28911</v>
          </cell>
          <cell r="S262">
            <v>2</v>
          </cell>
        </row>
        <row r="263">
          <cell r="A263">
            <v>260</v>
          </cell>
          <cell r="B263" t="str">
            <v>FT28502</v>
          </cell>
          <cell r="C263" t="str">
            <v>MAIN TANK - 2 - PMRS</v>
          </cell>
          <cell r="D263">
            <v>2910900354</v>
          </cell>
          <cell r="E263" t="str">
            <v>FT28910</v>
          </cell>
          <cell r="F263" t="str">
            <v>SV00A0A410AD1909</v>
          </cell>
          <cell r="G263" t="str">
            <v>Block</v>
          </cell>
          <cell r="H263" t="str">
            <v>Tension Block Clearance</v>
          </cell>
          <cell r="I263">
            <v>2</v>
          </cell>
          <cell r="J263">
            <v>0.19</v>
          </cell>
          <cell r="K263">
            <v>0.38</v>
          </cell>
          <cell r="L263">
            <v>260</v>
          </cell>
          <cell r="M263" t="str">
            <v>PMRS</v>
          </cell>
          <cell r="N263" t="str">
            <v>Main Tank</v>
          </cell>
          <cell r="O263" t="str">
            <v>(Strap Assy 1) FT28412/-</v>
          </cell>
          <cell r="P263" t="str">
            <v>Tension Block Clearance</v>
          </cell>
          <cell r="Q263" t="str">
            <v>FT28910</v>
          </cell>
          <cell r="R263" t="str">
            <v>FT28502, PMRS, Main Tank, (Strap Assy 1) FT28412/-, Tension Block Clearance, FT28910</v>
          </cell>
          <cell r="S263">
            <v>2</v>
          </cell>
        </row>
        <row r="264">
          <cell r="A264">
            <v>261</v>
          </cell>
          <cell r="B264" t="str">
            <v>FT28502</v>
          </cell>
          <cell r="C264" t="str">
            <v>MAIN TANK - 2 - PMRS</v>
          </cell>
          <cell r="D264">
            <v>2910900354</v>
          </cell>
          <cell r="E264" t="str">
            <v>NT-M8-SCX24</v>
          </cell>
          <cell r="F264" t="str">
            <v>SV00A0A410AD1911</v>
          </cell>
          <cell r="G264" t="str">
            <v>Fitting</v>
          </cell>
          <cell r="H264" t="str">
            <v>Studding Connector M8</v>
          </cell>
          <cell r="I264">
            <v>2</v>
          </cell>
          <cell r="J264">
            <v>0.02</v>
          </cell>
          <cell r="K264">
            <v>0.04</v>
          </cell>
          <cell r="L264">
            <v>261</v>
          </cell>
          <cell r="M264" t="str">
            <v>PMRS</v>
          </cell>
          <cell r="N264" t="str">
            <v>Main Tank</v>
          </cell>
          <cell r="O264" t="str">
            <v>(Strap Assy 1) FT28412/-</v>
          </cell>
          <cell r="P264" t="str">
            <v>Studding Connector M8</v>
          </cell>
          <cell r="Q264" t="str">
            <v>NT-M8-SCX24</v>
          </cell>
          <cell r="R264" t="str">
            <v>FT28502, PMRS, Main Tank, (Strap Assy 1) FT28412/-, Studding Connector M8, NT-M8-SCX24</v>
          </cell>
          <cell r="S264">
            <v>2</v>
          </cell>
        </row>
        <row r="265">
          <cell r="A265">
            <v>262</v>
          </cell>
          <cell r="B265" t="str">
            <v>FT28502</v>
          </cell>
          <cell r="C265" t="str">
            <v>MAIN TANK - 2 - PMRS</v>
          </cell>
          <cell r="D265">
            <v>2910900354</v>
          </cell>
          <cell r="E265" t="str">
            <v>FT28905</v>
          </cell>
          <cell r="F265" t="str">
            <v>SV00A0A410AD1913</v>
          </cell>
          <cell r="G265" t="str">
            <v>Block</v>
          </cell>
          <cell r="H265" t="str">
            <v>Mounting Block</v>
          </cell>
          <cell r="I265">
            <v>1</v>
          </cell>
          <cell r="J265">
            <v>0.28999999999999998</v>
          </cell>
          <cell r="K265">
            <v>0.28999999999999998</v>
          </cell>
          <cell r="L265">
            <v>262</v>
          </cell>
          <cell r="M265" t="str">
            <v>PMRS</v>
          </cell>
          <cell r="N265" t="str">
            <v>Main Tank</v>
          </cell>
          <cell r="O265" t="str">
            <v>(Strap Assy 1) FT28412/-</v>
          </cell>
          <cell r="P265" t="str">
            <v>Mounting Block</v>
          </cell>
          <cell r="Q265" t="str">
            <v>FT28905</v>
          </cell>
          <cell r="R265" t="str">
            <v>FT28502, PMRS, Main Tank, (Strap Assy 1) FT28412/-, Mounting Block, FT28905</v>
          </cell>
          <cell r="S265">
            <v>1</v>
          </cell>
        </row>
        <row r="266">
          <cell r="A266">
            <v>263</v>
          </cell>
          <cell r="B266" t="str">
            <v>FT28502</v>
          </cell>
          <cell r="C266" t="str">
            <v>MAIN TANK - 2 - PMRS</v>
          </cell>
          <cell r="D266">
            <v>2910900354</v>
          </cell>
          <cell r="E266" t="str">
            <v>FT28909</v>
          </cell>
          <cell r="F266" t="str">
            <v>SV00A0A410AD1915</v>
          </cell>
          <cell r="G266" t="str">
            <v>Block</v>
          </cell>
          <cell r="H266" t="str">
            <v>Strap Retaining Block</v>
          </cell>
          <cell r="I266">
            <v>1</v>
          </cell>
          <cell r="J266">
            <v>0.28999999999999998</v>
          </cell>
          <cell r="K266">
            <v>0.28999999999999998</v>
          </cell>
          <cell r="L266">
            <v>263</v>
          </cell>
          <cell r="M266" t="str">
            <v>PMRS</v>
          </cell>
          <cell r="N266" t="str">
            <v>Main Tank</v>
          </cell>
          <cell r="O266" t="str">
            <v>(Strap Assy 1) FT28412/-</v>
          </cell>
          <cell r="P266" t="str">
            <v>Strap Retaining Block</v>
          </cell>
          <cell r="Q266" t="str">
            <v>FT28909</v>
          </cell>
          <cell r="R266" t="str">
            <v>FT28502, PMRS, Main Tank, (Strap Assy 1) FT28412/-, Strap Retaining Block, FT28909</v>
          </cell>
          <cell r="S266">
            <v>1</v>
          </cell>
        </row>
        <row r="267">
          <cell r="A267">
            <v>264</v>
          </cell>
          <cell r="B267" t="str">
            <v>FT28502</v>
          </cell>
          <cell r="C267" t="str">
            <v>MAIN TANK - 2 - PMRS</v>
          </cell>
          <cell r="D267">
            <v>2910900354</v>
          </cell>
          <cell r="E267" t="str">
            <v>FT28907</v>
          </cell>
          <cell r="F267" t="str">
            <v>SV00A0A410AD1917</v>
          </cell>
          <cell r="G267" t="str">
            <v>Block</v>
          </cell>
          <cell r="H267" t="str">
            <v>Welded Mounting Block</v>
          </cell>
          <cell r="I267">
            <v>1</v>
          </cell>
          <cell r="J267">
            <v>0.7</v>
          </cell>
          <cell r="K267">
            <v>0.7</v>
          </cell>
          <cell r="L267">
            <v>264</v>
          </cell>
          <cell r="M267" t="str">
            <v>PMRS</v>
          </cell>
          <cell r="N267" t="str">
            <v>Main Tank</v>
          </cell>
          <cell r="O267" t="str">
            <v>(Strap Assy 1) FT28412/-</v>
          </cell>
          <cell r="P267" t="str">
            <v>Welded Mounting Block</v>
          </cell>
          <cell r="Q267" t="str">
            <v>FT28907</v>
          </cell>
          <cell r="R267" t="str">
            <v>FT28502, PMRS, Main Tank, (Strap Assy 1) FT28412/-, Welded Mounting Block, FT28907</v>
          </cell>
          <cell r="S267">
            <v>1</v>
          </cell>
        </row>
        <row r="268">
          <cell r="A268">
            <v>265</v>
          </cell>
          <cell r="B268" t="str">
            <v>FT28502</v>
          </cell>
          <cell r="C268" t="str">
            <v>MAIN TANK - 2 - PMRS</v>
          </cell>
          <cell r="D268">
            <v>2910900354</v>
          </cell>
          <cell r="E268" t="str">
            <v>FT28908</v>
          </cell>
          <cell r="F268" t="str">
            <v>SV00A0A410AD1919</v>
          </cell>
          <cell r="G268" t="str">
            <v>Block</v>
          </cell>
          <cell r="H268" t="str">
            <v>Strap Mounting Block</v>
          </cell>
          <cell r="I268">
            <v>1</v>
          </cell>
          <cell r="J268">
            <v>0.28999999999999998</v>
          </cell>
          <cell r="K268">
            <v>0.28999999999999998</v>
          </cell>
          <cell r="L268">
            <v>265</v>
          </cell>
          <cell r="M268" t="str">
            <v>PMRS</v>
          </cell>
          <cell r="N268" t="str">
            <v>Main Tank</v>
          </cell>
          <cell r="O268" t="str">
            <v>(Strap Assy 1) FT28412/-</v>
          </cell>
          <cell r="P268" t="str">
            <v>Strap Mounting Block</v>
          </cell>
          <cell r="Q268" t="str">
            <v>FT28908</v>
          </cell>
          <cell r="R268" t="str">
            <v>FT28502, PMRS, Main Tank, (Strap Assy 1) FT28412/-, Strap Mounting Block, FT28908</v>
          </cell>
          <cell r="S268">
            <v>1</v>
          </cell>
        </row>
        <row r="269">
          <cell r="A269">
            <v>266</v>
          </cell>
          <cell r="B269" t="str">
            <v>FT28502</v>
          </cell>
          <cell r="C269" t="str">
            <v>MAIN TANK - 2 - PMRS</v>
          </cell>
          <cell r="D269">
            <v>2910900354</v>
          </cell>
          <cell r="E269" t="str">
            <v>Z-W-M8</v>
          </cell>
          <cell r="F269" t="str">
            <v>SV00A0A410AD1921</v>
          </cell>
          <cell r="G269" t="str">
            <v>Fitting</v>
          </cell>
          <cell r="H269" t="str">
            <v>Washer M8</v>
          </cell>
          <cell r="I269">
            <v>7</v>
          </cell>
          <cell r="J269">
            <v>1E-3</v>
          </cell>
          <cell r="K269">
            <v>7.0000000000000001E-3</v>
          </cell>
          <cell r="L269">
            <v>266</v>
          </cell>
          <cell r="M269" t="str">
            <v>PMRS</v>
          </cell>
          <cell r="N269" t="str">
            <v>Main Tank</v>
          </cell>
          <cell r="O269" t="str">
            <v>(Strap Assy 1) FT28412/-</v>
          </cell>
          <cell r="P269" t="str">
            <v>Washer M8</v>
          </cell>
          <cell r="Q269" t="str">
            <v>Z-W-M8</v>
          </cell>
          <cell r="R269" t="str">
            <v>FT28502, PMRS, Main Tank, (Strap Assy 1) FT28412/-, Washer M8, Z-W-M8</v>
          </cell>
          <cell r="S269">
            <v>7</v>
          </cell>
        </row>
        <row r="270">
          <cell r="A270">
            <v>267</v>
          </cell>
          <cell r="B270" t="str">
            <v>FT28502</v>
          </cell>
          <cell r="C270" t="str">
            <v>MAIN TANK - 2 - PMRS</v>
          </cell>
          <cell r="D270">
            <v>2910900354</v>
          </cell>
          <cell r="E270" t="str">
            <v>Z-W-NL8</v>
          </cell>
          <cell r="F270" t="str">
            <v>SV00A0A410AD1923</v>
          </cell>
          <cell r="G270" t="str">
            <v>Fitting</v>
          </cell>
          <cell r="H270" t="str">
            <v>Nord-Lock Washer M8</v>
          </cell>
          <cell r="I270">
            <v>7</v>
          </cell>
          <cell r="J270">
            <v>1E-3</v>
          </cell>
          <cell r="K270">
            <v>7.0000000000000001E-3</v>
          </cell>
          <cell r="L270">
            <v>267</v>
          </cell>
          <cell r="M270" t="str">
            <v>PMRS</v>
          </cell>
          <cell r="N270" t="str">
            <v>Main Tank</v>
          </cell>
          <cell r="O270" t="str">
            <v>(Strap Assy 1) FT28412/-</v>
          </cell>
          <cell r="P270" t="str">
            <v>Nord-Lock Washer M8</v>
          </cell>
          <cell r="Q270" t="str">
            <v>Z-W-NL8</v>
          </cell>
          <cell r="R270" t="str">
            <v>FT28502, PMRS, Main Tank, (Strap Assy 1) FT28412/-, Nord-Lock Washer M8, Z-W-NL8</v>
          </cell>
          <cell r="S270">
            <v>7</v>
          </cell>
        </row>
        <row r="271">
          <cell r="A271">
            <v>268</v>
          </cell>
          <cell r="B271" t="str">
            <v>FT28502</v>
          </cell>
          <cell r="C271" t="str">
            <v>MAIN TANK - 2 - PMRS</v>
          </cell>
          <cell r="D271">
            <v>2910900354</v>
          </cell>
          <cell r="E271" t="str">
            <v>BT-M8X30SKCPHD</v>
          </cell>
          <cell r="F271" t="str">
            <v>SV00A0A410AD1925</v>
          </cell>
          <cell r="G271" t="str">
            <v>Fitting</v>
          </cell>
          <cell r="H271" t="str">
            <v>BOLT M8x30 Socket cap head screw</v>
          </cell>
          <cell r="I271">
            <v>2</v>
          </cell>
          <cell r="J271">
            <v>0.02</v>
          </cell>
          <cell r="K271">
            <v>0.04</v>
          </cell>
          <cell r="L271">
            <v>268</v>
          </cell>
          <cell r="M271" t="str">
            <v>PMRS</v>
          </cell>
          <cell r="N271" t="str">
            <v>Main Tank</v>
          </cell>
          <cell r="O271" t="str">
            <v>(Strap Assy 1) FT28412/-</v>
          </cell>
          <cell r="P271" t="str">
            <v>BOLT M8x30 Socket cap head screw</v>
          </cell>
          <cell r="Q271" t="str">
            <v>BT-M8X30SKCPHD</v>
          </cell>
          <cell r="R271" t="str">
            <v>FT28502, PMRS, Main Tank, (Strap Assy 1) FT28412/-, BOLT M8x30 Socket cap head screw, BT-M8X30SKCPHD</v>
          </cell>
          <cell r="S271">
            <v>2</v>
          </cell>
        </row>
        <row r="272">
          <cell r="A272">
            <v>269</v>
          </cell>
          <cell r="B272" t="str">
            <v>FT28502</v>
          </cell>
          <cell r="C272" t="str">
            <v>MAIN TANK - 2 - PMRS</v>
          </cell>
          <cell r="D272">
            <v>2910900354</v>
          </cell>
          <cell r="E272" t="str">
            <v>BT-M8X40SKCPHD</v>
          </cell>
          <cell r="F272" t="str">
            <v>SV00A0A410AD1927</v>
          </cell>
          <cell r="G272" t="str">
            <v>Fitting</v>
          </cell>
          <cell r="H272" t="str">
            <v>BOLT M8x40 Socket cap head screw</v>
          </cell>
          <cell r="I272">
            <v>1</v>
          </cell>
          <cell r="J272">
            <v>0.03</v>
          </cell>
          <cell r="K272">
            <v>0.03</v>
          </cell>
          <cell r="L272">
            <v>269</v>
          </cell>
          <cell r="M272" t="str">
            <v>PMRS</v>
          </cell>
          <cell r="N272" t="str">
            <v>Main Tank</v>
          </cell>
          <cell r="O272" t="str">
            <v>(Strap Assy 1) FT28412/-</v>
          </cell>
          <cell r="P272" t="str">
            <v>BOLT M8x40 Socket cap head screw</v>
          </cell>
          <cell r="Q272" t="str">
            <v>BT-M8X40SKCPHD</v>
          </cell>
          <cell r="R272" t="str">
            <v>FT28502, PMRS, Main Tank, (Strap Assy 1) FT28412/-, BOLT M8x40 Socket cap head screw, BT-M8X40SKCPHD</v>
          </cell>
          <cell r="S272">
            <v>1</v>
          </cell>
        </row>
        <row r="273">
          <cell r="A273">
            <v>270</v>
          </cell>
          <cell r="B273" t="str">
            <v>FT28502</v>
          </cell>
          <cell r="C273" t="str">
            <v>MAIN TANK - 2 - PMRS</v>
          </cell>
          <cell r="D273">
            <v>2910900354</v>
          </cell>
          <cell r="E273" t="str">
            <v>BT-M8X60SKCPHD</v>
          </cell>
          <cell r="F273" t="str">
            <v>SV00A0A410AD1929</v>
          </cell>
          <cell r="G273" t="str">
            <v>Fitting</v>
          </cell>
          <cell r="H273" t="str">
            <v>BOLT M8x60 Socket cap head screw</v>
          </cell>
          <cell r="I273">
            <v>4</v>
          </cell>
          <cell r="J273">
            <v>0.03</v>
          </cell>
          <cell r="K273">
            <v>0.12</v>
          </cell>
          <cell r="L273">
            <v>270</v>
          </cell>
          <cell r="M273" t="str">
            <v>PMRS</v>
          </cell>
          <cell r="N273" t="str">
            <v>Main Tank</v>
          </cell>
          <cell r="O273" t="str">
            <v>(Strap Assy 1) FT28412/-</v>
          </cell>
          <cell r="P273" t="str">
            <v>BOLT M8x60 Socket cap head screw</v>
          </cell>
          <cell r="Q273" t="str">
            <v>BT-M8X60SKCPHD</v>
          </cell>
          <cell r="R273" t="str">
            <v>FT28502, PMRS, Main Tank, (Strap Assy 1) FT28412/-, BOLT M8x60 Socket cap head screw, BT-M8X60SKCPHD</v>
          </cell>
          <cell r="S273">
            <v>4</v>
          </cell>
        </row>
        <row r="274">
          <cell r="A274">
            <v>271</v>
          </cell>
          <cell r="B274" t="str">
            <v>FT28502</v>
          </cell>
          <cell r="C274" t="str">
            <v>MAIN TANK - 2 - PMRS</v>
          </cell>
          <cell r="D274">
            <v>2910900354</v>
          </cell>
          <cell r="E274" t="str">
            <v>BT-M8X90SKCPHD</v>
          </cell>
          <cell r="F274" t="str">
            <v>SV00A0A410AD1931</v>
          </cell>
          <cell r="G274" t="str">
            <v>Fitting</v>
          </cell>
          <cell r="H274" t="str">
            <v>BOLT M8x90 Socket cap head screw</v>
          </cell>
          <cell r="I274">
            <v>2</v>
          </cell>
          <cell r="J274">
            <v>0.04</v>
          </cell>
          <cell r="K274">
            <v>0.08</v>
          </cell>
          <cell r="L274">
            <v>271</v>
          </cell>
          <cell r="M274" t="str">
            <v>PMRS</v>
          </cell>
          <cell r="N274" t="str">
            <v>Main Tank</v>
          </cell>
          <cell r="O274" t="str">
            <v>(Strap Assy 1) FT28412/-</v>
          </cell>
          <cell r="P274" t="str">
            <v>BOLT M8x90 Socket cap head screw</v>
          </cell>
          <cell r="Q274" t="str">
            <v>BT-M8X90SKCPHD</v>
          </cell>
          <cell r="R274" t="str">
            <v>FT28502, PMRS, Main Tank, (Strap Assy 1) FT28412/-, BOLT M8x90 Socket cap head screw, BT-M8X90SKCPHD</v>
          </cell>
          <cell r="S274">
            <v>2</v>
          </cell>
        </row>
        <row r="275">
          <cell r="A275">
            <v>272</v>
          </cell>
          <cell r="B275" t="str">
            <v>FT28502</v>
          </cell>
          <cell r="C275" t="str">
            <v>MAIN TANK - 2 - PMRS</v>
          </cell>
          <cell r="D275">
            <v>2910900354</v>
          </cell>
          <cell r="E275" t="str">
            <v/>
          </cell>
          <cell r="F275" t="str">
            <v>SV00A0A410AD21</v>
          </cell>
          <cell r="G275" t="str">
            <v/>
          </cell>
          <cell r="H275" t="str">
            <v/>
          </cell>
          <cell r="I275" t="str">
            <v/>
          </cell>
          <cell r="J275" t="str">
            <v/>
          </cell>
          <cell r="K275" t="str">
            <v/>
          </cell>
          <cell r="L275">
            <v>272</v>
          </cell>
          <cell r="M275" t="str">
            <v>PMRS</v>
          </cell>
          <cell r="N275" t="str">
            <v>Main Tank</v>
          </cell>
          <cell r="O275" t="str">
            <v>Strap Assy 2</v>
          </cell>
          <cell r="P275" t="str">
            <v/>
          </cell>
          <cell r="Q275" t="str">
            <v/>
          </cell>
          <cell r="R275" t="str">
            <v xml:space="preserve">FT28502, PMRS, Main Tank, Strap Assy 2, , </v>
          </cell>
          <cell r="S275" t="str">
            <v/>
          </cell>
        </row>
        <row r="276">
          <cell r="A276">
            <v>273</v>
          </cell>
          <cell r="B276" t="str">
            <v>FT28502</v>
          </cell>
          <cell r="C276" t="str">
            <v>MAIN TANK - 2 - PMRS</v>
          </cell>
          <cell r="D276">
            <v>2910900354</v>
          </cell>
          <cell r="E276" t="str">
            <v>FT28422/01</v>
          </cell>
          <cell r="F276" t="str">
            <v>SV00A0A410AD2101</v>
          </cell>
          <cell r="G276" t="str">
            <v>Fitting</v>
          </cell>
          <cell r="H276" t="str">
            <v>Strap</v>
          </cell>
          <cell r="I276">
            <v>1</v>
          </cell>
          <cell r="J276">
            <v>4.774</v>
          </cell>
          <cell r="K276">
            <v>4.774</v>
          </cell>
          <cell r="L276">
            <v>273</v>
          </cell>
          <cell r="M276" t="str">
            <v>PMRS</v>
          </cell>
          <cell r="N276" t="str">
            <v>Main Tank</v>
          </cell>
          <cell r="O276" t="str">
            <v>(Strap Assy 2) FT28422/-</v>
          </cell>
          <cell r="P276" t="str">
            <v>Strap</v>
          </cell>
          <cell r="Q276" t="str">
            <v>FT28422/01</v>
          </cell>
          <cell r="R276" t="str">
            <v>FT28502, PMRS, Main Tank, (Strap Assy 2) FT28422/-, Strap, FT28422/01</v>
          </cell>
          <cell r="S276">
            <v>1</v>
          </cell>
        </row>
        <row r="277">
          <cell r="A277">
            <v>274</v>
          </cell>
          <cell r="B277" t="str">
            <v>FT28502</v>
          </cell>
          <cell r="C277" t="str">
            <v>MAIN TANK - 2 - PMRS</v>
          </cell>
          <cell r="D277">
            <v>2910900354</v>
          </cell>
          <cell r="E277" t="str">
            <v>FT28422/02</v>
          </cell>
          <cell r="F277" t="str">
            <v>SV00A0A410AD2103</v>
          </cell>
          <cell r="G277" t="str">
            <v>Fitting</v>
          </cell>
          <cell r="H277" t="str">
            <v>Strap</v>
          </cell>
          <cell r="I277">
            <v>1</v>
          </cell>
          <cell r="J277" t="str">
            <v/>
          </cell>
          <cell r="K277" t="str">
            <v/>
          </cell>
          <cell r="L277">
            <v>274</v>
          </cell>
          <cell r="M277" t="str">
            <v>PMRS</v>
          </cell>
          <cell r="N277" t="str">
            <v>Main Tank</v>
          </cell>
          <cell r="O277" t="str">
            <v>(Strap Assy 2) FT28422/-</v>
          </cell>
          <cell r="P277" t="str">
            <v>Strap</v>
          </cell>
          <cell r="Q277" t="str">
            <v>FT28422/02</v>
          </cell>
          <cell r="R277" t="str">
            <v>FT28502, PMRS, Main Tank, (Strap Assy 2) FT28422/-, Strap, FT28422/02</v>
          </cell>
          <cell r="S277">
            <v>1</v>
          </cell>
        </row>
        <row r="278">
          <cell r="A278">
            <v>275</v>
          </cell>
          <cell r="B278" t="str">
            <v>FT28502</v>
          </cell>
          <cell r="C278" t="str">
            <v>MAIN TANK - 2 - PMRS</v>
          </cell>
          <cell r="D278">
            <v>2910900354</v>
          </cell>
          <cell r="E278" t="str">
            <v>FT28422/03</v>
          </cell>
          <cell r="F278" t="str">
            <v>SV00A0A410AD2105</v>
          </cell>
          <cell r="G278" t="str">
            <v>Fitting</v>
          </cell>
          <cell r="H278" t="str">
            <v>Strap</v>
          </cell>
          <cell r="I278">
            <v>1</v>
          </cell>
          <cell r="J278" t="str">
            <v/>
          </cell>
          <cell r="K278" t="str">
            <v/>
          </cell>
          <cell r="L278">
            <v>275</v>
          </cell>
          <cell r="M278" t="str">
            <v>PMRS</v>
          </cell>
          <cell r="N278" t="str">
            <v>Main Tank</v>
          </cell>
          <cell r="O278" t="str">
            <v>(Strap Assy 2) FT28422/-</v>
          </cell>
          <cell r="P278" t="str">
            <v>Strap</v>
          </cell>
          <cell r="Q278" t="str">
            <v>FT28422/03</v>
          </cell>
          <cell r="R278" t="str">
            <v>FT28502, PMRS, Main Tank, (Strap Assy 2) FT28422/-, Strap, FT28422/03</v>
          </cell>
          <cell r="S278">
            <v>1</v>
          </cell>
        </row>
        <row r="279">
          <cell r="A279">
            <v>276</v>
          </cell>
          <cell r="B279" t="str">
            <v>FT28502</v>
          </cell>
          <cell r="C279" t="str">
            <v>MAIN TANK - 2 - PMRS</v>
          </cell>
          <cell r="D279">
            <v>2910900354</v>
          </cell>
          <cell r="E279" t="str">
            <v>FT28911</v>
          </cell>
          <cell r="F279" t="str">
            <v>SV00A0A410AD2107</v>
          </cell>
          <cell r="G279" t="str">
            <v>Block</v>
          </cell>
          <cell r="H279" t="str">
            <v>Tension Block Threaded M8</v>
          </cell>
          <cell r="I279">
            <v>2</v>
          </cell>
          <cell r="J279" t="str">
            <v/>
          </cell>
          <cell r="K279" t="str">
            <v/>
          </cell>
          <cell r="L279">
            <v>276</v>
          </cell>
          <cell r="M279" t="str">
            <v>PMRS</v>
          </cell>
          <cell r="N279" t="str">
            <v>Main Tank</v>
          </cell>
          <cell r="O279" t="str">
            <v>(Strap Assy 2) FT28422/-</v>
          </cell>
          <cell r="P279" t="str">
            <v>Tension Block Threaded M8</v>
          </cell>
          <cell r="Q279" t="str">
            <v>FT28911</v>
          </cell>
          <cell r="R279" t="str">
            <v>FT28502, PMRS, Main Tank, (Strap Assy 2) FT28422/-, Tension Block Threaded M8, FT28911</v>
          </cell>
          <cell r="S279">
            <v>2</v>
          </cell>
        </row>
        <row r="280">
          <cell r="A280">
            <v>277</v>
          </cell>
          <cell r="B280" t="str">
            <v>FT28502</v>
          </cell>
          <cell r="C280" t="str">
            <v>MAIN TANK - 2 - PMRS</v>
          </cell>
          <cell r="D280">
            <v>2910900354</v>
          </cell>
          <cell r="E280" t="str">
            <v>FT28910</v>
          </cell>
          <cell r="F280" t="str">
            <v>SV00A0A410AD2109</v>
          </cell>
          <cell r="G280" t="str">
            <v>Block</v>
          </cell>
          <cell r="H280" t="str">
            <v>Tension Block Clearance</v>
          </cell>
          <cell r="I280">
            <v>2</v>
          </cell>
          <cell r="J280" t="str">
            <v/>
          </cell>
          <cell r="K280" t="str">
            <v/>
          </cell>
          <cell r="L280">
            <v>277</v>
          </cell>
          <cell r="M280" t="str">
            <v>PMRS</v>
          </cell>
          <cell r="N280" t="str">
            <v>Main Tank</v>
          </cell>
          <cell r="O280" t="str">
            <v>(Strap Assy 2) FT28422/-</v>
          </cell>
          <cell r="P280" t="str">
            <v>Tension Block Clearance</v>
          </cell>
          <cell r="Q280" t="str">
            <v>FT28910</v>
          </cell>
          <cell r="R280" t="str">
            <v>FT28502, PMRS, Main Tank, (Strap Assy 2) FT28422/-, Tension Block Clearance, FT28910</v>
          </cell>
          <cell r="S280">
            <v>2</v>
          </cell>
        </row>
        <row r="281">
          <cell r="A281">
            <v>278</v>
          </cell>
          <cell r="B281" t="str">
            <v>FT28502</v>
          </cell>
          <cell r="C281" t="str">
            <v>MAIN TANK - 2 - PMRS</v>
          </cell>
          <cell r="D281">
            <v>2910900354</v>
          </cell>
          <cell r="E281" t="str">
            <v>NT-M8-SCX24</v>
          </cell>
          <cell r="F281" t="str">
            <v>SV00A0A410AD2111</v>
          </cell>
          <cell r="G281" t="str">
            <v>Fitting</v>
          </cell>
          <cell r="H281" t="str">
            <v>Studding Connector M8</v>
          </cell>
          <cell r="I281">
            <v>2</v>
          </cell>
          <cell r="J281" t="str">
            <v/>
          </cell>
          <cell r="K281" t="str">
            <v/>
          </cell>
          <cell r="L281">
            <v>278</v>
          </cell>
          <cell r="M281" t="str">
            <v>PMRS</v>
          </cell>
          <cell r="N281" t="str">
            <v>Main Tank</v>
          </cell>
          <cell r="O281" t="str">
            <v>(Strap Assy 2) FT28422/-</v>
          </cell>
          <cell r="P281" t="str">
            <v>Studding Connector M8</v>
          </cell>
          <cell r="Q281" t="str">
            <v>NT-M8-SCX24</v>
          </cell>
          <cell r="R281" t="str">
            <v>FT28502, PMRS, Main Tank, (Strap Assy 2) FT28422/-, Studding Connector M8, NT-M8-SCX24</v>
          </cell>
          <cell r="S281">
            <v>2</v>
          </cell>
        </row>
        <row r="282">
          <cell r="A282">
            <v>279</v>
          </cell>
          <cell r="B282" t="str">
            <v>FT28502</v>
          </cell>
          <cell r="C282" t="str">
            <v>MAIN TANK - 2 - PMRS</v>
          </cell>
          <cell r="D282">
            <v>2910900354</v>
          </cell>
          <cell r="E282" t="str">
            <v>FT28905</v>
          </cell>
          <cell r="F282" t="str">
            <v>SV00A0A410AD2113</v>
          </cell>
          <cell r="G282" t="str">
            <v>Block</v>
          </cell>
          <cell r="H282" t="str">
            <v>Mounting Block</v>
          </cell>
          <cell r="I282">
            <v>1</v>
          </cell>
          <cell r="J282" t="str">
            <v/>
          </cell>
          <cell r="K282" t="str">
            <v/>
          </cell>
          <cell r="L282">
            <v>279</v>
          </cell>
          <cell r="M282" t="str">
            <v>PMRS</v>
          </cell>
          <cell r="N282" t="str">
            <v>Main Tank</v>
          </cell>
          <cell r="O282" t="str">
            <v>(Strap Assy 2) FT28422/-</v>
          </cell>
          <cell r="P282" t="str">
            <v>Mounting Block</v>
          </cell>
          <cell r="Q282" t="str">
            <v>FT28905</v>
          </cell>
          <cell r="R282" t="str">
            <v>FT28502, PMRS, Main Tank, (Strap Assy 2) FT28422/-, Mounting Block, FT28905</v>
          </cell>
          <cell r="S282">
            <v>1</v>
          </cell>
        </row>
        <row r="283">
          <cell r="A283">
            <v>280</v>
          </cell>
          <cell r="B283" t="str">
            <v>FT28502</v>
          </cell>
          <cell r="C283" t="str">
            <v>MAIN TANK - 2 - PMRS</v>
          </cell>
          <cell r="D283">
            <v>2910900354</v>
          </cell>
          <cell r="E283" t="str">
            <v>FT28909</v>
          </cell>
          <cell r="F283" t="str">
            <v>SV00A0A410AD2115</v>
          </cell>
          <cell r="G283" t="str">
            <v>Block</v>
          </cell>
          <cell r="H283" t="str">
            <v>Strap Retaining Block</v>
          </cell>
          <cell r="I283">
            <v>1</v>
          </cell>
          <cell r="J283" t="str">
            <v/>
          </cell>
          <cell r="K283" t="str">
            <v/>
          </cell>
          <cell r="L283">
            <v>280</v>
          </cell>
          <cell r="M283" t="str">
            <v>PMRS</v>
          </cell>
          <cell r="N283" t="str">
            <v>Main Tank</v>
          </cell>
          <cell r="O283" t="str">
            <v>(Strap Assy 2) FT28422/-</v>
          </cell>
          <cell r="P283" t="str">
            <v>Strap Retaining Block</v>
          </cell>
          <cell r="Q283" t="str">
            <v>FT28909</v>
          </cell>
          <cell r="R283" t="str">
            <v>FT28502, PMRS, Main Tank, (Strap Assy 2) FT28422/-, Strap Retaining Block, FT28909</v>
          </cell>
          <cell r="S283">
            <v>1</v>
          </cell>
        </row>
        <row r="284">
          <cell r="A284">
            <v>281</v>
          </cell>
          <cell r="B284" t="str">
            <v>FT28502</v>
          </cell>
          <cell r="C284" t="str">
            <v>MAIN TANK - 2 - PMRS</v>
          </cell>
          <cell r="D284">
            <v>2910900354</v>
          </cell>
          <cell r="E284" t="str">
            <v>FT28907</v>
          </cell>
          <cell r="F284" t="str">
            <v>SV00A0A410AD2117</v>
          </cell>
          <cell r="G284" t="str">
            <v>Block</v>
          </cell>
          <cell r="H284" t="str">
            <v>Welded Mounting Block</v>
          </cell>
          <cell r="I284">
            <v>1</v>
          </cell>
          <cell r="J284" t="str">
            <v/>
          </cell>
          <cell r="K284" t="str">
            <v/>
          </cell>
          <cell r="L284">
            <v>281</v>
          </cell>
          <cell r="M284" t="str">
            <v>PMRS</v>
          </cell>
          <cell r="N284" t="str">
            <v>Main Tank</v>
          </cell>
          <cell r="O284" t="str">
            <v>(Strap Assy 2) FT28422/-</v>
          </cell>
          <cell r="P284" t="str">
            <v>Welded Mounting Block</v>
          </cell>
          <cell r="Q284" t="str">
            <v>FT28907</v>
          </cell>
          <cell r="R284" t="str">
            <v>FT28502, PMRS, Main Tank, (Strap Assy 2) FT28422/-, Welded Mounting Block, FT28907</v>
          </cell>
          <cell r="S284">
            <v>1</v>
          </cell>
        </row>
        <row r="285">
          <cell r="A285">
            <v>282</v>
          </cell>
          <cell r="B285" t="str">
            <v>FT28502</v>
          </cell>
          <cell r="C285" t="str">
            <v>MAIN TANK - 2 - PMRS</v>
          </cell>
          <cell r="D285">
            <v>2910900354</v>
          </cell>
          <cell r="E285" t="str">
            <v>FT28908</v>
          </cell>
          <cell r="F285" t="str">
            <v>SV00A0A410AD2119</v>
          </cell>
          <cell r="G285" t="str">
            <v>Block</v>
          </cell>
          <cell r="H285" t="str">
            <v>Strap Mounting Block</v>
          </cell>
          <cell r="I285">
            <v>1</v>
          </cell>
          <cell r="J285" t="str">
            <v/>
          </cell>
          <cell r="K285" t="str">
            <v/>
          </cell>
          <cell r="L285">
            <v>282</v>
          </cell>
          <cell r="M285" t="str">
            <v>PMRS</v>
          </cell>
          <cell r="N285" t="str">
            <v>Main Tank</v>
          </cell>
          <cell r="O285" t="str">
            <v>(Strap Assy 2) FT28422/-</v>
          </cell>
          <cell r="P285" t="str">
            <v>Strap Mounting Block</v>
          </cell>
          <cell r="Q285" t="str">
            <v>FT28908</v>
          </cell>
          <cell r="R285" t="str">
            <v>FT28502, PMRS, Main Tank, (Strap Assy 2) FT28422/-, Strap Mounting Block, FT28908</v>
          </cell>
          <cell r="S285">
            <v>1</v>
          </cell>
        </row>
        <row r="286">
          <cell r="A286">
            <v>283</v>
          </cell>
          <cell r="B286" t="str">
            <v>FT28502</v>
          </cell>
          <cell r="C286" t="str">
            <v>MAIN TANK - 2 - PMRS</v>
          </cell>
          <cell r="D286">
            <v>2910900354</v>
          </cell>
          <cell r="E286" t="str">
            <v>Z-W-M8</v>
          </cell>
          <cell r="F286" t="str">
            <v>SV00A0A410AD2121</v>
          </cell>
          <cell r="G286" t="str">
            <v>Fitting</v>
          </cell>
          <cell r="H286" t="str">
            <v>Washer M8</v>
          </cell>
          <cell r="I286">
            <v>7</v>
          </cell>
          <cell r="J286" t="str">
            <v/>
          </cell>
          <cell r="K286" t="str">
            <v/>
          </cell>
          <cell r="L286">
            <v>283</v>
          </cell>
          <cell r="M286" t="str">
            <v>PMRS</v>
          </cell>
          <cell r="N286" t="str">
            <v>Main Tank</v>
          </cell>
          <cell r="O286" t="str">
            <v>(Strap Assy 2) FT28422/-</v>
          </cell>
          <cell r="P286" t="str">
            <v>Washer M8</v>
          </cell>
          <cell r="Q286" t="str">
            <v>Z-W-M8</v>
          </cell>
          <cell r="R286" t="str">
            <v>FT28502, PMRS, Main Tank, (Strap Assy 2) FT28422/-, Washer M8, Z-W-M8</v>
          </cell>
          <cell r="S286">
            <v>7</v>
          </cell>
        </row>
        <row r="287">
          <cell r="A287">
            <v>284</v>
          </cell>
          <cell r="B287" t="str">
            <v>FT28502</v>
          </cell>
          <cell r="C287" t="str">
            <v>MAIN TANK - 2 - PMRS</v>
          </cell>
          <cell r="D287">
            <v>2910900354</v>
          </cell>
          <cell r="E287" t="str">
            <v>Z-W-NL8</v>
          </cell>
          <cell r="F287" t="str">
            <v>SV00A0A410AD2123</v>
          </cell>
          <cell r="G287" t="str">
            <v>Fitting</v>
          </cell>
          <cell r="H287" t="str">
            <v>Nord-Lock Washer M8</v>
          </cell>
          <cell r="I287">
            <v>7</v>
          </cell>
          <cell r="J287" t="str">
            <v/>
          </cell>
          <cell r="K287" t="str">
            <v/>
          </cell>
          <cell r="L287">
            <v>284</v>
          </cell>
          <cell r="M287" t="str">
            <v>PMRS</v>
          </cell>
          <cell r="N287" t="str">
            <v>Main Tank</v>
          </cell>
          <cell r="O287" t="str">
            <v>(Strap Assy 2) FT28422/-</v>
          </cell>
          <cell r="P287" t="str">
            <v>Nord-Lock Washer M8</v>
          </cell>
          <cell r="Q287" t="str">
            <v>Z-W-NL8</v>
          </cell>
          <cell r="R287" t="str">
            <v>FT28502, PMRS, Main Tank, (Strap Assy 2) FT28422/-, Nord-Lock Washer M8, Z-W-NL8</v>
          </cell>
          <cell r="S287">
            <v>7</v>
          </cell>
        </row>
        <row r="288">
          <cell r="A288">
            <v>285</v>
          </cell>
          <cell r="B288" t="str">
            <v>FT28502</v>
          </cell>
          <cell r="C288" t="str">
            <v>MAIN TANK - 2 - PMRS</v>
          </cell>
          <cell r="D288">
            <v>2910900354</v>
          </cell>
          <cell r="E288" t="str">
            <v>BT-M8X30SKCPHD</v>
          </cell>
          <cell r="F288" t="str">
            <v>SV00A0A410AD2125</v>
          </cell>
          <cell r="G288" t="str">
            <v>Fitting</v>
          </cell>
          <cell r="H288" t="str">
            <v>BOLT M8x30 Socket cap head screw</v>
          </cell>
          <cell r="I288">
            <v>2</v>
          </cell>
          <cell r="J288" t="str">
            <v/>
          </cell>
          <cell r="K288" t="str">
            <v/>
          </cell>
          <cell r="L288">
            <v>285</v>
          </cell>
          <cell r="M288" t="str">
            <v>PMRS</v>
          </cell>
          <cell r="N288" t="str">
            <v>Main Tank</v>
          </cell>
          <cell r="O288" t="str">
            <v>(Strap Assy 2) FT28422/-</v>
          </cell>
          <cell r="P288" t="str">
            <v>BOLT M8x30 Socket cap head screw</v>
          </cell>
          <cell r="Q288" t="str">
            <v>BT-M8X30SKCPHD</v>
          </cell>
          <cell r="R288" t="str">
            <v>FT28502, PMRS, Main Tank, (Strap Assy 2) FT28422/-, BOLT M8x30 Socket cap head screw, BT-M8X30SKCPHD</v>
          </cell>
          <cell r="S288">
            <v>2</v>
          </cell>
        </row>
        <row r="289">
          <cell r="A289">
            <v>286</v>
          </cell>
          <cell r="B289" t="str">
            <v>FT28502</v>
          </cell>
          <cell r="C289" t="str">
            <v>MAIN TANK - 2 - PMRS</v>
          </cell>
          <cell r="D289">
            <v>2910900354</v>
          </cell>
          <cell r="E289" t="str">
            <v>BT-M8X40SKCPHD</v>
          </cell>
          <cell r="F289" t="str">
            <v>SV00A0A410AD2127</v>
          </cell>
          <cell r="G289" t="str">
            <v>Fitting</v>
          </cell>
          <cell r="H289" t="str">
            <v>BOLT M8x40 Socket cap head screw</v>
          </cell>
          <cell r="I289">
            <v>1</v>
          </cell>
          <cell r="J289" t="str">
            <v/>
          </cell>
          <cell r="K289" t="str">
            <v/>
          </cell>
          <cell r="L289">
            <v>286</v>
          </cell>
          <cell r="M289" t="str">
            <v>PMRS</v>
          </cell>
          <cell r="N289" t="str">
            <v>Main Tank</v>
          </cell>
          <cell r="O289" t="str">
            <v>(Strap Assy 2) FT28422/-</v>
          </cell>
          <cell r="P289" t="str">
            <v>BOLT M8x40 Socket cap head screw</v>
          </cell>
          <cell r="Q289" t="str">
            <v>BT-M8X40SKCPHD</v>
          </cell>
          <cell r="R289" t="str">
            <v>FT28502, PMRS, Main Tank, (Strap Assy 2) FT28422/-, BOLT M8x40 Socket cap head screw, BT-M8X40SKCPHD</v>
          </cell>
          <cell r="S289">
            <v>1</v>
          </cell>
        </row>
        <row r="290">
          <cell r="A290">
            <v>287</v>
          </cell>
          <cell r="B290" t="str">
            <v>FT28502</v>
          </cell>
          <cell r="C290" t="str">
            <v>MAIN TANK - 2 - PMRS</v>
          </cell>
          <cell r="D290">
            <v>2910900354</v>
          </cell>
          <cell r="E290" t="str">
            <v>BT-M8X60SKCPHD</v>
          </cell>
          <cell r="F290" t="str">
            <v>SV00A0A410AD2129</v>
          </cell>
          <cell r="G290" t="str">
            <v>Fitting</v>
          </cell>
          <cell r="H290" t="str">
            <v>BOLT M8x60 Socket cap head screw</v>
          </cell>
          <cell r="I290">
            <v>4</v>
          </cell>
          <cell r="J290" t="str">
            <v/>
          </cell>
          <cell r="K290" t="str">
            <v/>
          </cell>
          <cell r="L290">
            <v>287</v>
          </cell>
          <cell r="M290" t="str">
            <v>PMRS</v>
          </cell>
          <cell r="N290" t="str">
            <v>Main Tank</v>
          </cell>
          <cell r="O290" t="str">
            <v>(Strap Assy 2) FT28422/-</v>
          </cell>
          <cell r="P290" t="str">
            <v>BOLT M8x60 Socket cap head screw</v>
          </cell>
          <cell r="Q290" t="str">
            <v>BT-M8X60SKCPHD</v>
          </cell>
          <cell r="R290" t="str">
            <v>FT28502, PMRS, Main Tank, (Strap Assy 2) FT28422/-, BOLT M8x60 Socket cap head screw, BT-M8X60SKCPHD</v>
          </cell>
          <cell r="S290">
            <v>4</v>
          </cell>
        </row>
        <row r="291">
          <cell r="A291">
            <v>288</v>
          </cell>
          <cell r="B291" t="str">
            <v>FT28502</v>
          </cell>
          <cell r="C291" t="str">
            <v>MAIN TANK - 2 - PMRS</v>
          </cell>
          <cell r="D291">
            <v>2910900354</v>
          </cell>
          <cell r="E291" t="str">
            <v>BT-M8X90SKCPHD</v>
          </cell>
          <cell r="F291" t="str">
            <v>SV00A0A410AD2131</v>
          </cell>
          <cell r="G291" t="str">
            <v>Fitting</v>
          </cell>
          <cell r="H291" t="str">
            <v>BOLT M8x90 Socket cap head screw</v>
          </cell>
          <cell r="I291">
            <v>2</v>
          </cell>
          <cell r="J291" t="str">
            <v/>
          </cell>
          <cell r="K291" t="str">
            <v/>
          </cell>
          <cell r="L291">
            <v>288</v>
          </cell>
          <cell r="M291" t="str">
            <v>PMRS</v>
          </cell>
          <cell r="N291" t="str">
            <v>Main Tank</v>
          </cell>
          <cell r="O291" t="str">
            <v>(Strap Assy 2) FT28422/-</v>
          </cell>
          <cell r="P291" t="str">
            <v>BOLT M8x90 Socket cap head screw</v>
          </cell>
          <cell r="Q291" t="str">
            <v>BT-M8X90SKCPHD</v>
          </cell>
          <cell r="R291" t="str">
            <v>FT28502, PMRS, Main Tank, (Strap Assy 2) FT28422/-, BOLT M8x90 Socket cap head screw, BT-M8X90SKCPHD</v>
          </cell>
          <cell r="S291">
            <v>2</v>
          </cell>
        </row>
        <row r="292">
          <cell r="A292">
            <v>289</v>
          </cell>
          <cell r="B292" t="str">
            <v>FT28502</v>
          </cell>
          <cell r="C292" t="str">
            <v>MAIN TANK - 2 - PMRS</v>
          </cell>
          <cell r="D292">
            <v>2910900354</v>
          </cell>
          <cell r="E292" t="str">
            <v/>
          </cell>
          <cell r="F292" t="str">
            <v>SV00A0A410AD23</v>
          </cell>
          <cell r="G292" t="str">
            <v/>
          </cell>
          <cell r="H292" t="str">
            <v/>
          </cell>
          <cell r="I292" t="str">
            <v/>
          </cell>
          <cell r="J292" t="str">
            <v/>
          </cell>
          <cell r="K292" t="str">
            <v/>
          </cell>
          <cell r="L292">
            <v>289</v>
          </cell>
          <cell r="M292" t="str">
            <v>PMRS</v>
          </cell>
          <cell r="N292" t="str">
            <v>Main Tank</v>
          </cell>
          <cell r="O292" t="str">
            <v>Strap Assy 3</v>
          </cell>
          <cell r="P292" t="str">
            <v/>
          </cell>
          <cell r="Q292" t="str">
            <v/>
          </cell>
          <cell r="R292" t="str">
            <v xml:space="preserve">FT28502, PMRS, Main Tank, Strap Assy 3, , </v>
          </cell>
          <cell r="S292" t="str">
            <v/>
          </cell>
        </row>
        <row r="293">
          <cell r="A293">
            <v>290</v>
          </cell>
          <cell r="B293" t="str">
            <v>FT28502</v>
          </cell>
          <cell r="C293" t="str">
            <v>MAIN TANK - 2 - PMRS</v>
          </cell>
          <cell r="D293">
            <v>2910900354</v>
          </cell>
          <cell r="E293" t="str">
            <v>FT28432/01</v>
          </cell>
          <cell r="F293" t="str">
            <v>SV00A0A410AD2301</v>
          </cell>
          <cell r="G293" t="str">
            <v>Fitting</v>
          </cell>
          <cell r="H293" t="str">
            <v>Strap</v>
          </cell>
          <cell r="I293">
            <v>1</v>
          </cell>
          <cell r="J293">
            <v>4.774</v>
          </cell>
          <cell r="K293">
            <v>4.774</v>
          </cell>
          <cell r="L293">
            <v>290</v>
          </cell>
          <cell r="M293" t="str">
            <v>PMRS</v>
          </cell>
          <cell r="N293" t="str">
            <v>Main Tank</v>
          </cell>
          <cell r="O293" t="str">
            <v>(Strap Assy 3) FT28432/-</v>
          </cell>
          <cell r="P293" t="str">
            <v>Strap</v>
          </cell>
          <cell r="Q293" t="str">
            <v>FT28432/01</v>
          </cell>
          <cell r="R293" t="str">
            <v>FT28502, PMRS, Main Tank, (Strap Assy 3) FT28432/-, Strap, FT28432/01</v>
          </cell>
          <cell r="S293">
            <v>1</v>
          </cell>
        </row>
        <row r="294">
          <cell r="A294">
            <v>291</v>
          </cell>
          <cell r="B294" t="str">
            <v>FT28502</v>
          </cell>
          <cell r="C294" t="str">
            <v>MAIN TANK - 2 - PMRS</v>
          </cell>
          <cell r="D294">
            <v>2910900354</v>
          </cell>
          <cell r="E294" t="str">
            <v>FT28432/02</v>
          </cell>
          <cell r="F294" t="str">
            <v>SV00A0A410AD2303</v>
          </cell>
          <cell r="G294" t="str">
            <v>Fitting</v>
          </cell>
          <cell r="H294" t="str">
            <v>Strap</v>
          </cell>
          <cell r="I294">
            <v>1</v>
          </cell>
          <cell r="J294" t="str">
            <v/>
          </cell>
          <cell r="K294" t="str">
            <v/>
          </cell>
          <cell r="L294">
            <v>291</v>
          </cell>
          <cell r="M294" t="str">
            <v>PMRS</v>
          </cell>
          <cell r="N294" t="str">
            <v>Main Tank</v>
          </cell>
          <cell r="O294" t="str">
            <v>(Strap Assy 3) FT28432/-</v>
          </cell>
          <cell r="P294" t="str">
            <v>Strap</v>
          </cell>
          <cell r="Q294" t="str">
            <v>FT28432/02</v>
          </cell>
          <cell r="R294" t="str">
            <v>FT28502, PMRS, Main Tank, (Strap Assy 3) FT28432/-, Strap, FT28432/02</v>
          </cell>
          <cell r="S294">
            <v>1</v>
          </cell>
        </row>
        <row r="295">
          <cell r="A295">
            <v>292</v>
          </cell>
          <cell r="B295" t="str">
            <v>FT28502</v>
          </cell>
          <cell r="C295" t="str">
            <v>MAIN TANK - 2 - PMRS</v>
          </cell>
          <cell r="D295">
            <v>2910900354</v>
          </cell>
          <cell r="E295" t="str">
            <v>FT28432/03</v>
          </cell>
          <cell r="F295" t="str">
            <v>SV00A0A410AD2305</v>
          </cell>
          <cell r="G295" t="str">
            <v>Fitting</v>
          </cell>
          <cell r="H295" t="str">
            <v>Strap</v>
          </cell>
          <cell r="I295">
            <v>1</v>
          </cell>
          <cell r="J295" t="str">
            <v/>
          </cell>
          <cell r="K295" t="str">
            <v/>
          </cell>
          <cell r="L295">
            <v>292</v>
          </cell>
          <cell r="M295" t="str">
            <v>PMRS</v>
          </cell>
          <cell r="N295" t="str">
            <v>Main Tank</v>
          </cell>
          <cell r="O295" t="str">
            <v>(Strap Assy 3) FT28432/-</v>
          </cell>
          <cell r="P295" t="str">
            <v>Strap</v>
          </cell>
          <cell r="Q295" t="str">
            <v>FT28432/03</v>
          </cell>
          <cell r="R295" t="str">
            <v>FT28502, PMRS, Main Tank, (Strap Assy 3) FT28432/-, Strap, FT28432/03</v>
          </cell>
          <cell r="S295">
            <v>1</v>
          </cell>
        </row>
        <row r="296">
          <cell r="A296">
            <v>293</v>
          </cell>
          <cell r="B296" t="str">
            <v>FT28502</v>
          </cell>
          <cell r="C296" t="str">
            <v>MAIN TANK - 2 - PMRS</v>
          </cell>
          <cell r="D296">
            <v>2910900354</v>
          </cell>
          <cell r="E296" t="str">
            <v>FT28911</v>
          </cell>
          <cell r="F296" t="str">
            <v>SV00A0A410AD2307</v>
          </cell>
          <cell r="G296" t="str">
            <v>Block</v>
          </cell>
          <cell r="H296" t="str">
            <v>Tension Block Threaded M8</v>
          </cell>
          <cell r="I296">
            <v>2</v>
          </cell>
          <cell r="J296" t="str">
            <v/>
          </cell>
          <cell r="K296" t="str">
            <v/>
          </cell>
          <cell r="L296">
            <v>293</v>
          </cell>
          <cell r="M296" t="str">
            <v>PMRS</v>
          </cell>
          <cell r="N296" t="str">
            <v>Main Tank</v>
          </cell>
          <cell r="O296" t="str">
            <v>(Strap Assy 3) FT28432/-</v>
          </cell>
          <cell r="P296" t="str">
            <v>Tension Block Threaded M8</v>
          </cell>
          <cell r="Q296" t="str">
            <v>FT28911</v>
          </cell>
          <cell r="R296" t="str">
            <v>FT28502, PMRS, Main Tank, (Strap Assy 3) FT28432/-, Tension Block Threaded M8, FT28911</v>
          </cell>
          <cell r="S296">
            <v>2</v>
          </cell>
        </row>
        <row r="297">
          <cell r="A297">
            <v>294</v>
          </cell>
          <cell r="B297" t="str">
            <v>FT28502</v>
          </cell>
          <cell r="C297" t="str">
            <v>MAIN TANK - 2 - PMRS</v>
          </cell>
          <cell r="D297">
            <v>2910900354</v>
          </cell>
          <cell r="E297" t="str">
            <v>FT28910</v>
          </cell>
          <cell r="F297" t="str">
            <v>SV00A0A410AD2309</v>
          </cell>
          <cell r="G297" t="str">
            <v>Block</v>
          </cell>
          <cell r="H297" t="str">
            <v>Tension Block Clearance</v>
          </cell>
          <cell r="I297">
            <v>2</v>
          </cell>
          <cell r="J297" t="str">
            <v/>
          </cell>
          <cell r="K297" t="str">
            <v/>
          </cell>
          <cell r="L297">
            <v>294</v>
          </cell>
          <cell r="M297" t="str">
            <v>PMRS</v>
          </cell>
          <cell r="N297" t="str">
            <v>Main Tank</v>
          </cell>
          <cell r="O297" t="str">
            <v>(Strap Assy 3) FT28432/-</v>
          </cell>
          <cell r="P297" t="str">
            <v>Tension Block Clearance</v>
          </cell>
          <cell r="Q297" t="str">
            <v>FT28910</v>
          </cell>
          <cell r="R297" t="str">
            <v>FT28502, PMRS, Main Tank, (Strap Assy 3) FT28432/-, Tension Block Clearance, FT28910</v>
          </cell>
          <cell r="S297">
            <v>2</v>
          </cell>
        </row>
        <row r="298">
          <cell r="A298">
            <v>295</v>
          </cell>
          <cell r="B298" t="str">
            <v>FT28502</v>
          </cell>
          <cell r="C298" t="str">
            <v>MAIN TANK - 2 - PMRS</v>
          </cell>
          <cell r="D298">
            <v>2910900354</v>
          </cell>
          <cell r="E298" t="str">
            <v>NT-M8-SCX24</v>
          </cell>
          <cell r="F298" t="str">
            <v>SV00A0A410AD2311</v>
          </cell>
          <cell r="G298" t="str">
            <v>Fitting</v>
          </cell>
          <cell r="H298" t="str">
            <v>Studding Connector M8</v>
          </cell>
          <cell r="I298">
            <v>2</v>
          </cell>
          <cell r="J298" t="str">
            <v/>
          </cell>
          <cell r="K298" t="str">
            <v/>
          </cell>
          <cell r="L298">
            <v>295</v>
          </cell>
          <cell r="M298" t="str">
            <v>PMRS</v>
          </cell>
          <cell r="N298" t="str">
            <v>Main Tank</v>
          </cell>
          <cell r="O298" t="str">
            <v>(Strap Assy 3) FT28432/-</v>
          </cell>
          <cell r="P298" t="str">
            <v>Studding Connector M8</v>
          </cell>
          <cell r="Q298" t="str">
            <v>NT-M8-SCX24</v>
          </cell>
          <cell r="R298" t="str">
            <v>FT28502, PMRS, Main Tank, (Strap Assy 3) FT28432/-, Studding Connector M8, NT-M8-SCX24</v>
          </cell>
          <cell r="S298">
            <v>2</v>
          </cell>
        </row>
        <row r="299">
          <cell r="A299">
            <v>296</v>
          </cell>
          <cell r="B299" t="str">
            <v>FT28502</v>
          </cell>
          <cell r="C299" t="str">
            <v>MAIN TANK - 2 - PMRS</v>
          </cell>
          <cell r="D299">
            <v>2910900354</v>
          </cell>
          <cell r="E299" t="str">
            <v>FT28905</v>
          </cell>
          <cell r="F299" t="str">
            <v>SV00A0A410AD2313</v>
          </cell>
          <cell r="G299" t="str">
            <v>Block</v>
          </cell>
          <cell r="H299" t="str">
            <v>Mounting Block</v>
          </cell>
          <cell r="I299">
            <v>1</v>
          </cell>
          <cell r="J299" t="str">
            <v/>
          </cell>
          <cell r="K299" t="str">
            <v/>
          </cell>
          <cell r="L299">
            <v>296</v>
          </cell>
          <cell r="M299" t="str">
            <v>PMRS</v>
          </cell>
          <cell r="N299" t="str">
            <v>Main Tank</v>
          </cell>
          <cell r="O299" t="str">
            <v>(Strap Assy 3) FT28432/-</v>
          </cell>
          <cell r="P299" t="str">
            <v>Mounting Block</v>
          </cell>
          <cell r="Q299" t="str">
            <v>FT28905</v>
          </cell>
          <cell r="R299" t="str">
            <v>FT28502, PMRS, Main Tank, (Strap Assy 3) FT28432/-, Mounting Block, FT28905</v>
          </cell>
          <cell r="S299">
            <v>1</v>
          </cell>
        </row>
        <row r="300">
          <cell r="A300">
            <v>297</v>
          </cell>
          <cell r="B300" t="str">
            <v>FT28502</v>
          </cell>
          <cell r="C300" t="str">
            <v>MAIN TANK - 2 - PMRS</v>
          </cell>
          <cell r="D300">
            <v>2910900354</v>
          </cell>
          <cell r="E300" t="str">
            <v>FT28909</v>
          </cell>
          <cell r="F300" t="str">
            <v>SV00A0A410AD2315</v>
          </cell>
          <cell r="G300" t="str">
            <v>Block</v>
          </cell>
          <cell r="H300" t="str">
            <v>Strap Retaining Block</v>
          </cell>
          <cell r="I300">
            <v>1</v>
          </cell>
          <cell r="J300" t="str">
            <v/>
          </cell>
          <cell r="K300" t="str">
            <v/>
          </cell>
          <cell r="L300">
            <v>297</v>
          </cell>
          <cell r="M300" t="str">
            <v>PMRS</v>
          </cell>
          <cell r="N300" t="str">
            <v>Main Tank</v>
          </cell>
          <cell r="O300" t="str">
            <v>(Strap Assy 3) FT28432/-</v>
          </cell>
          <cell r="P300" t="str">
            <v>Strap Retaining Block</v>
          </cell>
          <cell r="Q300" t="str">
            <v>FT28909</v>
          </cell>
          <cell r="R300" t="str">
            <v>FT28502, PMRS, Main Tank, (Strap Assy 3) FT28432/-, Strap Retaining Block, FT28909</v>
          </cell>
          <cell r="S300">
            <v>1</v>
          </cell>
        </row>
        <row r="301">
          <cell r="A301">
            <v>298</v>
          </cell>
          <cell r="B301" t="str">
            <v>FT28502</v>
          </cell>
          <cell r="C301" t="str">
            <v>MAIN TANK - 2 - PMRS</v>
          </cell>
          <cell r="D301">
            <v>2910900354</v>
          </cell>
          <cell r="E301" t="str">
            <v>FT28907</v>
          </cell>
          <cell r="F301" t="str">
            <v>SV00A0A410AD2317</v>
          </cell>
          <cell r="G301" t="str">
            <v>Block</v>
          </cell>
          <cell r="H301" t="str">
            <v>Welded Mounting Block</v>
          </cell>
          <cell r="I301">
            <v>1</v>
          </cell>
          <cell r="J301" t="str">
            <v/>
          </cell>
          <cell r="K301" t="str">
            <v/>
          </cell>
          <cell r="L301">
            <v>298</v>
          </cell>
          <cell r="M301" t="str">
            <v>PMRS</v>
          </cell>
          <cell r="N301" t="str">
            <v>Main Tank</v>
          </cell>
          <cell r="O301" t="str">
            <v>(Strap Assy 3) FT28432/-</v>
          </cell>
          <cell r="P301" t="str">
            <v>Welded Mounting Block</v>
          </cell>
          <cell r="Q301" t="str">
            <v>FT28907</v>
          </cell>
          <cell r="R301" t="str">
            <v>FT28502, PMRS, Main Tank, (Strap Assy 3) FT28432/-, Welded Mounting Block, FT28907</v>
          </cell>
          <cell r="S301">
            <v>1</v>
          </cell>
        </row>
        <row r="302">
          <cell r="A302">
            <v>299</v>
          </cell>
          <cell r="B302" t="str">
            <v>FT28502</v>
          </cell>
          <cell r="C302" t="str">
            <v>MAIN TANK - 2 - PMRS</v>
          </cell>
          <cell r="D302">
            <v>2910900354</v>
          </cell>
          <cell r="E302" t="str">
            <v>FT28908</v>
          </cell>
          <cell r="F302" t="str">
            <v>SV00A0A410AD2319</v>
          </cell>
          <cell r="G302" t="str">
            <v>Block</v>
          </cell>
          <cell r="H302" t="str">
            <v>Strap Mounting Block</v>
          </cell>
          <cell r="I302">
            <v>1</v>
          </cell>
          <cell r="J302" t="str">
            <v/>
          </cell>
          <cell r="K302" t="str">
            <v/>
          </cell>
          <cell r="L302">
            <v>299</v>
          </cell>
          <cell r="M302" t="str">
            <v>PMRS</v>
          </cell>
          <cell r="N302" t="str">
            <v>Main Tank</v>
          </cell>
          <cell r="O302" t="str">
            <v>(Strap Assy 3) FT28432/-</v>
          </cell>
          <cell r="P302" t="str">
            <v>Strap Mounting Block</v>
          </cell>
          <cell r="Q302" t="str">
            <v>FT28908</v>
          </cell>
          <cell r="R302" t="str">
            <v>FT28502, PMRS, Main Tank, (Strap Assy 3) FT28432/-, Strap Mounting Block, FT28908</v>
          </cell>
          <cell r="S302">
            <v>1</v>
          </cell>
        </row>
        <row r="303">
          <cell r="A303">
            <v>300</v>
          </cell>
          <cell r="B303" t="str">
            <v>FT28502</v>
          </cell>
          <cell r="C303" t="str">
            <v>MAIN TANK - 2 - PMRS</v>
          </cell>
          <cell r="D303">
            <v>2910900354</v>
          </cell>
          <cell r="E303" t="str">
            <v>Z-W-M8</v>
          </cell>
          <cell r="F303" t="str">
            <v>SV00A0A410AD2321</v>
          </cell>
          <cell r="G303" t="str">
            <v>Fitting</v>
          </cell>
          <cell r="H303" t="str">
            <v>Washer M8</v>
          </cell>
          <cell r="I303">
            <v>7</v>
          </cell>
          <cell r="J303" t="str">
            <v/>
          </cell>
          <cell r="K303" t="str">
            <v/>
          </cell>
          <cell r="L303">
            <v>300</v>
          </cell>
          <cell r="M303" t="str">
            <v>PMRS</v>
          </cell>
          <cell r="N303" t="str">
            <v>Main Tank</v>
          </cell>
          <cell r="O303" t="str">
            <v>(Strap Assy 3) FT28432/-</v>
          </cell>
          <cell r="P303" t="str">
            <v>Washer M8</v>
          </cell>
          <cell r="Q303" t="str">
            <v>Z-W-M8</v>
          </cell>
          <cell r="R303" t="str">
            <v>FT28502, PMRS, Main Tank, (Strap Assy 3) FT28432/-, Washer M8, Z-W-M8</v>
          </cell>
          <cell r="S303">
            <v>7</v>
          </cell>
        </row>
        <row r="304">
          <cell r="A304">
            <v>301</v>
          </cell>
          <cell r="B304" t="str">
            <v>FT28502</v>
          </cell>
          <cell r="C304" t="str">
            <v>MAIN TANK - 2 - PMRS</v>
          </cell>
          <cell r="D304">
            <v>2910900354</v>
          </cell>
          <cell r="E304" t="str">
            <v>Z-W-NL8</v>
          </cell>
          <cell r="F304" t="str">
            <v>SV00A0A410AD2323</v>
          </cell>
          <cell r="G304" t="str">
            <v>Fitting</v>
          </cell>
          <cell r="H304" t="str">
            <v>Nord-Lock Washer M8</v>
          </cell>
          <cell r="I304">
            <v>7</v>
          </cell>
          <cell r="J304" t="str">
            <v/>
          </cell>
          <cell r="K304" t="str">
            <v/>
          </cell>
          <cell r="L304">
            <v>301</v>
          </cell>
          <cell r="M304" t="str">
            <v>PMRS</v>
          </cell>
          <cell r="N304" t="str">
            <v>Main Tank</v>
          </cell>
          <cell r="O304" t="str">
            <v>(Strap Assy 3) FT28432/-</v>
          </cell>
          <cell r="P304" t="str">
            <v>Nord-Lock Washer M8</v>
          </cell>
          <cell r="Q304" t="str">
            <v>Z-W-NL8</v>
          </cell>
          <cell r="R304" t="str">
            <v>FT28502, PMRS, Main Tank, (Strap Assy 3) FT28432/-, Nord-Lock Washer M8, Z-W-NL8</v>
          </cell>
          <cell r="S304">
            <v>7</v>
          </cell>
        </row>
        <row r="305">
          <cell r="A305">
            <v>302</v>
          </cell>
          <cell r="B305" t="str">
            <v>FT28502</v>
          </cell>
          <cell r="C305" t="str">
            <v>MAIN TANK - 2 - PMRS</v>
          </cell>
          <cell r="D305">
            <v>2910900354</v>
          </cell>
          <cell r="E305" t="str">
            <v>BT-M8X30SKCPHD</v>
          </cell>
          <cell r="F305" t="str">
            <v>SV00A0A410AD2325</v>
          </cell>
          <cell r="G305" t="str">
            <v>Fitting</v>
          </cell>
          <cell r="H305" t="str">
            <v>BOLT M8x30 Socket cap head screw</v>
          </cell>
          <cell r="I305">
            <v>2</v>
          </cell>
          <cell r="J305" t="str">
            <v/>
          </cell>
          <cell r="K305" t="str">
            <v/>
          </cell>
          <cell r="L305">
            <v>302</v>
          </cell>
          <cell r="M305" t="str">
            <v>PMRS</v>
          </cell>
          <cell r="N305" t="str">
            <v>Main Tank</v>
          </cell>
          <cell r="O305" t="str">
            <v>(Strap Assy 3) FT28432/-</v>
          </cell>
          <cell r="P305" t="str">
            <v>BOLT M8x30 Socket cap head screw</v>
          </cell>
          <cell r="Q305" t="str">
            <v>BT-M8X30SKCPHD</v>
          </cell>
          <cell r="R305" t="str">
            <v>FT28502, PMRS, Main Tank, (Strap Assy 3) FT28432/-, BOLT M8x30 Socket cap head screw, BT-M8X30SKCPHD</v>
          </cell>
          <cell r="S305">
            <v>2</v>
          </cell>
        </row>
        <row r="306">
          <cell r="A306">
            <v>303</v>
          </cell>
          <cell r="B306" t="str">
            <v>FT28502</v>
          </cell>
          <cell r="C306" t="str">
            <v>MAIN TANK - 2 - PMRS</v>
          </cell>
          <cell r="D306">
            <v>2910900354</v>
          </cell>
          <cell r="E306" t="str">
            <v>BT-M8X40SKCPHD</v>
          </cell>
          <cell r="F306" t="str">
            <v>SV00A0A410AD2327</v>
          </cell>
          <cell r="G306" t="str">
            <v>Fitting</v>
          </cell>
          <cell r="H306" t="str">
            <v>BOLT M8x40 Socket cap head screw</v>
          </cell>
          <cell r="I306">
            <v>1</v>
          </cell>
          <cell r="J306" t="str">
            <v/>
          </cell>
          <cell r="K306" t="str">
            <v/>
          </cell>
          <cell r="L306">
            <v>303</v>
          </cell>
          <cell r="M306" t="str">
            <v>PMRS</v>
          </cell>
          <cell r="N306" t="str">
            <v>Main Tank</v>
          </cell>
          <cell r="O306" t="str">
            <v>(Strap Assy 3) FT28432/-</v>
          </cell>
          <cell r="P306" t="str">
            <v>BOLT M8x40 Socket cap head screw</v>
          </cell>
          <cell r="Q306" t="str">
            <v>BT-M8X40SKCPHD</v>
          </cell>
          <cell r="R306" t="str">
            <v>FT28502, PMRS, Main Tank, (Strap Assy 3) FT28432/-, BOLT M8x40 Socket cap head screw, BT-M8X40SKCPHD</v>
          </cell>
          <cell r="S306">
            <v>1</v>
          </cell>
        </row>
        <row r="307">
          <cell r="A307">
            <v>304</v>
          </cell>
          <cell r="B307" t="str">
            <v>FT28502</v>
          </cell>
          <cell r="C307" t="str">
            <v>MAIN TANK - 2 - PMRS</v>
          </cell>
          <cell r="D307">
            <v>2910900354</v>
          </cell>
          <cell r="E307" t="str">
            <v>BT-M8X60SKCPHD</v>
          </cell>
          <cell r="F307" t="str">
            <v>SV00A0A410AD2329</v>
          </cell>
          <cell r="G307" t="str">
            <v>Fitting</v>
          </cell>
          <cell r="H307" t="str">
            <v>BOLT M8x60 Socket cap head screw</v>
          </cell>
          <cell r="I307">
            <v>4</v>
          </cell>
          <cell r="J307" t="str">
            <v/>
          </cell>
          <cell r="K307" t="str">
            <v/>
          </cell>
          <cell r="L307">
            <v>304</v>
          </cell>
          <cell r="M307" t="str">
            <v>PMRS</v>
          </cell>
          <cell r="N307" t="str">
            <v>Main Tank</v>
          </cell>
          <cell r="O307" t="str">
            <v>(Strap Assy 3) FT28432/-</v>
          </cell>
          <cell r="P307" t="str">
            <v>BOLT M8x60 Socket cap head screw</v>
          </cell>
          <cell r="Q307" t="str">
            <v>BT-M8X60SKCPHD</v>
          </cell>
          <cell r="R307" t="str">
            <v>FT28502, PMRS, Main Tank, (Strap Assy 3) FT28432/-, BOLT M8x60 Socket cap head screw, BT-M8X60SKCPHD</v>
          </cell>
          <cell r="S307">
            <v>4</v>
          </cell>
        </row>
        <row r="308">
          <cell r="A308">
            <v>305</v>
          </cell>
          <cell r="B308" t="str">
            <v>FT28502</v>
          </cell>
          <cell r="C308" t="str">
            <v>MAIN TANK - 2 - PMRS</v>
          </cell>
          <cell r="D308">
            <v>2910900354</v>
          </cell>
          <cell r="E308" t="str">
            <v>BT-M8X90SKCPHD</v>
          </cell>
          <cell r="F308" t="str">
            <v>SV00A0A410AD2331</v>
          </cell>
          <cell r="G308" t="str">
            <v>Fitting</v>
          </cell>
          <cell r="H308" t="str">
            <v>BOLT M8x90 Socket cap head screw</v>
          </cell>
          <cell r="I308">
            <v>2</v>
          </cell>
          <cell r="J308" t="str">
            <v/>
          </cell>
          <cell r="K308" t="str">
            <v/>
          </cell>
          <cell r="L308">
            <v>305</v>
          </cell>
          <cell r="M308" t="str">
            <v>PMRS</v>
          </cell>
          <cell r="N308" t="str">
            <v>Main Tank</v>
          </cell>
          <cell r="O308" t="str">
            <v>(Strap Assy 3) FT28432/-</v>
          </cell>
          <cell r="P308" t="str">
            <v>BOLT M8x90 Socket cap head screw</v>
          </cell>
          <cell r="Q308" t="str">
            <v>BT-M8X90SKCPHD</v>
          </cell>
          <cell r="R308" t="str">
            <v>FT28502, PMRS, Main Tank, (Strap Assy 3) FT28432/-, BOLT M8x90 Socket cap head screw, BT-M8X90SKCPHD</v>
          </cell>
          <cell r="S308">
            <v>2</v>
          </cell>
        </row>
        <row r="309">
          <cell r="A309">
            <v>306</v>
          </cell>
          <cell r="B309" t="str">
            <v>FT28502</v>
          </cell>
          <cell r="C309" t="str">
            <v>MAIN TANK - 2 - PMRS</v>
          </cell>
          <cell r="D309">
            <v>2910900354</v>
          </cell>
          <cell r="E309" t="str">
            <v/>
          </cell>
          <cell r="F309" t="str">
            <v>SV00A0A460AA09</v>
          </cell>
          <cell r="G309" t="str">
            <v/>
          </cell>
          <cell r="H309" t="str">
            <v/>
          </cell>
          <cell r="I309" t="str">
            <v/>
          </cell>
          <cell r="J309" t="str">
            <v/>
          </cell>
          <cell r="K309" t="str">
            <v/>
          </cell>
          <cell r="L309">
            <v>306</v>
          </cell>
          <cell r="M309" t="str">
            <v>PMRS</v>
          </cell>
          <cell r="N309" t="str">
            <v>Main Tank</v>
          </cell>
          <cell r="O309" t="str">
            <v>DRAIN PLUG - MAIN TANK</v>
          </cell>
          <cell r="P309" t="str">
            <v/>
          </cell>
          <cell r="Q309" t="str">
            <v/>
          </cell>
          <cell r="R309" t="str">
            <v xml:space="preserve">FT28502, PMRS, Main Tank, DRAIN PLUG - MAIN TANK, , </v>
          </cell>
          <cell r="S309" t="str">
            <v/>
          </cell>
        </row>
        <row r="310">
          <cell r="A310">
            <v>307</v>
          </cell>
          <cell r="B310" t="str">
            <v>FT28502</v>
          </cell>
          <cell r="C310" t="str">
            <v>MAIN TANK - 2 - PMRS</v>
          </cell>
          <cell r="D310">
            <v>2910900354</v>
          </cell>
          <cell r="E310" t="str">
            <v>FT28274</v>
          </cell>
          <cell r="F310" t="str">
            <v>SV00A0A460AA0901</v>
          </cell>
          <cell r="G310" t="str">
            <v>Insert</v>
          </cell>
          <cell r="H310" t="str">
            <v xml:space="preserve">M24 X 1.5 Nut Insert (RM) </v>
          </cell>
          <cell r="I310">
            <v>1</v>
          </cell>
          <cell r="J310">
            <v>7.0000000000000007E-2</v>
          </cell>
          <cell r="K310">
            <v>7.0000000000000007E-2</v>
          </cell>
          <cell r="L310">
            <v>307</v>
          </cell>
          <cell r="M310" t="str">
            <v>PMRS</v>
          </cell>
          <cell r="N310" t="str">
            <v>Main Tank</v>
          </cell>
          <cell r="O310" t="str">
            <v xml:space="preserve">Drain Plug Assembly </v>
          </cell>
          <cell r="P310" t="str">
            <v xml:space="preserve">M24 X 1.5 Nut Insert (RM) </v>
          </cell>
          <cell r="Q310" t="str">
            <v>FT28274</v>
          </cell>
          <cell r="R310" t="str">
            <v>FT28502, PMRS, Main Tank, Drain Plug Assembly , M24 X 1.5 Nut Insert (RM) , FT28274</v>
          </cell>
          <cell r="S310">
            <v>1</v>
          </cell>
        </row>
        <row r="311">
          <cell r="A311">
            <v>308</v>
          </cell>
          <cell r="B311" t="str">
            <v>FT28502</v>
          </cell>
          <cell r="C311" t="str">
            <v>MAIN TANK - 2 - PMRS</v>
          </cell>
          <cell r="D311">
            <v>2910900354</v>
          </cell>
          <cell r="E311" t="str">
            <v>ROV16SCFX</v>
          </cell>
          <cell r="F311" t="str">
            <v>SV00A0A460AA0903</v>
          </cell>
          <cell r="G311" t="str">
            <v>Fitting</v>
          </cell>
          <cell r="H311" t="str">
            <v>M24 X 1.5 Solid Plug</v>
          </cell>
          <cell r="I311">
            <v>1</v>
          </cell>
          <cell r="J311">
            <v>7.4999999999999997E-2</v>
          </cell>
          <cell r="K311">
            <v>7.4999999999999997E-2</v>
          </cell>
          <cell r="L311">
            <v>308</v>
          </cell>
          <cell r="M311" t="str">
            <v>PMRS</v>
          </cell>
          <cell r="N311" t="str">
            <v>Main Tank</v>
          </cell>
          <cell r="O311" t="str">
            <v xml:space="preserve">Drain Plug Assembly </v>
          </cell>
          <cell r="P311" t="str">
            <v>M24 X 1.5 Solid Plug</v>
          </cell>
          <cell r="Q311" t="str">
            <v>ROV16SCFX</v>
          </cell>
          <cell r="R311" t="str">
            <v>FT28502, PMRS, Main Tank, Drain Plug Assembly , M24 X 1.5 Solid Plug, ROV16SCFX</v>
          </cell>
          <cell r="S311">
            <v>1</v>
          </cell>
        </row>
        <row r="312">
          <cell r="A312">
            <v>309</v>
          </cell>
          <cell r="B312" t="str">
            <v>FT28502</v>
          </cell>
          <cell r="C312" t="str">
            <v>MAIN TANK - 2 - PMRS</v>
          </cell>
          <cell r="D312">
            <v>2910900354</v>
          </cell>
          <cell r="E312" t="str">
            <v>Y-BS-M24</v>
          </cell>
          <cell r="F312" t="str">
            <v>SV00A0A460AA0905</v>
          </cell>
          <cell r="G312" t="str">
            <v>Seal</v>
          </cell>
          <cell r="H312" t="str">
            <v>M24 X 1.5 Bonded Seal</v>
          </cell>
          <cell r="I312">
            <v>1</v>
          </cell>
          <cell r="J312">
            <v>4.0000000000000001E-3</v>
          </cell>
          <cell r="K312">
            <v>4.0000000000000001E-3</v>
          </cell>
          <cell r="L312">
            <v>309</v>
          </cell>
          <cell r="M312" t="str">
            <v>PMRS</v>
          </cell>
          <cell r="N312" t="str">
            <v>Main Tank</v>
          </cell>
          <cell r="O312" t="str">
            <v xml:space="preserve">Drain Plug Assembly </v>
          </cell>
          <cell r="P312" t="str">
            <v>M24 X 1.5 Bonded Seal</v>
          </cell>
          <cell r="Q312" t="str">
            <v>Y-BS-M24</v>
          </cell>
          <cell r="R312" t="str">
            <v>FT28502, PMRS, Main Tank, Drain Plug Assembly , M24 X 1.5 Bonded Seal, Y-BS-M24</v>
          </cell>
          <cell r="S312">
            <v>1</v>
          </cell>
        </row>
        <row r="314">
          <cell r="A314">
            <v>310</v>
          </cell>
          <cell r="B314" t="str">
            <v>FT28503</v>
          </cell>
          <cell r="C314" t="str">
            <v>MAIN TANK - 3 - REPAIR &amp; RECOVERY</v>
          </cell>
          <cell r="D314">
            <v>2910900366</v>
          </cell>
          <cell r="E314" t="str">
            <v>FT28503</v>
          </cell>
          <cell r="F314" t="str">
            <v>SV00A0A410AD</v>
          </cell>
          <cell r="G314" t="str">
            <v/>
          </cell>
          <cell r="H314" t="str">
            <v/>
          </cell>
          <cell r="I314" t="str">
            <v/>
          </cell>
          <cell r="J314" t="str">
            <v/>
          </cell>
          <cell r="K314" t="str">
            <v/>
          </cell>
          <cell r="L314">
            <v>310</v>
          </cell>
          <cell r="M314" t="str">
            <v>REP/REC</v>
          </cell>
          <cell r="N314" t="str">
            <v>Main Tank</v>
          </cell>
          <cell r="O314" t="str">
            <v>MAIN FUEL TANK</v>
          </cell>
          <cell r="P314" t="str">
            <v/>
          </cell>
          <cell r="Q314" t="str">
            <v>FT28503</v>
          </cell>
          <cell r="R314" t="str">
            <v>FT28503, REP/REC, Main Tank, MAIN FUEL TANK, , FT28503</v>
          </cell>
          <cell r="S314" t="str">
            <v/>
          </cell>
        </row>
        <row r="315">
          <cell r="A315">
            <v>311</v>
          </cell>
          <cell r="B315" t="str">
            <v>FT28503</v>
          </cell>
          <cell r="C315" t="str">
            <v>MAIN TANK - 3 - REPAIR &amp; RECOVERY</v>
          </cell>
          <cell r="D315">
            <v>2910900366</v>
          </cell>
          <cell r="E315" t="str">
            <v>FT28513</v>
          </cell>
          <cell r="F315" t="str">
            <v>SV00A0A410AD01</v>
          </cell>
          <cell r="G315" t="str">
            <v>Moulding</v>
          </cell>
          <cell r="H315" t="str">
            <v>Rotational Moulding</v>
          </cell>
          <cell r="I315">
            <v>1</v>
          </cell>
          <cell r="J315">
            <v>13</v>
          </cell>
          <cell r="K315">
            <v>13</v>
          </cell>
          <cell r="L315">
            <v>311</v>
          </cell>
          <cell r="M315" t="str">
            <v>REP/REC</v>
          </cell>
          <cell r="N315" t="str">
            <v>Main Tank</v>
          </cell>
          <cell r="O315" t="str">
            <v>RM Tank CH53 Natural Crosslink Polyethylene</v>
          </cell>
          <cell r="P315" t="str">
            <v>Rotational Moulding</v>
          </cell>
          <cell r="Q315" t="str">
            <v>FT28513</v>
          </cell>
          <cell r="R315" t="str">
            <v>FT28503, REP/REC, Main Tank, RM Tank CH53 Natural Crosslink Polyethylene, Rotational Moulding, FT28513</v>
          </cell>
          <cell r="S315">
            <v>1</v>
          </cell>
        </row>
        <row r="316">
          <cell r="A316">
            <v>312</v>
          </cell>
          <cell r="B316" t="str">
            <v>FT28503</v>
          </cell>
          <cell r="C316" t="str">
            <v>MAIN TANK - 3 - REPAIR &amp; RECOVERY</v>
          </cell>
          <cell r="D316">
            <v>2910900366</v>
          </cell>
          <cell r="E316" t="str">
            <v>FT28683</v>
          </cell>
          <cell r="F316" t="str">
            <v>SV00A0A410AD0103</v>
          </cell>
          <cell r="G316" t="str">
            <v>Parts</v>
          </cell>
          <cell r="H316" t="str">
            <v>Top level loose items kit</v>
          </cell>
          <cell r="I316">
            <v>1</v>
          </cell>
          <cell r="J316" t="str">
            <v/>
          </cell>
          <cell r="K316" t="str">
            <v/>
          </cell>
          <cell r="L316">
            <v>312</v>
          </cell>
          <cell r="M316" t="str">
            <v>REP/REC</v>
          </cell>
          <cell r="N316" t="str">
            <v>Main Tank</v>
          </cell>
          <cell r="O316" t="str">
            <v>Loose items</v>
          </cell>
          <cell r="P316" t="str">
            <v>Top level loose items kit</v>
          </cell>
          <cell r="Q316" t="str">
            <v>FT28683</v>
          </cell>
          <cell r="R316" t="str">
            <v>FT28503, REP/REC, Main Tank, Loose items, Top level loose items kit, FT28683</v>
          </cell>
          <cell r="S316">
            <v>1</v>
          </cell>
        </row>
        <row r="317">
          <cell r="A317">
            <v>313</v>
          </cell>
          <cell r="B317" t="str">
            <v>FT28503</v>
          </cell>
          <cell r="C317" t="str">
            <v>MAIN TANK - 3 - REPAIR &amp; RECOVERY</v>
          </cell>
          <cell r="D317">
            <v>2910900366</v>
          </cell>
          <cell r="E317" t="str">
            <v>FT28283</v>
          </cell>
          <cell r="F317" t="str">
            <v>SV00A0A410AD0105</v>
          </cell>
          <cell r="G317" t="str">
            <v>Label</v>
          </cell>
          <cell r="H317" t="str">
            <v>Ident Label</v>
          </cell>
          <cell r="I317">
            <v>1</v>
          </cell>
          <cell r="J317">
            <v>0.02</v>
          </cell>
          <cell r="K317">
            <v>0.02</v>
          </cell>
          <cell r="L317">
            <v>313</v>
          </cell>
          <cell r="M317" t="str">
            <v>REP/REC</v>
          </cell>
          <cell r="N317" t="str">
            <v>Main Tank</v>
          </cell>
          <cell r="O317" t="str">
            <v>Label</v>
          </cell>
          <cell r="P317" t="str">
            <v>Ident Label</v>
          </cell>
          <cell r="Q317" t="str">
            <v>FT28283</v>
          </cell>
          <cell r="R317" t="str">
            <v>FT28503, REP/REC, Main Tank, Label, Ident Label, FT28283</v>
          </cell>
          <cell r="S317">
            <v>1</v>
          </cell>
        </row>
        <row r="318">
          <cell r="A318">
            <v>314</v>
          </cell>
          <cell r="B318" t="str">
            <v>FT28503</v>
          </cell>
          <cell r="C318" t="str">
            <v>MAIN TANK - 3 - REPAIR &amp; RECOVERY</v>
          </cell>
          <cell r="D318">
            <v>2910900366</v>
          </cell>
          <cell r="E318" t="str">
            <v>FT28483</v>
          </cell>
          <cell r="F318" t="str">
            <v>SV00A0A410AD17</v>
          </cell>
          <cell r="G318" t="str">
            <v>Filler</v>
          </cell>
          <cell r="H318" t="str">
            <v>SAFOAM Cut Block LRU</v>
          </cell>
          <cell r="I318">
            <v>1</v>
          </cell>
          <cell r="J318">
            <v>4.3</v>
          </cell>
          <cell r="K318">
            <v>4.3</v>
          </cell>
          <cell r="L318">
            <v>314</v>
          </cell>
          <cell r="M318" t="str">
            <v>REP/REC</v>
          </cell>
          <cell r="N318" t="str">
            <v>Main Tank</v>
          </cell>
          <cell r="O318" t="str">
            <v>Reticulated Safety Foam</v>
          </cell>
          <cell r="P318" t="str">
            <v>SAFOAM Cut Block LRU</v>
          </cell>
          <cell r="Q318" t="str">
            <v>FT28483</v>
          </cell>
          <cell r="R318" t="str">
            <v>FT28503, REP/REC, Main Tank, Reticulated Safety Foam, SAFOAM Cut Block LRU, FT28483</v>
          </cell>
          <cell r="S318">
            <v>1</v>
          </cell>
        </row>
        <row r="319">
          <cell r="A319">
            <v>315</v>
          </cell>
          <cell r="B319" t="str">
            <v>FT28503</v>
          </cell>
          <cell r="C319" t="str">
            <v>MAIN TANK - 3 - REPAIR &amp; RECOVERY</v>
          </cell>
          <cell r="D319">
            <v>2910900366</v>
          </cell>
          <cell r="E319" t="str">
            <v/>
          </cell>
          <cell r="F319" t="str">
            <v>SV00A0A410AD25</v>
          </cell>
          <cell r="G319" t="str">
            <v/>
          </cell>
          <cell r="H319" t="str">
            <v/>
          </cell>
          <cell r="I319" t="str">
            <v/>
          </cell>
          <cell r="J319" t="str">
            <v/>
          </cell>
          <cell r="K319" t="str">
            <v/>
          </cell>
          <cell r="L319">
            <v>315</v>
          </cell>
          <cell r="M319" t="str">
            <v>REP/REC</v>
          </cell>
          <cell r="N319" t="str">
            <v>Main Tank</v>
          </cell>
          <cell r="O319" t="str">
            <v>Earthing Boss</v>
          </cell>
          <cell r="P319" t="str">
            <v/>
          </cell>
          <cell r="Q319" t="str">
            <v/>
          </cell>
          <cell r="R319" t="str">
            <v xml:space="preserve">FT28503, REP/REC, Main Tank, Earthing Boss, , </v>
          </cell>
          <cell r="S319" t="str">
            <v/>
          </cell>
        </row>
        <row r="320">
          <cell r="A320">
            <v>316</v>
          </cell>
          <cell r="B320" t="str">
            <v>FT28503</v>
          </cell>
          <cell r="C320" t="str">
            <v>MAIN TANK - 3 - REPAIR &amp; RECOVERY</v>
          </cell>
          <cell r="D320">
            <v>2910900366</v>
          </cell>
          <cell r="E320" t="str">
            <v>FT28198</v>
          </cell>
          <cell r="F320" t="str">
            <v>SV00A0A410AD2501</v>
          </cell>
          <cell r="G320" t="str">
            <v>Fitting</v>
          </cell>
          <cell r="H320" t="str">
            <v>M8 Earthing Boss (White)</v>
          </cell>
          <cell r="I320">
            <v>1</v>
          </cell>
          <cell r="J320">
            <v>0.03</v>
          </cell>
          <cell r="K320">
            <v>0.03</v>
          </cell>
          <cell r="L320">
            <v>316</v>
          </cell>
          <cell r="M320" t="str">
            <v>REP/REC</v>
          </cell>
          <cell r="N320" t="str">
            <v>Main Tank</v>
          </cell>
          <cell r="O320" t="str">
            <v>Earthing Boss</v>
          </cell>
          <cell r="P320" t="str">
            <v>M8 Earthing Boss (White)</v>
          </cell>
          <cell r="Q320" t="str">
            <v>FT28198</v>
          </cell>
          <cell r="R320" t="str">
            <v>FT28503, REP/REC, Main Tank, Earthing Boss, M8 Earthing Boss (White), FT28198</v>
          </cell>
          <cell r="S320">
            <v>1</v>
          </cell>
        </row>
        <row r="321">
          <cell r="A321">
            <v>317</v>
          </cell>
          <cell r="B321" t="str">
            <v>FT28503</v>
          </cell>
          <cell r="C321" t="str">
            <v>MAIN TANK - 3 - REPAIR &amp; RECOVERY</v>
          </cell>
          <cell r="D321">
            <v>2910900366</v>
          </cell>
          <cell r="E321" t="str">
            <v>BT-M3X20CSK</v>
          </cell>
          <cell r="F321" t="str">
            <v>SV00A0A410AD2503</v>
          </cell>
          <cell r="G321" t="str">
            <v>Fastener</v>
          </cell>
          <cell r="H321" t="str">
            <v>M3 Csk Screw</v>
          </cell>
          <cell r="I321">
            <v>1</v>
          </cell>
          <cell r="J321">
            <v>5.0000000000000001E-3</v>
          </cell>
          <cell r="K321">
            <v>5.0000000000000001E-3</v>
          </cell>
          <cell r="L321">
            <v>317</v>
          </cell>
          <cell r="M321" t="str">
            <v>REP/REC</v>
          </cell>
          <cell r="N321" t="str">
            <v>Main Tank</v>
          </cell>
          <cell r="O321" t="str">
            <v>Earthing Boss</v>
          </cell>
          <cell r="P321" t="str">
            <v>M3 Csk Screw</v>
          </cell>
          <cell r="Q321" t="str">
            <v>BT-M3X20CSK</v>
          </cell>
          <cell r="R321" t="str">
            <v>FT28503, REP/REC, Main Tank, Earthing Boss, M3 Csk Screw, BT-M3X20CSK</v>
          </cell>
          <cell r="S321">
            <v>1</v>
          </cell>
        </row>
        <row r="322">
          <cell r="A322">
            <v>318</v>
          </cell>
          <cell r="B322" t="str">
            <v>FT28503</v>
          </cell>
          <cell r="C322" t="str">
            <v>MAIN TANK - 3 - REPAIR &amp; RECOVERY</v>
          </cell>
          <cell r="D322">
            <v>2910900366</v>
          </cell>
          <cell r="E322" t="str">
            <v>BT-M8X10HX</v>
          </cell>
          <cell r="F322" t="str">
            <v>SV00A0A410AD2505</v>
          </cell>
          <cell r="G322" t="str">
            <v>Fastener</v>
          </cell>
          <cell r="H322" t="str">
            <v>M8 Bolt Hex Head</v>
          </cell>
          <cell r="I322">
            <v>1</v>
          </cell>
          <cell r="J322">
            <v>0.03</v>
          </cell>
          <cell r="K322">
            <v>0.03</v>
          </cell>
          <cell r="L322">
            <v>318</v>
          </cell>
          <cell r="M322" t="str">
            <v>REP/REC</v>
          </cell>
          <cell r="N322" t="str">
            <v>Main Tank</v>
          </cell>
          <cell r="O322" t="str">
            <v>Earthing Boss</v>
          </cell>
          <cell r="P322" t="str">
            <v>M8 Bolt Hex Head</v>
          </cell>
          <cell r="Q322" t="str">
            <v>BT-M8X10HX</v>
          </cell>
          <cell r="R322" t="str">
            <v>FT28503, REP/REC, Main Tank, Earthing Boss, M8 Bolt Hex Head, BT-M8X10HX</v>
          </cell>
          <cell r="S322">
            <v>1</v>
          </cell>
        </row>
        <row r="323">
          <cell r="A323">
            <v>319</v>
          </cell>
          <cell r="B323" t="str">
            <v>FT28503</v>
          </cell>
          <cell r="C323" t="str">
            <v>MAIN TANK - 3 - REPAIR &amp; RECOVERY</v>
          </cell>
          <cell r="D323">
            <v>2910900366</v>
          </cell>
          <cell r="E323" t="str">
            <v>FT24750</v>
          </cell>
          <cell r="F323" t="str">
            <v>SV00A0A410AD0107</v>
          </cell>
          <cell r="G323" t="str">
            <v>Mat</v>
          </cell>
          <cell r="H323" t="str">
            <v>Dimple Mat</v>
          </cell>
          <cell r="I323">
            <v>4</v>
          </cell>
          <cell r="J323" t="str">
            <v/>
          </cell>
          <cell r="K323" t="str">
            <v/>
          </cell>
          <cell r="L323">
            <v>319</v>
          </cell>
          <cell r="M323" t="str">
            <v>REP/REC</v>
          </cell>
          <cell r="N323" t="str">
            <v>Main Tank</v>
          </cell>
          <cell r="O323" t="str">
            <v>Handling Aid</v>
          </cell>
          <cell r="P323" t="str">
            <v>Dimple Mat</v>
          </cell>
          <cell r="Q323" t="str">
            <v>FT24750</v>
          </cell>
          <cell r="R323" t="str">
            <v>FT28503, REP/REC, Main Tank, Handling Aid, Dimple Mat, FT24750</v>
          </cell>
          <cell r="S323">
            <v>4</v>
          </cell>
        </row>
        <row r="324">
          <cell r="A324">
            <v>320</v>
          </cell>
          <cell r="B324" t="str">
            <v>FT28503</v>
          </cell>
          <cell r="C324" t="str">
            <v>MAIN TANK - 3 - REPAIR &amp; RECOVERY</v>
          </cell>
          <cell r="D324">
            <v>2910900366</v>
          </cell>
          <cell r="E324" t="str">
            <v>FT28393</v>
          </cell>
          <cell r="F324" t="str">
            <v>SV00A0A410AD03</v>
          </cell>
          <cell r="G324" t="str">
            <v/>
          </cell>
          <cell r="H324" t="str">
            <v/>
          </cell>
          <cell r="I324" t="str">
            <v/>
          </cell>
          <cell r="J324" t="str">
            <v/>
          </cell>
          <cell r="K324" t="str">
            <v/>
          </cell>
          <cell r="L324">
            <v>320</v>
          </cell>
          <cell r="M324" t="str">
            <v>REP/REC</v>
          </cell>
          <cell r="N324" t="str">
            <v>Main Tank</v>
          </cell>
          <cell r="O324" t="str">
            <v>Top Access Plate Assembly</v>
          </cell>
          <cell r="P324" t="str">
            <v/>
          </cell>
          <cell r="Q324" t="str">
            <v>FT28393</v>
          </cell>
          <cell r="R324" t="str">
            <v>FT28503, REP/REC, Main Tank, Top Access Plate Assembly, , FT28393</v>
          </cell>
          <cell r="S324" t="str">
            <v/>
          </cell>
        </row>
        <row r="325">
          <cell r="A325">
            <v>321</v>
          </cell>
          <cell r="B325" t="str">
            <v>FT28503</v>
          </cell>
          <cell r="C325" t="str">
            <v>MAIN TANK - 3 - REPAIR &amp; RECOVERY</v>
          </cell>
          <cell r="D325">
            <v>2910900366</v>
          </cell>
          <cell r="E325" t="str">
            <v>FT28493</v>
          </cell>
          <cell r="F325" t="str">
            <v>SV00A0A410AD0301</v>
          </cell>
          <cell r="G325" t="str">
            <v>Fitting</v>
          </cell>
          <cell r="H325" t="str">
            <v>Plate</v>
          </cell>
          <cell r="I325">
            <v>1</v>
          </cell>
          <cell r="J325">
            <v>1.5</v>
          </cell>
          <cell r="K325">
            <v>1.5</v>
          </cell>
          <cell r="L325">
            <v>321</v>
          </cell>
          <cell r="M325" t="str">
            <v>REP/REC</v>
          </cell>
          <cell r="N325" t="str">
            <v>Main Tank</v>
          </cell>
          <cell r="O325" t="str">
            <v>Top Access Plate Assy FT28393</v>
          </cell>
          <cell r="P325" t="str">
            <v>Plate</v>
          </cell>
          <cell r="Q325" t="str">
            <v>FT28493</v>
          </cell>
          <cell r="R325" t="str">
            <v>FT28503, REP/REC, Main Tank, Top Access Plate Assy FT28393, Plate, FT28493</v>
          </cell>
          <cell r="S325">
            <v>1</v>
          </cell>
        </row>
        <row r="326">
          <cell r="A326">
            <v>322</v>
          </cell>
          <cell r="B326" t="str">
            <v>FT28503</v>
          </cell>
          <cell r="C326" t="str">
            <v>MAIN TANK - 3 - REPAIR &amp; RECOVERY</v>
          </cell>
          <cell r="D326">
            <v>2910900366</v>
          </cell>
          <cell r="E326" t="str">
            <v>FT28243</v>
          </cell>
          <cell r="F326" t="str">
            <v>SV00A0A410AD0303</v>
          </cell>
          <cell r="G326" t="str">
            <v>Fitting</v>
          </cell>
          <cell r="H326" t="str">
            <v>Backing Ring</v>
          </cell>
          <cell r="I326">
            <v>1</v>
          </cell>
          <cell r="J326">
            <v>1.1000000000000001</v>
          </cell>
          <cell r="K326">
            <v>1.1000000000000001</v>
          </cell>
          <cell r="L326">
            <v>322</v>
          </cell>
          <cell r="M326" t="str">
            <v>REP/REC</v>
          </cell>
          <cell r="N326" t="str">
            <v>Main Tank</v>
          </cell>
          <cell r="O326" t="str">
            <v>Top Access Plate Assy FT28393</v>
          </cell>
          <cell r="P326" t="str">
            <v>Backing Ring</v>
          </cell>
          <cell r="Q326" t="str">
            <v>FT28243</v>
          </cell>
          <cell r="R326" t="str">
            <v>FT28503, REP/REC, Main Tank, Top Access Plate Assy FT28393, Backing Ring, FT28243</v>
          </cell>
          <cell r="S326">
            <v>1</v>
          </cell>
        </row>
        <row r="327">
          <cell r="A327">
            <v>323</v>
          </cell>
          <cell r="B327" t="str">
            <v>FT28503</v>
          </cell>
          <cell r="C327" t="str">
            <v>MAIN TANK - 3 - REPAIR &amp; RECOVERY</v>
          </cell>
          <cell r="D327">
            <v>2910900366</v>
          </cell>
          <cell r="E327" t="str">
            <v>BT-M6X25HX/SS</v>
          </cell>
          <cell r="F327" t="str">
            <v>SV00A0A410AD0305</v>
          </cell>
          <cell r="G327" t="str">
            <v>Seal</v>
          </cell>
          <cell r="H327" t="str">
            <v>M6 Bolt Hex Head</v>
          </cell>
          <cell r="I327">
            <v>53</v>
          </cell>
          <cell r="J327">
            <v>0.02</v>
          </cell>
          <cell r="K327">
            <v>1.06</v>
          </cell>
          <cell r="L327">
            <v>323</v>
          </cell>
          <cell r="M327" t="str">
            <v>REP/REC</v>
          </cell>
          <cell r="N327" t="str">
            <v>Main Tank</v>
          </cell>
          <cell r="O327" t="str">
            <v>Top Access Plate Assy FT28393</v>
          </cell>
          <cell r="P327" t="str">
            <v>M6 Bolt Hex Head</v>
          </cell>
          <cell r="Q327" t="str">
            <v>BT-M6X25HX/SS</v>
          </cell>
          <cell r="R327" t="str">
            <v>FT28503, REP/REC, Main Tank, Top Access Plate Assy FT28393, M6 Bolt Hex Head, BT-M6X25HX/SS</v>
          </cell>
          <cell r="S327">
            <v>53</v>
          </cell>
        </row>
        <row r="328">
          <cell r="A328">
            <v>324</v>
          </cell>
          <cell r="B328" t="str">
            <v>FT28503</v>
          </cell>
          <cell r="C328" t="str">
            <v>MAIN TANK - 3 - REPAIR &amp; RECOVERY</v>
          </cell>
          <cell r="D328">
            <v>2910900366</v>
          </cell>
          <cell r="E328" t="str">
            <v>Z-W-M6/SS</v>
          </cell>
          <cell r="F328" t="str">
            <v>SV00A0A410AD0307</v>
          </cell>
          <cell r="G328" t="str">
            <v>Fastener</v>
          </cell>
          <cell r="H328" t="str">
            <v>M6 Washer</v>
          </cell>
          <cell r="I328">
            <v>53</v>
          </cell>
          <cell r="J328">
            <v>5.0000000000000001E-3</v>
          </cell>
          <cell r="K328">
            <v>0.26500000000000001</v>
          </cell>
          <cell r="L328">
            <v>324</v>
          </cell>
          <cell r="M328" t="str">
            <v>REP/REC</v>
          </cell>
          <cell r="N328" t="str">
            <v>Main Tank</v>
          </cell>
          <cell r="O328" t="str">
            <v>Top Access Plate Assy FT28393</v>
          </cell>
          <cell r="P328" t="str">
            <v>M6 Washer</v>
          </cell>
          <cell r="Q328" t="str">
            <v>Z-W-M6/SS</v>
          </cell>
          <cell r="R328" t="str">
            <v>FT28503, REP/REC, Main Tank, Top Access Plate Assy FT28393, M6 Washer, Z-W-M6/SS</v>
          </cell>
          <cell r="S328">
            <v>53</v>
          </cell>
        </row>
        <row r="329">
          <cell r="A329">
            <v>325</v>
          </cell>
          <cell r="B329" t="str">
            <v>FT28503</v>
          </cell>
          <cell r="C329" t="str">
            <v>MAIN TANK - 3 - REPAIR &amp; RECOVERY</v>
          </cell>
          <cell r="D329">
            <v>2910900366</v>
          </cell>
          <cell r="E329" t="str">
            <v>FT28253</v>
          </cell>
          <cell r="F329" t="str">
            <v>SV00A0A410AD0309</v>
          </cell>
          <cell r="G329" t="str">
            <v>Fastener</v>
          </cell>
          <cell r="H329" t="str">
            <v>Gasket</v>
          </cell>
          <cell r="I329">
            <v>2</v>
          </cell>
          <cell r="J329">
            <v>5.0000000000000001E-3</v>
          </cell>
          <cell r="K329">
            <v>0.01</v>
          </cell>
          <cell r="L329">
            <v>325</v>
          </cell>
          <cell r="M329" t="str">
            <v>REP/REC</v>
          </cell>
          <cell r="N329" t="str">
            <v>Main Tank</v>
          </cell>
          <cell r="O329" t="str">
            <v>Top Access Plate Assy FT28393</v>
          </cell>
          <cell r="P329" t="str">
            <v>Gasket</v>
          </cell>
          <cell r="Q329" t="str">
            <v>FT28253</v>
          </cell>
          <cell r="R329" t="str">
            <v>FT28503, REP/REC, Main Tank, Top Access Plate Assy FT28393, Gasket, FT28253</v>
          </cell>
          <cell r="S329">
            <v>2</v>
          </cell>
        </row>
        <row r="330">
          <cell r="A330">
            <v>326</v>
          </cell>
          <cell r="B330" t="str">
            <v>FT28503</v>
          </cell>
          <cell r="C330" t="str">
            <v>MAIN TANK - 3 - REPAIR &amp; RECOVERY</v>
          </cell>
          <cell r="D330">
            <v>2910900366</v>
          </cell>
          <cell r="E330" t="str">
            <v>BT-M6X16CSK/SS</v>
          </cell>
          <cell r="F330" t="str">
            <v>SV00A0A410AD0311</v>
          </cell>
          <cell r="G330" t="str">
            <v>Fastener</v>
          </cell>
          <cell r="H330" t="str">
            <v>M6 Bolt Csk Head</v>
          </cell>
          <cell r="I330">
            <v>3</v>
          </cell>
          <cell r="J330">
            <v>5.0000000000000001E-3</v>
          </cell>
          <cell r="K330">
            <v>1.4999999999999999E-2</v>
          </cell>
          <cell r="L330">
            <v>326</v>
          </cell>
          <cell r="M330" t="str">
            <v>REP/REC</v>
          </cell>
          <cell r="N330" t="str">
            <v>Main Tank</v>
          </cell>
          <cell r="O330" t="str">
            <v>Top Access Plate Assy FT28393</v>
          </cell>
          <cell r="P330" t="str">
            <v>M6 Bolt Csk Head</v>
          </cell>
          <cell r="Q330" t="str">
            <v>BT-M6X16CSK/SS</v>
          </cell>
          <cell r="R330" t="str">
            <v>FT28503, REP/REC, Main Tank, Top Access Plate Assy FT28393, M6 Bolt Csk Head, BT-M6X16CSK/SS</v>
          </cell>
          <cell r="S330">
            <v>3</v>
          </cell>
        </row>
        <row r="331">
          <cell r="A331">
            <v>327</v>
          </cell>
          <cell r="B331" t="str">
            <v>FT28503</v>
          </cell>
          <cell r="C331" t="str">
            <v>MAIN TANK - 3 - REPAIR &amp; RECOVERY</v>
          </cell>
          <cell r="D331">
            <v>2910900366</v>
          </cell>
          <cell r="E331" t="str">
            <v/>
          </cell>
          <cell r="F331" t="str">
            <v>SV00A0A410AD05</v>
          </cell>
          <cell r="G331" t="str">
            <v/>
          </cell>
          <cell r="H331" t="str">
            <v/>
          </cell>
          <cell r="I331" t="str">
            <v/>
          </cell>
          <cell r="J331" t="str">
            <v/>
          </cell>
          <cell r="K331" t="str">
            <v/>
          </cell>
          <cell r="L331">
            <v>327</v>
          </cell>
          <cell r="M331" t="str">
            <v>REP/REC</v>
          </cell>
          <cell r="N331" t="str">
            <v>Main Tank</v>
          </cell>
          <cell r="O331" t="str">
            <v>Fuel Filler</v>
          </cell>
          <cell r="P331" t="str">
            <v/>
          </cell>
          <cell r="Q331" t="str">
            <v/>
          </cell>
          <cell r="R331" t="str">
            <v xml:space="preserve">FT28503, REP/REC, Main Tank, Fuel Filler, , </v>
          </cell>
          <cell r="S331" t="str">
            <v/>
          </cell>
        </row>
        <row r="332">
          <cell r="A332">
            <v>328</v>
          </cell>
          <cell r="B332" t="str">
            <v>FT28503</v>
          </cell>
          <cell r="C332" t="str">
            <v>MAIN TANK - 3 - REPAIR &amp; RECOVERY</v>
          </cell>
          <cell r="D332">
            <v>2910900366</v>
          </cell>
          <cell r="E332" t="str">
            <v>Y-J2-1MA-X-V</v>
          </cell>
          <cell r="F332" t="str">
            <v>SV00A0A410AD0501</v>
          </cell>
          <cell r="G332" t="str">
            <v>Fitting</v>
          </cell>
          <cell r="H332" t="str">
            <v>Pressure/Gravity Refuel Coupling</v>
          </cell>
          <cell r="I332">
            <v>1</v>
          </cell>
          <cell r="J332">
            <v>1.03</v>
          </cell>
          <cell r="K332">
            <v>1.03</v>
          </cell>
          <cell r="L332">
            <v>328</v>
          </cell>
          <cell r="M332" t="str">
            <v>REP/REC</v>
          </cell>
          <cell r="N332" t="str">
            <v>Main Tank</v>
          </cell>
          <cell r="O332" t="str">
            <v>Fuel Filler LRU</v>
          </cell>
          <cell r="P332" t="str">
            <v>Pressure/Gravity Refuel Coupling</v>
          </cell>
          <cell r="Q332" t="str">
            <v>Y-J2-1MA-X-V</v>
          </cell>
          <cell r="R332" t="str">
            <v>FT28503, REP/REC, Main Tank, Fuel Filler LRU, Pressure/Gravity Refuel Coupling, Y-J2-1MA-X-V</v>
          </cell>
          <cell r="S332">
            <v>1</v>
          </cell>
        </row>
        <row r="333">
          <cell r="A333">
            <v>329</v>
          </cell>
          <cell r="B333" t="str">
            <v>FT28503</v>
          </cell>
          <cell r="C333" t="str">
            <v>MAIN TANK - 3 - REPAIR &amp; RECOVERY</v>
          </cell>
          <cell r="D333">
            <v>2910900366</v>
          </cell>
          <cell r="E333" t="str">
            <v>Y-FCMX109A</v>
          </cell>
          <cell r="F333" t="str">
            <v>SV00A0A410AD0503</v>
          </cell>
          <cell r="G333" t="str">
            <v>Fitting</v>
          </cell>
          <cell r="H333" t="str">
            <v>STANAG 3105  Filler Cap &amp; Lanyard</v>
          </cell>
          <cell r="I333">
            <v>1</v>
          </cell>
          <cell r="J333">
            <v>0.35</v>
          </cell>
          <cell r="K333">
            <v>0.35</v>
          </cell>
          <cell r="L333">
            <v>329</v>
          </cell>
          <cell r="M333" t="str">
            <v>REP/REC</v>
          </cell>
          <cell r="N333" t="str">
            <v>Main Tank</v>
          </cell>
          <cell r="O333" t="str">
            <v>Fuel Filler LRU</v>
          </cell>
          <cell r="P333" t="str">
            <v>STANAG 3105  Filler Cap &amp; Lanyard</v>
          </cell>
          <cell r="Q333" t="str">
            <v>Y-FCMX109A</v>
          </cell>
          <cell r="R333" t="str">
            <v>FT28503, REP/REC, Main Tank, Fuel Filler LRU, STANAG 3105  Filler Cap &amp; Lanyard, Y-FCMX109A</v>
          </cell>
          <cell r="S333">
            <v>1</v>
          </cell>
        </row>
        <row r="334">
          <cell r="A334">
            <v>330</v>
          </cell>
          <cell r="B334" t="str">
            <v>FT28503</v>
          </cell>
          <cell r="C334" t="str">
            <v>MAIN TANK - 3 - REPAIR &amp; RECOVERY</v>
          </cell>
          <cell r="D334">
            <v>2910900366</v>
          </cell>
          <cell r="E334" t="str">
            <v>Y-SS1310</v>
          </cell>
          <cell r="F334" t="str">
            <v>SV00A0A410AD0505</v>
          </cell>
          <cell r="G334" t="str">
            <v>Clamp</v>
          </cell>
          <cell r="H334" t="str">
            <v xml:space="preserve">Clamp  </v>
          </cell>
          <cell r="I334">
            <v>2</v>
          </cell>
          <cell r="J334">
            <v>0.1</v>
          </cell>
          <cell r="K334">
            <v>0.2</v>
          </cell>
          <cell r="L334">
            <v>330</v>
          </cell>
          <cell r="M334" t="str">
            <v>REP/REC</v>
          </cell>
          <cell r="N334" t="str">
            <v>Main Tank</v>
          </cell>
          <cell r="O334" t="str">
            <v>Fuel Filler LRU</v>
          </cell>
          <cell r="P334" t="str">
            <v xml:space="preserve">Clamp  </v>
          </cell>
          <cell r="Q334" t="str">
            <v>Y-SS1310</v>
          </cell>
          <cell r="R334" t="str">
            <v>FT28503, REP/REC, Main Tank, Fuel Filler LRU, Clamp  , Y-SS1310</v>
          </cell>
          <cell r="S334">
            <v>2</v>
          </cell>
        </row>
        <row r="335">
          <cell r="A335">
            <v>331</v>
          </cell>
          <cell r="B335" t="str">
            <v>FT28503</v>
          </cell>
          <cell r="C335" t="str">
            <v>MAIN TANK - 3 - REPAIR &amp; RECOVERY</v>
          </cell>
          <cell r="D335">
            <v>2910900366</v>
          </cell>
          <cell r="E335" t="str">
            <v>BT-M4X20CSK/SS</v>
          </cell>
          <cell r="F335" t="str">
            <v>SV00A0A410AD0507</v>
          </cell>
          <cell r="G335" t="str">
            <v>Screw</v>
          </cell>
          <cell r="H335" t="str">
            <v>M4 CSK SCREW 20mm</v>
          </cell>
          <cell r="I335">
            <v>14</v>
          </cell>
          <cell r="J335">
            <v>5.0000000000000001E-3</v>
          </cell>
          <cell r="K335">
            <v>7.0000000000000007E-2</v>
          </cell>
          <cell r="L335">
            <v>331</v>
          </cell>
          <cell r="M335" t="str">
            <v>REP/REC</v>
          </cell>
          <cell r="N335" t="str">
            <v>Main Tank</v>
          </cell>
          <cell r="O335" t="str">
            <v>Fuel Filler LRU</v>
          </cell>
          <cell r="P335" t="str">
            <v>M4 CSK SCREW 20mm</v>
          </cell>
          <cell r="Q335" t="str">
            <v>BT-M4X20CSK/SS</v>
          </cell>
          <cell r="R335" t="str">
            <v>FT28503, REP/REC, Main Tank, Fuel Filler LRU, M4 CSK SCREW 20mm, BT-M4X20CSK/SS</v>
          </cell>
          <cell r="S335">
            <v>14</v>
          </cell>
        </row>
        <row r="336">
          <cell r="A336">
            <v>332</v>
          </cell>
          <cell r="B336" t="str">
            <v>FT28503</v>
          </cell>
          <cell r="C336" t="str">
            <v>MAIN TANK - 3 - REPAIR &amp; RECOVERY</v>
          </cell>
          <cell r="D336">
            <v>2910900366</v>
          </cell>
          <cell r="E336" t="str">
            <v>FT28385/1</v>
          </cell>
          <cell r="F336" t="str">
            <v>SV00A0A410AD0509</v>
          </cell>
          <cell r="G336" t="str">
            <v>Seal</v>
          </cell>
          <cell r="H336" t="str">
            <v>Flex P seal Rubber Moulding</v>
          </cell>
          <cell r="I336">
            <v>1</v>
          </cell>
          <cell r="J336">
            <v>0.1</v>
          </cell>
          <cell r="K336">
            <v>0.1</v>
          </cell>
          <cell r="L336">
            <v>332</v>
          </cell>
          <cell r="M336" t="str">
            <v>REP/REC</v>
          </cell>
          <cell r="N336" t="str">
            <v>Main Tank</v>
          </cell>
          <cell r="O336" t="str">
            <v>Fuel Filler LRU</v>
          </cell>
          <cell r="P336" t="str">
            <v>Flex P seal Rubber Moulding</v>
          </cell>
          <cell r="Q336" t="str">
            <v>FT28385/1</v>
          </cell>
          <cell r="R336" t="str">
            <v>FT28503, REP/REC, Main Tank, Fuel Filler LRU, Flex P seal Rubber Moulding, FT28385/1</v>
          </cell>
          <cell r="S336">
            <v>1</v>
          </cell>
        </row>
        <row r="337">
          <cell r="A337">
            <v>333</v>
          </cell>
          <cell r="B337" t="str">
            <v>FT28503</v>
          </cell>
          <cell r="C337" t="str">
            <v>MAIN TANK - 3 - REPAIR &amp; RECOVERY</v>
          </cell>
          <cell r="D337">
            <v>2910900366</v>
          </cell>
          <cell r="E337" t="str">
            <v/>
          </cell>
          <cell r="F337" t="str">
            <v>SV00A0A460AA03</v>
          </cell>
          <cell r="G337" t="str">
            <v/>
          </cell>
          <cell r="H337" t="str">
            <v/>
          </cell>
          <cell r="I337" t="str">
            <v/>
          </cell>
          <cell r="J337" t="str">
            <v/>
          </cell>
          <cell r="K337" t="str">
            <v/>
          </cell>
          <cell r="L337">
            <v>333</v>
          </cell>
          <cell r="M337" t="str">
            <v>REP/REC</v>
          </cell>
          <cell r="N337" t="str">
            <v>Main Tank</v>
          </cell>
          <cell r="O337" t="str">
            <v>PRESSURE RELIEF VALVE - MAIN TANK</v>
          </cell>
          <cell r="P337" t="str">
            <v/>
          </cell>
          <cell r="Q337" t="str">
            <v/>
          </cell>
          <cell r="R337" t="str">
            <v xml:space="preserve">FT28503, REP/REC, Main Tank, PRESSURE RELIEF VALVE - MAIN TANK, , </v>
          </cell>
          <cell r="S337" t="str">
            <v/>
          </cell>
        </row>
        <row r="338">
          <cell r="A338">
            <v>334</v>
          </cell>
          <cell r="B338" t="str">
            <v>FT28503</v>
          </cell>
          <cell r="C338" t="str">
            <v>MAIN TANK - 3 - REPAIR &amp; RECOVERY</v>
          </cell>
          <cell r="D338">
            <v>2910900366</v>
          </cell>
          <cell r="E338" t="str">
            <v xml:space="preserve">Y-J9-5MA-X-V   </v>
          </cell>
          <cell r="F338" t="str">
            <v>SV00A0A460AA0301</v>
          </cell>
          <cell r="G338" t="str">
            <v>Fitting</v>
          </cell>
          <cell r="H338" t="str">
            <v>PRV Unit</v>
          </cell>
          <cell r="I338">
            <v>1</v>
          </cell>
          <cell r="J338">
            <v>0.3</v>
          </cell>
          <cell r="K338">
            <v>0.3</v>
          </cell>
          <cell r="L338">
            <v>334</v>
          </cell>
          <cell r="M338" t="str">
            <v>REP/REC</v>
          </cell>
          <cell r="N338" t="str">
            <v>Main Tank</v>
          </cell>
          <cell r="O338" t="str">
            <v>Pressure Relief Valve (PRV) LRU (Air)</v>
          </cell>
          <cell r="P338" t="str">
            <v>PRV Unit</v>
          </cell>
          <cell r="Q338" t="str">
            <v xml:space="preserve">Y-J9-5MA-X-V   </v>
          </cell>
          <cell r="R338" t="str">
            <v xml:space="preserve">FT28503, REP/REC, Main Tank, Pressure Relief Valve (PRV) LRU (Air), PRV Unit, Y-J9-5MA-X-V   </v>
          </cell>
          <cell r="S338">
            <v>1</v>
          </cell>
        </row>
        <row r="339">
          <cell r="A339">
            <v>335</v>
          </cell>
          <cell r="B339" t="str">
            <v>FT28503</v>
          </cell>
          <cell r="C339" t="str">
            <v>MAIN TANK - 3 - REPAIR &amp; RECOVERY</v>
          </cell>
          <cell r="D339">
            <v>2910900366</v>
          </cell>
          <cell r="E339" t="str">
            <v>FT28211</v>
          </cell>
          <cell r="F339" t="str">
            <v>SV00A0A460AA0303</v>
          </cell>
          <cell r="G339" t="str">
            <v>Fitting</v>
          </cell>
          <cell r="H339" t="str">
            <v xml:space="preserve">Flex Coupling </v>
          </cell>
          <cell r="I339">
            <v>1</v>
          </cell>
          <cell r="J339">
            <v>0.03</v>
          </cell>
          <cell r="K339">
            <v>0.03</v>
          </cell>
          <cell r="L339">
            <v>335</v>
          </cell>
          <cell r="M339" t="str">
            <v>REP/REC</v>
          </cell>
          <cell r="N339" t="str">
            <v>Main Tank</v>
          </cell>
          <cell r="O339" t="str">
            <v>Pressure Relief Valve (PRV) LRU (Air)</v>
          </cell>
          <cell r="P339" t="str">
            <v xml:space="preserve">Flex Coupling </v>
          </cell>
          <cell r="Q339" t="str">
            <v>FT28211</v>
          </cell>
          <cell r="R339" t="str">
            <v>FT28503, REP/REC, Main Tank, Pressure Relief Valve (PRV) LRU (Air), Flex Coupling , FT28211</v>
          </cell>
          <cell r="S339">
            <v>1</v>
          </cell>
        </row>
        <row r="340">
          <cell r="A340">
            <v>336</v>
          </cell>
          <cell r="B340" t="str">
            <v>FT28503</v>
          </cell>
          <cell r="C340" t="str">
            <v>MAIN TANK - 3 - REPAIR &amp; RECOVERY</v>
          </cell>
          <cell r="D340">
            <v>2910900366</v>
          </cell>
          <cell r="E340" t="str">
            <v>Y-SS1312</v>
          </cell>
          <cell r="F340" t="str">
            <v>SV00A0A460AA0305</v>
          </cell>
          <cell r="G340" t="str">
            <v>Clamp</v>
          </cell>
          <cell r="H340" t="str">
            <v>Clamp - Vent Pipe</v>
          </cell>
          <cell r="I340">
            <v>1</v>
          </cell>
          <cell r="J340">
            <v>5.0000000000000001E-3</v>
          </cell>
          <cell r="K340">
            <v>5.0000000000000001E-3</v>
          </cell>
          <cell r="L340">
            <v>336</v>
          </cell>
          <cell r="M340" t="str">
            <v>REP/REC</v>
          </cell>
          <cell r="N340" t="str">
            <v>Main Tank</v>
          </cell>
          <cell r="O340" t="str">
            <v>Pressure Relief Valve (PRV) LRU (Air)</v>
          </cell>
          <cell r="P340" t="str">
            <v>Clamp - Vent Pipe</v>
          </cell>
          <cell r="Q340" t="str">
            <v>Y-SS1312</v>
          </cell>
          <cell r="R340" t="str">
            <v>FT28503, REP/REC, Main Tank, Pressure Relief Valve (PRV) LRU (Air), Clamp - Vent Pipe, Y-SS1312</v>
          </cell>
          <cell r="S340">
            <v>1</v>
          </cell>
        </row>
        <row r="341">
          <cell r="A341">
            <v>337</v>
          </cell>
          <cell r="B341" t="str">
            <v>FT28503</v>
          </cell>
          <cell r="C341" t="str">
            <v>MAIN TANK - 3 - REPAIR &amp; RECOVERY</v>
          </cell>
          <cell r="D341">
            <v>2910900366</v>
          </cell>
          <cell r="E341" t="str">
            <v>4128-00-010-493</v>
          </cell>
          <cell r="F341" t="str">
            <v>SV00A0A450AD</v>
          </cell>
          <cell r="G341" t="str">
            <v/>
          </cell>
          <cell r="H341" t="str">
            <v/>
          </cell>
          <cell r="I341" t="str">
            <v/>
          </cell>
          <cell r="J341" t="str">
            <v/>
          </cell>
          <cell r="K341" t="str">
            <v/>
          </cell>
          <cell r="L341">
            <v>337</v>
          </cell>
          <cell r="M341" t="str">
            <v>REP/REC</v>
          </cell>
          <cell r="N341" t="str">
            <v>Main Tank</v>
          </cell>
          <cell r="O341" t="str">
            <v>FUEL LEVEL SENSOR - MAIN TANK</v>
          </cell>
          <cell r="P341" t="str">
            <v/>
          </cell>
          <cell r="Q341" t="str">
            <v>4128-00-010-493</v>
          </cell>
          <cell r="R341" t="str">
            <v>FT28503, REP/REC, Main Tank, FUEL LEVEL SENSOR - MAIN TANK, , 4128-00-010-493</v>
          </cell>
          <cell r="S341" t="str">
            <v/>
          </cell>
        </row>
        <row r="342">
          <cell r="A342">
            <v>338</v>
          </cell>
          <cell r="B342" t="str">
            <v>FT28503</v>
          </cell>
          <cell r="C342" t="str">
            <v>MAIN TANK - 3 - REPAIR &amp; RECOVERY</v>
          </cell>
          <cell r="D342">
            <v>2910900366</v>
          </cell>
          <cell r="E342" t="str">
            <v>4128-00-010</v>
          </cell>
          <cell r="F342" t="str">
            <v>SV00A0A450AD01</v>
          </cell>
          <cell r="G342" t="str">
            <v>Fitting</v>
          </cell>
          <cell r="H342" t="str">
            <v>Fuel Level Sensor Unit</v>
          </cell>
          <cell r="I342">
            <v>1</v>
          </cell>
          <cell r="J342">
            <v>0.2</v>
          </cell>
          <cell r="K342">
            <v>0.2</v>
          </cell>
          <cell r="L342">
            <v>338</v>
          </cell>
          <cell r="M342" t="str">
            <v>REP/REC</v>
          </cell>
          <cell r="N342" t="str">
            <v>Main Tank</v>
          </cell>
          <cell r="O342" t="str">
            <v>Fuel Level Sensor LRU</v>
          </cell>
          <cell r="P342" t="str">
            <v>Fuel Level Sensor Unit</v>
          </cell>
          <cell r="Q342" t="str">
            <v>4128-00-010</v>
          </cell>
          <cell r="R342" t="str">
            <v>FT28503, REP/REC, Main Tank, Fuel Level Sensor LRU, Fuel Level Sensor Unit, 4128-00-010</v>
          </cell>
          <cell r="S342">
            <v>1</v>
          </cell>
        </row>
        <row r="343">
          <cell r="A343">
            <v>339</v>
          </cell>
          <cell r="B343" t="str">
            <v>FT28503</v>
          </cell>
          <cell r="C343" t="str">
            <v>MAIN TANK - 3 - REPAIR &amp; RECOVERY</v>
          </cell>
          <cell r="D343">
            <v>2910900366</v>
          </cell>
          <cell r="E343" t="str">
            <v>4129-30-051</v>
          </cell>
          <cell r="F343" t="str">
            <v>SV00A0A450AD03</v>
          </cell>
          <cell r="G343" t="str">
            <v>Fitting</v>
          </cell>
          <cell r="H343" t="str">
            <v>Support Boss for FLS</v>
          </cell>
          <cell r="I343">
            <v>1</v>
          </cell>
          <cell r="J343">
            <v>0.2</v>
          </cell>
          <cell r="K343">
            <v>0.2</v>
          </cell>
          <cell r="L343">
            <v>339</v>
          </cell>
          <cell r="M343" t="str">
            <v>REP/REC</v>
          </cell>
          <cell r="N343" t="str">
            <v>Main Tank</v>
          </cell>
          <cell r="O343" t="str">
            <v>Fuel Level Sensor LRU</v>
          </cell>
          <cell r="P343" t="str">
            <v>Support Boss for FLS</v>
          </cell>
          <cell r="Q343" t="str">
            <v>4129-30-051</v>
          </cell>
          <cell r="R343" t="str">
            <v>FT28503, REP/REC, Main Tank, Fuel Level Sensor LRU, Support Boss for FLS, 4129-30-051</v>
          </cell>
          <cell r="S343">
            <v>1</v>
          </cell>
        </row>
        <row r="344">
          <cell r="A344">
            <v>340</v>
          </cell>
          <cell r="B344" t="str">
            <v>FT28503</v>
          </cell>
          <cell r="C344" t="str">
            <v>MAIN TANK - 3 - REPAIR &amp; RECOVERY</v>
          </cell>
          <cell r="D344">
            <v>2910900366</v>
          </cell>
          <cell r="E344" t="str">
            <v>BT-M5X25HX/SS</v>
          </cell>
          <cell r="F344" t="str">
            <v>SV00A0A450AD05</v>
          </cell>
          <cell r="G344" t="str">
            <v>Fastener</v>
          </cell>
          <cell r="H344" t="str">
            <v>M5 Bolt Hex Head</v>
          </cell>
          <cell r="I344">
            <v>5</v>
          </cell>
          <cell r="J344">
            <v>5.0000000000000001E-3</v>
          </cell>
          <cell r="K344">
            <v>2.5000000000000001E-2</v>
          </cell>
          <cell r="L344">
            <v>340</v>
          </cell>
          <cell r="M344" t="str">
            <v>Scout</v>
          </cell>
          <cell r="N344" t="str">
            <v>Main Tank</v>
          </cell>
          <cell r="O344" t="str">
            <v>Fuel Level Sensor LRU</v>
          </cell>
          <cell r="P344" t="str">
            <v>M5 Bolt Hex Head</v>
          </cell>
          <cell r="Q344" t="str">
            <v>BT-M5X25HX/SS</v>
          </cell>
          <cell r="R344" t="str">
            <v>FT28503, Scout, Main Tank, Fuel Level Sensor LRU, M5 Bolt Hex Head, BT-M5X25HX/SS</v>
          </cell>
          <cell r="S344">
            <v>5</v>
          </cell>
        </row>
        <row r="345">
          <cell r="A345">
            <v>341</v>
          </cell>
          <cell r="B345" t="str">
            <v>FT28503</v>
          </cell>
          <cell r="C345" t="str">
            <v>MAIN TANK - 3 - REPAIR &amp; RECOVERY</v>
          </cell>
          <cell r="D345">
            <v>2910900366</v>
          </cell>
          <cell r="E345" t="str">
            <v>Z-W-M5</v>
          </cell>
          <cell r="F345" t="str">
            <v>SV00A0A450AD07</v>
          </cell>
          <cell r="G345" t="str">
            <v>Fastener</v>
          </cell>
          <cell r="H345" t="str">
            <v>M5 Washer</v>
          </cell>
          <cell r="I345">
            <v>5</v>
          </cell>
          <cell r="J345">
            <v>3.0000000000000001E-3</v>
          </cell>
          <cell r="K345">
            <v>1.4999999999999999E-2</v>
          </cell>
          <cell r="L345">
            <v>341</v>
          </cell>
          <cell r="M345" t="str">
            <v>Scout</v>
          </cell>
          <cell r="N345" t="str">
            <v>Main Tank</v>
          </cell>
          <cell r="O345" t="str">
            <v>Fuel Level Sensor LRU</v>
          </cell>
          <cell r="P345" t="str">
            <v>M5 Washer</v>
          </cell>
          <cell r="Q345" t="str">
            <v>Z-W-M5</v>
          </cell>
          <cell r="R345" t="str">
            <v>FT28503, Scout, Main Tank, Fuel Level Sensor LRU, M5 Washer, Z-W-M5</v>
          </cell>
          <cell r="S345">
            <v>5</v>
          </cell>
        </row>
        <row r="346">
          <cell r="A346">
            <v>342</v>
          </cell>
          <cell r="B346" t="str">
            <v>FT28503</v>
          </cell>
          <cell r="C346" t="str">
            <v>MAIN TANK - 3 - REPAIR &amp; RECOVERY</v>
          </cell>
          <cell r="D346">
            <v>2910900366</v>
          </cell>
          <cell r="E346" t="str">
            <v>BT-M4X12CSK/SS</v>
          </cell>
          <cell r="F346" t="str">
            <v>SV00A0A450AD09</v>
          </cell>
          <cell r="G346" t="str">
            <v>Fastener</v>
          </cell>
          <cell r="H346" t="str">
            <v>M4 SCREW COUNTERSINK</v>
          </cell>
          <cell r="I346">
            <v>3</v>
          </cell>
          <cell r="J346">
            <v>3.0000000000000001E-3</v>
          </cell>
          <cell r="K346">
            <v>9.0000000000000011E-3</v>
          </cell>
          <cell r="L346">
            <v>342</v>
          </cell>
          <cell r="M346" t="str">
            <v>Scout</v>
          </cell>
          <cell r="N346" t="str">
            <v>Main Tank</v>
          </cell>
          <cell r="O346" t="str">
            <v>Fuel Level Sensor LRU</v>
          </cell>
          <cell r="P346" t="str">
            <v>M4 SCREW COUNTERSINK</v>
          </cell>
          <cell r="Q346" t="str">
            <v>BT-M4X12CSK/SS</v>
          </cell>
          <cell r="R346" t="str">
            <v>FT28503, Scout, Main Tank, Fuel Level Sensor LRU, M4 SCREW COUNTERSINK, BT-M4X12CSK/SS</v>
          </cell>
          <cell r="S346">
            <v>3</v>
          </cell>
        </row>
        <row r="347">
          <cell r="A347">
            <v>343</v>
          </cell>
          <cell r="B347" t="str">
            <v>FT28503</v>
          </cell>
          <cell r="C347" t="str">
            <v>MAIN TANK - 3 - REPAIR &amp; RECOVERY</v>
          </cell>
          <cell r="D347">
            <v>2910900366</v>
          </cell>
          <cell r="E347" t="str">
            <v>FT22524</v>
          </cell>
          <cell r="F347" t="str">
            <v>SV00A0A450AD11</v>
          </cell>
          <cell r="G347" t="str">
            <v>Fastener</v>
          </cell>
          <cell r="H347" t="str">
            <v>GUAGE Cup</v>
          </cell>
          <cell r="I347">
            <v>1</v>
          </cell>
          <cell r="J347">
            <v>0.2</v>
          </cell>
          <cell r="K347">
            <v>0.2</v>
          </cell>
          <cell r="L347">
            <v>343</v>
          </cell>
          <cell r="M347" t="str">
            <v>Scout</v>
          </cell>
          <cell r="N347" t="str">
            <v>Main Tank</v>
          </cell>
          <cell r="O347" t="str">
            <v>Fuel Level Sensor LRU</v>
          </cell>
          <cell r="P347" t="str">
            <v>GUAGE Cup</v>
          </cell>
          <cell r="Q347" t="str">
            <v>FT22524</v>
          </cell>
          <cell r="R347" t="str">
            <v>FT28503, Scout, Main Tank, Fuel Level Sensor LRU, GUAGE Cup, FT22524</v>
          </cell>
          <cell r="S347">
            <v>1</v>
          </cell>
        </row>
        <row r="348">
          <cell r="A348">
            <v>344</v>
          </cell>
          <cell r="B348" t="str">
            <v>FT28503</v>
          </cell>
          <cell r="C348" t="str">
            <v>MAIN TANK - 3 - REPAIR &amp; RECOVERY</v>
          </cell>
          <cell r="D348">
            <v>2910900366</v>
          </cell>
          <cell r="E348" t="str">
            <v/>
          </cell>
          <cell r="F348" t="str">
            <v>SV00A0A460AG09</v>
          </cell>
          <cell r="G348" t="str">
            <v/>
          </cell>
          <cell r="H348" t="str">
            <v/>
          </cell>
          <cell r="I348" t="str">
            <v/>
          </cell>
          <cell r="J348" t="str">
            <v/>
          </cell>
          <cell r="K348" t="str">
            <v/>
          </cell>
          <cell r="L348">
            <v>344</v>
          </cell>
          <cell r="M348" t="str">
            <v>REP/REC</v>
          </cell>
          <cell r="N348" t="str">
            <v>Main Tank</v>
          </cell>
          <cell r="O348" t="str">
            <v>AIR CONNECTION MAIN TANK</v>
          </cell>
          <cell r="P348" t="str">
            <v/>
          </cell>
          <cell r="Q348" t="str">
            <v/>
          </cell>
          <cell r="R348" t="str">
            <v xml:space="preserve">FT28503, REP/REC, Main Tank, AIR CONNECTION MAIN TANK, , </v>
          </cell>
          <cell r="S348" t="str">
            <v/>
          </cell>
        </row>
        <row r="349">
          <cell r="A349">
            <v>345</v>
          </cell>
          <cell r="B349" t="str">
            <v>FT28503</v>
          </cell>
          <cell r="C349" t="str">
            <v>MAIN TANK - 3 - REPAIR &amp; RECOVERY</v>
          </cell>
          <cell r="D349">
            <v>2910900366</v>
          </cell>
          <cell r="E349" t="str">
            <v>SV15LOMDCF</v>
          </cell>
          <cell r="F349" t="str">
            <v>SV00A0A460AG0901</v>
          </cell>
          <cell r="G349" t="str">
            <v>Fitting</v>
          </cell>
          <cell r="H349" t="str">
            <v>M22 X 1.5 Bulkhead Connector</v>
          </cell>
          <cell r="I349">
            <v>2</v>
          </cell>
          <cell r="J349">
            <v>0.13</v>
          </cell>
          <cell r="K349">
            <v>0.26</v>
          </cell>
          <cell r="L349">
            <v>345</v>
          </cell>
          <cell r="M349" t="str">
            <v>REP/REC</v>
          </cell>
          <cell r="N349" t="str">
            <v>Main Tank</v>
          </cell>
          <cell r="O349" t="str">
            <v>Inward Relief Port LRU (Air) (4)</v>
          </cell>
          <cell r="P349" t="str">
            <v>M22 X 1.5 Bulkhead Connector</v>
          </cell>
          <cell r="Q349" t="str">
            <v>SV15LOMDCF</v>
          </cell>
          <cell r="R349" t="str">
            <v>FT28503, REP/REC, Main Tank, Inward Relief Port LRU (Air) (4), M22 X 1.5 Bulkhead Connector, SV15LOMDCF</v>
          </cell>
          <cell r="S349">
            <v>2</v>
          </cell>
        </row>
        <row r="350">
          <cell r="A350">
            <v>346</v>
          </cell>
          <cell r="B350" t="str">
            <v>FT28503</v>
          </cell>
          <cell r="C350" t="str">
            <v>MAIN TANK - 3 - REPAIR &amp; RECOVERY</v>
          </cell>
          <cell r="D350">
            <v>2910900366</v>
          </cell>
          <cell r="E350" t="str">
            <v>MLN22</v>
          </cell>
          <cell r="F350" t="str">
            <v>SV00A0A460AG0903</v>
          </cell>
          <cell r="G350" t="str">
            <v>Fitting</v>
          </cell>
          <cell r="H350" t="str">
            <v>M22 X 1.5 Locknut</v>
          </cell>
          <cell r="I350">
            <v>2</v>
          </cell>
          <cell r="J350">
            <v>2.3E-2</v>
          </cell>
          <cell r="K350">
            <v>4.5999999999999999E-2</v>
          </cell>
          <cell r="L350">
            <v>346</v>
          </cell>
          <cell r="M350" t="str">
            <v>REP/REC</v>
          </cell>
          <cell r="N350" t="str">
            <v>Main Tank</v>
          </cell>
          <cell r="O350" t="str">
            <v>Inward Relief Port LRU (Air) (4)</v>
          </cell>
          <cell r="P350" t="str">
            <v>M22 X 1.5 Locknut</v>
          </cell>
          <cell r="Q350" t="str">
            <v>MLN22</v>
          </cell>
          <cell r="R350" t="str">
            <v>FT28503, REP/REC, Main Tank, Inward Relief Port LRU (Air) (4), M22 X 1.5 Locknut, MLN22</v>
          </cell>
          <cell r="S350">
            <v>2</v>
          </cell>
        </row>
        <row r="351">
          <cell r="A351">
            <v>347</v>
          </cell>
          <cell r="B351" t="str">
            <v>FT28503</v>
          </cell>
          <cell r="C351" t="str">
            <v>MAIN TANK - 3 - REPAIR &amp; RECOVERY</v>
          </cell>
          <cell r="D351">
            <v>2910900366</v>
          </cell>
          <cell r="E351" t="str">
            <v>22MM BONDED</v>
          </cell>
          <cell r="F351" t="str">
            <v>SV00A0A460AG0905</v>
          </cell>
          <cell r="G351" t="str">
            <v>Seal</v>
          </cell>
          <cell r="H351" t="str">
            <v>M22 X 1.5 Bonded Seal</v>
          </cell>
          <cell r="I351">
            <v>2</v>
          </cell>
          <cell r="J351">
            <v>4.0000000000000001E-3</v>
          </cell>
          <cell r="K351">
            <v>8.0000000000000002E-3</v>
          </cell>
          <cell r="L351">
            <v>347</v>
          </cell>
          <cell r="M351" t="str">
            <v>REP/REC</v>
          </cell>
          <cell r="N351" t="str">
            <v>Main Tank</v>
          </cell>
          <cell r="O351" t="str">
            <v>Inward Relief Port LRU (Air) (4)</v>
          </cell>
          <cell r="P351" t="str">
            <v>M22 X 1.5 Bonded Seal</v>
          </cell>
          <cell r="Q351" t="str">
            <v>22MM BONDED</v>
          </cell>
          <cell r="R351" t="str">
            <v>FT28503, REP/REC, Main Tank, Inward Relief Port LRU (Air) (4), M22 X 1.5 Bonded Seal, 22MM BONDED</v>
          </cell>
          <cell r="S351">
            <v>2</v>
          </cell>
        </row>
        <row r="352">
          <cell r="A352">
            <v>348</v>
          </cell>
          <cell r="B352" t="str">
            <v>FT28503</v>
          </cell>
          <cell r="C352" t="str">
            <v>MAIN TANK - 3 - REPAIR &amp; RECOVERY</v>
          </cell>
          <cell r="D352">
            <v>2910900366</v>
          </cell>
          <cell r="E352" t="str">
            <v>EW15LOMDCF</v>
          </cell>
          <cell r="F352" t="str">
            <v>SV00A0A460AG0907</v>
          </cell>
          <cell r="G352" t="str">
            <v>Fitting</v>
          </cell>
          <cell r="H352" t="str">
            <v>M22 X 1.5 90° Swivel Fem/Fixed Male Union</v>
          </cell>
          <cell r="I352">
            <v>2</v>
          </cell>
          <cell r="J352">
            <v>0.122</v>
          </cell>
          <cell r="K352">
            <v>0.24399999999999999</v>
          </cell>
          <cell r="L352">
            <v>348</v>
          </cell>
          <cell r="M352" t="str">
            <v>REP/REC</v>
          </cell>
          <cell r="N352" t="str">
            <v>Main Tank</v>
          </cell>
          <cell r="O352" t="str">
            <v>Inward Relief Port LRU (Air) (4)</v>
          </cell>
          <cell r="P352" t="str">
            <v>M22 X 1.5 90° Swivel Fem/Fixed Male Union</v>
          </cell>
          <cell r="Q352" t="str">
            <v>EW15LOMDCF</v>
          </cell>
          <cell r="R352" t="str">
            <v>FT28503, REP/REC, Main Tank, Inward Relief Port LRU (Air) (4), M22 X 1.5 90° Swivel Fem/Fixed Male Union, EW15LOMDCF</v>
          </cell>
          <cell r="S352">
            <v>2</v>
          </cell>
        </row>
        <row r="353">
          <cell r="A353">
            <v>349</v>
          </cell>
          <cell r="B353" t="str">
            <v>FT28503</v>
          </cell>
          <cell r="C353" t="str">
            <v>MAIN TANK - 3 - REPAIR &amp; RECOVERY</v>
          </cell>
          <cell r="D353">
            <v>2910900366</v>
          </cell>
          <cell r="E353" t="str">
            <v/>
          </cell>
          <cell r="F353" t="str">
            <v>SV00A0A410AD15</v>
          </cell>
          <cell r="G353" t="str">
            <v/>
          </cell>
          <cell r="H353" t="str">
            <v/>
          </cell>
          <cell r="I353" t="str">
            <v/>
          </cell>
          <cell r="J353" t="str">
            <v/>
          </cell>
          <cell r="K353" t="str">
            <v/>
          </cell>
          <cell r="L353">
            <v>349</v>
          </cell>
          <cell r="M353" t="str">
            <v>REP/REC</v>
          </cell>
          <cell r="N353" t="str">
            <v>Main Tank</v>
          </cell>
          <cell r="O353" t="str">
            <v>FWD FUEL FEED</v>
          </cell>
          <cell r="P353" t="str">
            <v/>
          </cell>
          <cell r="Q353" t="str">
            <v/>
          </cell>
          <cell r="R353" t="str">
            <v xml:space="preserve">FT28503, REP/REC, Main Tank, FWD FUEL FEED, , </v>
          </cell>
          <cell r="S353" t="str">
            <v/>
          </cell>
        </row>
        <row r="354">
          <cell r="A354">
            <v>350</v>
          </cell>
          <cell r="B354" t="str">
            <v>FT28503</v>
          </cell>
          <cell r="C354" t="str">
            <v>MAIN TANK - 3 - REPAIR &amp; RECOVERY</v>
          </cell>
          <cell r="D354">
            <v>2910900366</v>
          </cell>
          <cell r="E354" t="str">
            <v>FT28450</v>
          </cell>
          <cell r="F354" t="str">
            <v>SV00A0A410AD13</v>
          </cell>
          <cell r="G354" t="str">
            <v>Fitting</v>
          </cell>
          <cell r="H354" t="str">
            <v>FNAV Fwd</v>
          </cell>
          <cell r="I354">
            <v>1</v>
          </cell>
          <cell r="J354">
            <v>0.35</v>
          </cell>
          <cell r="K354">
            <v>0.35</v>
          </cell>
          <cell r="L354">
            <v>350</v>
          </cell>
          <cell r="M354" t="str">
            <v>REP/REC</v>
          </cell>
          <cell r="N354" t="str">
            <v>Main Tank</v>
          </cell>
          <cell r="O354" t="str">
            <v>FNAV Fwd</v>
          </cell>
          <cell r="P354" t="str">
            <v>FNAV Fwd</v>
          </cell>
          <cell r="Q354" t="str">
            <v>FT28450</v>
          </cell>
          <cell r="R354" t="str">
            <v>FT28503, REP/REC, Main Tank, FNAV Fwd, FNAV Fwd, FT28450</v>
          </cell>
          <cell r="S354">
            <v>1</v>
          </cell>
        </row>
        <row r="355">
          <cell r="A355">
            <v>351</v>
          </cell>
          <cell r="B355" t="str">
            <v>FT28503</v>
          </cell>
          <cell r="C355" t="str">
            <v>MAIN TANK - 3 - REPAIR &amp; RECOVERY</v>
          </cell>
          <cell r="D355">
            <v>2910900366</v>
          </cell>
          <cell r="E355" t="str">
            <v>Y-BS-M36</v>
          </cell>
          <cell r="F355" t="str">
            <v>SV00A0A410AD1501</v>
          </cell>
          <cell r="G355" t="str">
            <v>Seal</v>
          </cell>
          <cell r="H355" t="str">
            <v>M36 Bonded Seal</v>
          </cell>
          <cell r="I355">
            <v>2</v>
          </cell>
          <cell r="J355">
            <v>4.0000000000000001E-3</v>
          </cell>
          <cell r="K355">
            <v>8.0000000000000002E-3</v>
          </cell>
          <cell r="L355">
            <v>351</v>
          </cell>
          <cell r="M355" t="str">
            <v>REP/REC</v>
          </cell>
          <cell r="N355" t="str">
            <v>Main Tank</v>
          </cell>
          <cell r="O355" t="str">
            <v>Fuel Feed - Fwd Pick Up</v>
          </cell>
          <cell r="P355" t="str">
            <v>M36 Bonded Seal</v>
          </cell>
          <cell r="Q355" t="str">
            <v>Y-BS-M36</v>
          </cell>
          <cell r="R355" t="str">
            <v>FT28503, REP/REC, Main Tank, Fuel Feed - Fwd Pick Up, M36 Bonded Seal, Y-BS-M36</v>
          </cell>
          <cell r="S355">
            <v>2</v>
          </cell>
        </row>
        <row r="356">
          <cell r="A356">
            <v>352</v>
          </cell>
          <cell r="B356" t="str">
            <v>FT28503</v>
          </cell>
          <cell r="C356" t="str">
            <v>MAIN TANK - 3 - REPAIR &amp; RECOVERY</v>
          </cell>
          <cell r="D356">
            <v>2910900366</v>
          </cell>
          <cell r="E356" t="str">
            <v>FT28300</v>
          </cell>
          <cell r="F356" t="str">
            <v>SV00A0A410AD1503</v>
          </cell>
          <cell r="G356" t="str">
            <v>Fitting</v>
          </cell>
          <cell r="H356" t="str">
            <v>Bottom Backing Ring</v>
          </cell>
          <cell r="I356">
            <v>1</v>
          </cell>
          <cell r="J356">
            <v>0.4</v>
          </cell>
          <cell r="K356">
            <v>0.4</v>
          </cell>
          <cell r="L356">
            <v>352</v>
          </cell>
          <cell r="M356" t="str">
            <v>REP/REC</v>
          </cell>
          <cell r="N356" t="str">
            <v>Main Tank</v>
          </cell>
          <cell r="O356" t="str">
            <v>Fuel Feed - Fwd Pick Up</v>
          </cell>
          <cell r="P356" t="str">
            <v>Bottom Backing Ring</v>
          </cell>
          <cell r="Q356" t="str">
            <v>FT28300</v>
          </cell>
          <cell r="R356" t="str">
            <v>FT28503, REP/REC, Main Tank, Fuel Feed - Fwd Pick Up, Bottom Backing Ring, FT28300</v>
          </cell>
          <cell r="S356">
            <v>1</v>
          </cell>
        </row>
        <row r="357">
          <cell r="A357">
            <v>353</v>
          </cell>
          <cell r="B357" t="str">
            <v>FT28503</v>
          </cell>
          <cell r="C357" t="str">
            <v>MAIN TANK - 3 - REPAIR &amp; RECOVERY</v>
          </cell>
          <cell r="D357">
            <v>2910900366</v>
          </cell>
          <cell r="E357" t="str">
            <v>FT28299</v>
          </cell>
          <cell r="F357" t="str">
            <v>SV00A0A410AD1505</v>
          </cell>
          <cell r="G357" t="str">
            <v>Seal</v>
          </cell>
          <cell r="H357" t="str">
            <v>Bottom Backing Plate Gasket</v>
          </cell>
          <cell r="I357">
            <v>2</v>
          </cell>
          <cell r="J357">
            <v>0.05</v>
          </cell>
          <cell r="K357">
            <v>0.1</v>
          </cell>
          <cell r="L357">
            <v>353</v>
          </cell>
          <cell r="M357" t="str">
            <v>REP/REC</v>
          </cell>
          <cell r="N357" t="str">
            <v>Main Tank</v>
          </cell>
          <cell r="O357" t="str">
            <v>Fuel Feed - Fwd Pick Up</v>
          </cell>
          <cell r="P357" t="str">
            <v>Bottom Backing Plate Gasket</v>
          </cell>
          <cell r="Q357" t="str">
            <v>FT28299</v>
          </cell>
          <cell r="R357" t="str">
            <v>FT28503, REP/REC, Main Tank, Fuel Feed - Fwd Pick Up, Bottom Backing Plate Gasket, FT28299</v>
          </cell>
          <cell r="S357">
            <v>2</v>
          </cell>
        </row>
        <row r="358">
          <cell r="A358">
            <v>354</v>
          </cell>
          <cell r="B358" t="str">
            <v>FT28503</v>
          </cell>
          <cell r="C358" t="str">
            <v>MAIN TANK - 3 - REPAIR &amp; RECOVERY</v>
          </cell>
          <cell r="D358">
            <v>2910900366</v>
          </cell>
          <cell r="E358" t="str">
            <v>FT28298</v>
          </cell>
          <cell r="F358" t="str">
            <v>SV00A0A410AD1507</v>
          </cell>
          <cell r="G358" t="str">
            <v>Fitting</v>
          </cell>
          <cell r="H358" t="str">
            <v>Bottom Backing Plate</v>
          </cell>
          <cell r="I358">
            <v>1</v>
          </cell>
          <cell r="J358">
            <v>0.3</v>
          </cell>
          <cell r="K358">
            <v>0.3</v>
          </cell>
          <cell r="L358">
            <v>354</v>
          </cell>
          <cell r="M358" t="str">
            <v>REP/REC</v>
          </cell>
          <cell r="N358" t="str">
            <v>Main Tank</v>
          </cell>
          <cell r="O358" t="str">
            <v>Fuel Feed - Fwd Pick Up</v>
          </cell>
          <cell r="P358" t="str">
            <v>Bottom Backing Plate</v>
          </cell>
          <cell r="Q358" t="str">
            <v>FT28298</v>
          </cell>
          <cell r="R358" t="str">
            <v>FT28503, REP/REC, Main Tank, Fuel Feed - Fwd Pick Up, Bottom Backing Plate, FT28298</v>
          </cell>
          <cell r="S358">
            <v>1</v>
          </cell>
        </row>
        <row r="359">
          <cell r="A359">
            <v>355</v>
          </cell>
          <cell r="B359" t="str">
            <v>FT28503</v>
          </cell>
          <cell r="C359" t="str">
            <v>MAIN TANK - 3 - REPAIR &amp; RECOVERY</v>
          </cell>
          <cell r="D359">
            <v>2910900366</v>
          </cell>
          <cell r="E359" t="str">
            <v>FT28198</v>
          </cell>
          <cell r="F359" t="str">
            <v>SV00A0A410AD1509</v>
          </cell>
          <cell r="G359" t="str">
            <v>Fitting</v>
          </cell>
          <cell r="H359" t="str">
            <v>M8 Earthing Boss (White)</v>
          </cell>
          <cell r="I359">
            <v>1</v>
          </cell>
          <cell r="J359">
            <v>0.03</v>
          </cell>
          <cell r="K359">
            <v>0.03</v>
          </cell>
          <cell r="L359">
            <v>355</v>
          </cell>
          <cell r="M359" t="str">
            <v>REP/REC</v>
          </cell>
          <cell r="N359" t="str">
            <v>Main Tank</v>
          </cell>
          <cell r="O359" t="str">
            <v>Fuel Feed - Fwd Pick Up</v>
          </cell>
          <cell r="P359" t="str">
            <v>M8 Earthing Boss (White)</v>
          </cell>
          <cell r="Q359" t="str">
            <v>FT28198</v>
          </cell>
          <cell r="R359" t="str">
            <v>FT28503, REP/REC, Main Tank, Fuel Feed - Fwd Pick Up, M8 Earthing Boss (White), FT28198</v>
          </cell>
          <cell r="S359">
            <v>1</v>
          </cell>
        </row>
        <row r="360">
          <cell r="A360">
            <v>356</v>
          </cell>
          <cell r="B360" t="str">
            <v>FT28503</v>
          </cell>
          <cell r="C360" t="str">
            <v>MAIN TANK - 3 - REPAIR &amp; RECOVERY</v>
          </cell>
          <cell r="D360">
            <v>2910900366</v>
          </cell>
          <cell r="E360" t="str">
            <v>BT-M3X20CSK</v>
          </cell>
          <cell r="F360" t="str">
            <v>SV00A0A410AD1511</v>
          </cell>
          <cell r="G360" t="str">
            <v>Fastener</v>
          </cell>
          <cell r="H360" t="str">
            <v>M3 Csk Screw</v>
          </cell>
          <cell r="I360">
            <v>1</v>
          </cell>
          <cell r="J360">
            <v>5.0000000000000001E-3</v>
          </cell>
          <cell r="K360">
            <v>5.0000000000000001E-3</v>
          </cell>
          <cell r="L360">
            <v>356</v>
          </cell>
          <cell r="M360" t="str">
            <v>REP/REC</v>
          </cell>
          <cell r="N360" t="str">
            <v>Main Tank</v>
          </cell>
          <cell r="O360" t="str">
            <v>Fuel Feed - Fwd Pick Up</v>
          </cell>
          <cell r="P360" t="str">
            <v>M3 Csk Screw</v>
          </cell>
          <cell r="Q360" t="str">
            <v>BT-M3X20CSK</v>
          </cell>
          <cell r="R360" t="str">
            <v>FT28503, REP/REC, Main Tank, Fuel Feed - Fwd Pick Up, M3 Csk Screw, BT-M3X20CSK</v>
          </cell>
          <cell r="S360">
            <v>1</v>
          </cell>
        </row>
        <row r="361">
          <cell r="A361">
            <v>357</v>
          </cell>
          <cell r="B361" t="str">
            <v>FT28503</v>
          </cell>
          <cell r="C361" t="str">
            <v>MAIN TANK - 3 - REPAIR &amp; RECOVERY</v>
          </cell>
          <cell r="D361">
            <v>2910900366</v>
          </cell>
          <cell r="E361" t="str">
            <v>BT-M8X10HX</v>
          </cell>
          <cell r="F361" t="str">
            <v>SV00A0A410AD1513</v>
          </cell>
          <cell r="G361" t="str">
            <v>Fastener</v>
          </cell>
          <cell r="H361" t="str">
            <v>M8 Bolt Hex Head</v>
          </cell>
          <cell r="I361">
            <v>1</v>
          </cell>
          <cell r="J361">
            <v>0.03</v>
          </cell>
          <cell r="K361">
            <v>0.03</v>
          </cell>
          <cell r="L361">
            <v>357</v>
          </cell>
          <cell r="M361" t="str">
            <v>REP/REC</v>
          </cell>
          <cell r="N361" t="str">
            <v>Main Tank</v>
          </cell>
          <cell r="O361" t="str">
            <v>Fuel Feed - Fwd Pick Up</v>
          </cell>
          <cell r="P361" t="str">
            <v>M8 Bolt Hex Head</v>
          </cell>
          <cell r="Q361" t="str">
            <v>BT-M8X10HX</v>
          </cell>
          <cell r="R361" t="str">
            <v>FT28503, REP/REC, Main Tank, Fuel Feed - Fwd Pick Up, M8 Bolt Hex Head, BT-M8X10HX</v>
          </cell>
          <cell r="S361">
            <v>1</v>
          </cell>
        </row>
        <row r="362">
          <cell r="A362">
            <v>358</v>
          </cell>
          <cell r="B362" t="str">
            <v>FT28503</v>
          </cell>
          <cell r="C362" t="str">
            <v>MAIN TANK - 3 - REPAIR &amp; RECOVERY</v>
          </cell>
          <cell r="D362">
            <v>2910900366</v>
          </cell>
          <cell r="E362" t="str">
            <v>BT-M6X16CSK/SS</v>
          </cell>
          <cell r="F362" t="str">
            <v>SV00A0A410AD1515</v>
          </cell>
          <cell r="G362" t="str">
            <v>Fastener</v>
          </cell>
          <cell r="H362" t="str">
            <v>M6 Bolt Csk Head</v>
          </cell>
          <cell r="I362">
            <v>2</v>
          </cell>
          <cell r="J362">
            <v>5.0000000000000001E-3</v>
          </cell>
          <cell r="K362">
            <v>0.01</v>
          </cell>
          <cell r="L362">
            <v>358</v>
          </cell>
          <cell r="M362" t="str">
            <v>REP/REC</v>
          </cell>
          <cell r="N362" t="str">
            <v>Main Tank</v>
          </cell>
          <cell r="O362" t="str">
            <v>Fuel Feed - Fwd Pick Up</v>
          </cell>
          <cell r="P362" t="str">
            <v>M6 Bolt Csk Head</v>
          </cell>
          <cell r="Q362" t="str">
            <v>BT-M6X16CSK/SS</v>
          </cell>
          <cell r="R362" t="str">
            <v>FT28503, REP/REC, Main Tank, Fuel Feed - Fwd Pick Up, M6 Bolt Csk Head, BT-M6X16CSK/SS</v>
          </cell>
          <cell r="S362">
            <v>2</v>
          </cell>
        </row>
        <row r="363">
          <cell r="A363">
            <v>359</v>
          </cell>
          <cell r="B363" t="str">
            <v>FT28503</v>
          </cell>
          <cell r="C363" t="str">
            <v>MAIN TANK - 3 - REPAIR &amp; RECOVERY</v>
          </cell>
          <cell r="D363">
            <v>2910900366</v>
          </cell>
          <cell r="E363" t="str">
            <v>Y-XRT005E177M26</v>
          </cell>
          <cell r="F363" t="str">
            <v>SV00A0A410AD1517</v>
          </cell>
          <cell r="G363" t="str">
            <v>Fitting</v>
          </cell>
          <cell r="H363" t="str">
            <v>M26 Aluminium Crush Washer</v>
          </cell>
          <cell r="I363">
            <v>1</v>
          </cell>
          <cell r="J363">
            <v>4.0000000000000001E-3</v>
          </cell>
          <cell r="K363">
            <v>4.0000000000000001E-3</v>
          </cell>
          <cell r="L363">
            <v>359</v>
          </cell>
          <cell r="M363" t="str">
            <v>REP/REC</v>
          </cell>
          <cell r="N363" t="str">
            <v>Main Tank</v>
          </cell>
          <cell r="O363" t="str">
            <v>Fuel Feed - Fwd Pick Up</v>
          </cell>
          <cell r="P363" t="str">
            <v>M26 Aluminium Crush Washer</v>
          </cell>
          <cell r="Q363" t="str">
            <v>Y-XRT005E177M26</v>
          </cell>
          <cell r="R363" t="str">
            <v>FT28503, REP/REC, Main Tank, Fuel Feed - Fwd Pick Up, M26 Aluminium Crush Washer, Y-XRT005E177M26</v>
          </cell>
          <cell r="S363">
            <v>1</v>
          </cell>
        </row>
        <row r="364">
          <cell r="A364">
            <v>360</v>
          </cell>
          <cell r="B364" t="str">
            <v>FT28503</v>
          </cell>
          <cell r="C364" t="str">
            <v>MAIN TANK - 3 - REPAIR &amp; RECOVERY</v>
          </cell>
          <cell r="D364">
            <v>2910900366</v>
          </cell>
          <cell r="E364" t="str">
            <v>Y-764305-20</v>
          </cell>
          <cell r="F364" t="str">
            <v>SV00A0A410AD1519</v>
          </cell>
          <cell r="G364" t="str">
            <v>Fitting</v>
          </cell>
          <cell r="H364" t="str">
            <v>M26 Banjo bolt DIN 7643-3</v>
          </cell>
          <cell r="I364">
            <v>1</v>
          </cell>
          <cell r="J364">
            <v>0.125</v>
          </cell>
          <cell r="K364">
            <v>0.125</v>
          </cell>
          <cell r="L364">
            <v>360</v>
          </cell>
          <cell r="M364" t="str">
            <v>REP/REC</v>
          </cell>
          <cell r="N364" t="str">
            <v>Main Tank</v>
          </cell>
          <cell r="O364" t="str">
            <v>Fuel Feed - Fwd Pick Up</v>
          </cell>
          <cell r="P364" t="str">
            <v>M26 Banjo bolt DIN 7643-3</v>
          </cell>
          <cell r="Q364" t="str">
            <v>Y-764305-20</v>
          </cell>
          <cell r="R364" t="str">
            <v>FT28503, REP/REC, Main Tank, Fuel Feed - Fwd Pick Up, M26 Banjo bolt DIN 7643-3, Y-764305-20</v>
          </cell>
          <cell r="S364">
            <v>1</v>
          </cell>
        </row>
        <row r="365">
          <cell r="A365">
            <v>361</v>
          </cell>
          <cell r="B365" t="str">
            <v>FT28503</v>
          </cell>
          <cell r="C365" t="str">
            <v>MAIN TANK - 3 - REPAIR &amp; RECOVERY</v>
          </cell>
          <cell r="D365">
            <v>2910900366</v>
          </cell>
          <cell r="E365" t="str">
            <v/>
          </cell>
          <cell r="F365" t="str">
            <v>SV00A0A450AP</v>
          </cell>
          <cell r="G365" t="str">
            <v/>
          </cell>
          <cell r="H365" t="str">
            <v/>
          </cell>
          <cell r="I365" t="str">
            <v/>
          </cell>
          <cell r="J365" t="str">
            <v/>
          </cell>
          <cell r="K365" t="str">
            <v/>
          </cell>
          <cell r="L365">
            <v>361</v>
          </cell>
          <cell r="M365" t="str">
            <v>REP/REC</v>
          </cell>
          <cell r="N365" t="str">
            <v>Main Tank</v>
          </cell>
          <cell r="O365" t="str">
            <v>OPTICAL SENSOR FWD - MAIN TANK</v>
          </cell>
          <cell r="P365" t="str">
            <v/>
          </cell>
          <cell r="Q365" t="str">
            <v/>
          </cell>
          <cell r="R365" t="str">
            <v xml:space="preserve">FT28503, REP/REC, Main Tank, OPTICAL SENSOR FWD - MAIN TANK, , </v>
          </cell>
          <cell r="S365" t="str">
            <v/>
          </cell>
        </row>
        <row r="366">
          <cell r="A366">
            <v>362</v>
          </cell>
          <cell r="B366" t="str">
            <v>FT28503</v>
          </cell>
          <cell r="C366" t="str">
            <v>MAIN TANK - 3 - REPAIR &amp; RECOVERY</v>
          </cell>
          <cell r="D366">
            <v>2910900366</v>
          </cell>
          <cell r="E366" t="str">
            <v>FT28275</v>
          </cell>
          <cell r="F366" t="str">
            <v>SV00A0A450AP01</v>
          </cell>
          <cell r="G366" t="str">
            <v>Insert</v>
          </cell>
          <cell r="H366" t="str">
            <v>Insert 1/2" BSP</v>
          </cell>
          <cell r="I366">
            <v>1</v>
          </cell>
          <cell r="J366">
            <v>7.0000000000000007E-2</v>
          </cell>
          <cell r="K366">
            <v>7.0000000000000007E-2</v>
          </cell>
          <cell r="L366">
            <v>362</v>
          </cell>
          <cell r="M366" t="str">
            <v>REP/REC</v>
          </cell>
          <cell r="N366" t="str">
            <v>Main Tank</v>
          </cell>
          <cell r="O366" t="str">
            <v>Optical Sensor Fwd</v>
          </cell>
          <cell r="P366" t="str">
            <v>Insert 1/2" BSP</v>
          </cell>
          <cell r="Q366" t="str">
            <v>FT28275</v>
          </cell>
          <cell r="R366" t="str">
            <v>FT28503, REP/REC, Main Tank, Optical Sensor Fwd, Insert 1/2" BSP, FT28275</v>
          </cell>
          <cell r="S366">
            <v>1</v>
          </cell>
        </row>
        <row r="367">
          <cell r="A367">
            <v>363</v>
          </cell>
          <cell r="B367" t="str">
            <v>FT28503</v>
          </cell>
          <cell r="C367" t="str">
            <v>MAIN TANK - 3 - REPAIR &amp; RECOVERY</v>
          </cell>
          <cell r="D367">
            <v>2910900366</v>
          </cell>
          <cell r="E367" t="str">
            <v>Y-POS187-312-120</v>
          </cell>
          <cell r="F367" t="str">
            <v>SV00A0A450AP03</v>
          </cell>
          <cell r="G367" t="str">
            <v>Fitting</v>
          </cell>
          <cell r="H367" t="str">
            <v>Optical sensor unit</v>
          </cell>
          <cell r="I367">
            <v>1</v>
          </cell>
          <cell r="J367">
            <v>0.5</v>
          </cell>
          <cell r="K367">
            <v>0.5</v>
          </cell>
          <cell r="L367">
            <v>363</v>
          </cell>
          <cell r="M367" t="str">
            <v>REP/REC</v>
          </cell>
          <cell r="N367" t="str">
            <v>Main Tank</v>
          </cell>
          <cell r="O367" t="str">
            <v>Optical Sensor Fwd</v>
          </cell>
          <cell r="P367" t="str">
            <v>Optical sensor unit</v>
          </cell>
          <cell r="Q367" t="str">
            <v>Y-POS187-312-120</v>
          </cell>
          <cell r="R367" t="str">
            <v>FT28503, REP/REC, Main Tank, Optical Sensor Fwd, Optical sensor unit, Y-POS187-312-120</v>
          </cell>
          <cell r="S367">
            <v>1</v>
          </cell>
        </row>
        <row r="368">
          <cell r="A368">
            <v>364</v>
          </cell>
          <cell r="B368" t="str">
            <v>FT28503</v>
          </cell>
          <cell r="C368" t="str">
            <v>MAIN TANK - 3 - REPAIR &amp; RECOVERY</v>
          </cell>
          <cell r="D368">
            <v>2910900366</v>
          </cell>
          <cell r="E368" t="str">
            <v>Y-BS1/2BSP</v>
          </cell>
          <cell r="F368" t="str">
            <v>SV00A0A450AP05</v>
          </cell>
          <cell r="G368" t="str">
            <v>Seal</v>
          </cell>
          <cell r="H368" t="str">
            <v>Washer 1/2 BSP</v>
          </cell>
          <cell r="I368">
            <v>1</v>
          </cell>
          <cell r="J368">
            <v>4.0000000000000001E-3</v>
          </cell>
          <cell r="K368">
            <v>4.0000000000000001E-3</v>
          </cell>
          <cell r="L368">
            <v>364</v>
          </cell>
          <cell r="M368" t="str">
            <v>REP/REC</v>
          </cell>
          <cell r="N368" t="str">
            <v>Main Tank</v>
          </cell>
          <cell r="O368" t="str">
            <v>Optical Sensor Fwd</v>
          </cell>
          <cell r="P368" t="str">
            <v>Washer 1/2 BSP</v>
          </cell>
          <cell r="Q368" t="str">
            <v>Y-BS1/2BSP</v>
          </cell>
          <cell r="R368" t="str">
            <v>FT28503, REP/REC, Main Tank, Optical Sensor Fwd, Washer 1/2 BSP, Y-BS1/2BSP</v>
          </cell>
          <cell r="S368">
            <v>1</v>
          </cell>
        </row>
        <row r="369">
          <cell r="A369">
            <v>365</v>
          </cell>
          <cell r="B369" t="str">
            <v>FT28503</v>
          </cell>
          <cell r="C369" t="str">
            <v>MAIN TANK - 3 - REPAIR &amp; RECOVERY</v>
          </cell>
          <cell r="D369">
            <v>2910900366</v>
          </cell>
          <cell r="E369" t="str">
            <v/>
          </cell>
          <cell r="F369" t="str">
            <v>SV00A0A410AD09</v>
          </cell>
          <cell r="G369" t="str">
            <v/>
          </cell>
          <cell r="H369" t="str">
            <v/>
          </cell>
          <cell r="I369" t="str">
            <v/>
          </cell>
          <cell r="J369" t="str">
            <v/>
          </cell>
          <cell r="K369" t="str">
            <v/>
          </cell>
          <cell r="L369">
            <v>365</v>
          </cell>
          <cell r="M369" t="str">
            <v>REP/REC</v>
          </cell>
          <cell r="N369" t="str">
            <v>Main Tank</v>
          </cell>
          <cell r="O369" t="str">
            <v>AFT FUEL FEED</v>
          </cell>
          <cell r="P369" t="str">
            <v/>
          </cell>
          <cell r="Q369" t="str">
            <v/>
          </cell>
          <cell r="R369" t="str">
            <v xml:space="preserve">FT28503, REP/REC, Main Tank, AFT FUEL FEED, , </v>
          </cell>
          <cell r="S369" t="str">
            <v/>
          </cell>
        </row>
        <row r="370">
          <cell r="A370">
            <v>366</v>
          </cell>
          <cell r="B370" t="str">
            <v>FT28503</v>
          </cell>
          <cell r="C370" t="str">
            <v>MAIN TANK - 3 - REPAIR &amp; RECOVERY</v>
          </cell>
          <cell r="D370">
            <v>2910900366</v>
          </cell>
          <cell r="E370" t="str">
            <v>FT28450</v>
          </cell>
          <cell r="F370" t="str">
            <v>SV00A0A410AD07</v>
          </cell>
          <cell r="G370" t="str">
            <v>Fitting</v>
          </cell>
          <cell r="H370" t="str">
            <v>FNAV Aft</v>
          </cell>
          <cell r="I370">
            <v>1</v>
          </cell>
          <cell r="J370">
            <v>0.35</v>
          </cell>
          <cell r="K370">
            <v>0.35</v>
          </cell>
          <cell r="L370">
            <v>366</v>
          </cell>
          <cell r="M370" t="str">
            <v>REP/REC</v>
          </cell>
          <cell r="N370" t="str">
            <v>Main Tank</v>
          </cell>
          <cell r="O370" t="str">
            <v>FNAV Aft</v>
          </cell>
          <cell r="P370" t="str">
            <v>FNAV Aft</v>
          </cell>
          <cell r="Q370" t="str">
            <v>FT28450</v>
          </cell>
          <cell r="R370" t="str">
            <v>FT28503, REP/REC, Main Tank, FNAV Aft, FNAV Aft, FT28450</v>
          </cell>
          <cell r="S370">
            <v>1</v>
          </cell>
        </row>
        <row r="371">
          <cell r="A371">
            <v>367</v>
          </cell>
          <cell r="B371" t="str">
            <v>FT28503</v>
          </cell>
          <cell r="C371" t="str">
            <v>MAIN TANK - 3 - REPAIR &amp; RECOVERY</v>
          </cell>
          <cell r="D371">
            <v>2910900366</v>
          </cell>
          <cell r="E371" t="str">
            <v>Y-XRT005E177M26</v>
          </cell>
          <cell r="F371" t="str">
            <v>SV00A0A410AD0901</v>
          </cell>
          <cell r="G371" t="str">
            <v>Seal</v>
          </cell>
          <cell r="H371" t="str">
            <v>M26 Aluminium Crush Washer</v>
          </cell>
          <cell r="I371">
            <v>2</v>
          </cell>
          <cell r="J371">
            <v>4.0000000000000001E-3</v>
          </cell>
          <cell r="K371">
            <v>8.0000000000000002E-3</v>
          </cell>
          <cell r="L371">
            <v>367</v>
          </cell>
          <cell r="M371" t="str">
            <v>REP/REC</v>
          </cell>
          <cell r="N371" t="str">
            <v>Main Tank</v>
          </cell>
          <cell r="O371" t="str">
            <v>Fuel Feed - Aft Pick Up</v>
          </cell>
          <cell r="P371" t="str">
            <v>M26 Aluminium Crush Washer</v>
          </cell>
          <cell r="Q371" t="str">
            <v>Y-XRT005E177M26</v>
          </cell>
          <cell r="R371" t="str">
            <v>FT28503, REP/REC, Main Tank, Fuel Feed - Aft Pick Up, M26 Aluminium Crush Washer, Y-XRT005E177M26</v>
          </cell>
          <cell r="S371">
            <v>2</v>
          </cell>
        </row>
        <row r="372">
          <cell r="A372">
            <v>368</v>
          </cell>
          <cell r="B372" t="str">
            <v>FT28503</v>
          </cell>
          <cell r="C372" t="str">
            <v>MAIN TANK - 3 - REPAIR &amp; RECOVERY</v>
          </cell>
          <cell r="D372">
            <v>2910900366</v>
          </cell>
          <cell r="E372" t="str">
            <v>Y-764305-20</v>
          </cell>
          <cell r="F372" t="str">
            <v>SV00A0A410AD0903</v>
          </cell>
          <cell r="G372" t="str">
            <v>Fitting</v>
          </cell>
          <cell r="H372" t="str">
            <v>M26 Banjo bolt DIN 7643-3</v>
          </cell>
          <cell r="I372">
            <v>1</v>
          </cell>
          <cell r="J372">
            <v>0.125</v>
          </cell>
          <cell r="K372">
            <v>0.125</v>
          </cell>
          <cell r="L372">
            <v>368</v>
          </cell>
          <cell r="M372" t="str">
            <v>REP/REC</v>
          </cell>
          <cell r="N372" t="str">
            <v>Main Tank</v>
          </cell>
          <cell r="O372" t="str">
            <v>Fuel Feed - Aft Pick Up</v>
          </cell>
          <cell r="P372" t="str">
            <v>M26 Banjo bolt DIN 7643-3</v>
          </cell>
          <cell r="Q372" t="str">
            <v>Y-764305-20</v>
          </cell>
          <cell r="R372" t="str">
            <v>FT28503, REP/REC, Main Tank, Fuel Feed - Aft Pick Up, M26 Banjo bolt DIN 7643-3, Y-764305-20</v>
          </cell>
          <cell r="S372">
            <v>1</v>
          </cell>
        </row>
        <row r="373">
          <cell r="A373">
            <v>369</v>
          </cell>
          <cell r="B373" t="str">
            <v>FT28503</v>
          </cell>
          <cell r="C373" t="str">
            <v>MAIN TANK - 3 - REPAIR &amp; RECOVERY</v>
          </cell>
          <cell r="D373">
            <v>2910900366</v>
          </cell>
          <cell r="E373" t="str">
            <v/>
          </cell>
          <cell r="F373" t="str">
            <v>SV00A0A450AM</v>
          </cell>
          <cell r="G373" t="str">
            <v/>
          </cell>
          <cell r="H373" t="str">
            <v/>
          </cell>
          <cell r="I373" t="str">
            <v/>
          </cell>
          <cell r="J373" t="str">
            <v/>
          </cell>
          <cell r="K373" t="str">
            <v/>
          </cell>
          <cell r="L373">
            <v>369</v>
          </cell>
          <cell r="M373" t="str">
            <v>REP/REC</v>
          </cell>
          <cell r="N373" t="str">
            <v>Main Tank</v>
          </cell>
          <cell r="O373" t="str">
            <v>OPTICAL SENSOR AFT - MAIN TANK</v>
          </cell>
          <cell r="P373" t="str">
            <v/>
          </cell>
          <cell r="Q373" t="str">
            <v/>
          </cell>
          <cell r="R373" t="str">
            <v xml:space="preserve">FT28503, REP/REC, Main Tank, OPTICAL SENSOR AFT - MAIN TANK, , </v>
          </cell>
          <cell r="S373" t="str">
            <v/>
          </cell>
        </row>
        <row r="374">
          <cell r="A374">
            <v>370</v>
          </cell>
          <cell r="B374" t="str">
            <v>FT28503</v>
          </cell>
          <cell r="C374" t="str">
            <v>MAIN TANK - 3 - REPAIR &amp; RECOVERY</v>
          </cell>
          <cell r="D374">
            <v>2910900366</v>
          </cell>
          <cell r="E374" t="str">
            <v>FT28275</v>
          </cell>
          <cell r="F374" t="str">
            <v>SV00A0A450AM01</v>
          </cell>
          <cell r="G374" t="str">
            <v>Insert</v>
          </cell>
          <cell r="H374" t="str">
            <v>Insert 1/2" BSP</v>
          </cell>
          <cell r="I374">
            <v>1</v>
          </cell>
          <cell r="J374">
            <v>7.0000000000000007E-2</v>
          </cell>
          <cell r="K374">
            <v>7.0000000000000007E-2</v>
          </cell>
          <cell r="L374">
            <v>370</v>
          </cell>
          <cell r="M374" t="str">
            <v>REP/REC</v>
          </cell>
          <cell r="N374" t="str">
            <v>Main Tank</v>
          </cell>
          <cell r="O374" t="str">
            <v>Optical Sensor Aft</v>
          </cell>
          <cell r="P374" t="str">
            <v>Insert 1/2" BSP</v>
          </cell>
          <cell r="Q374" t="str">
            <v>FT28275</v>
          </cell>
          <cell r="R374" t="str">
            <v>FT28503, REP/REC, Main Tank, Optical Sensor Aft, Insert 1/2" BSP, FT28275</v>
          </cell>
          <cell r="S374">
            <v>1</v>
          </cell>
        </row>
        <row r="375">
          <cell r="A375">
            <v>371</v>
          </cell>
          <cell r="B375" t="str">
            <v>FT28503</v>
          </cell>
          <cell r="C375" t="str">
            <v>MAIN TANK - 3 - REPAIR &amp; RECOVERY</v>
          </cell>
          <cell r="D375">
            <v>2910900366</v>
          </cell>
          <cell r="E375" t="str">
            <v>Y-POS187-312-120</v>
          </cell>
          <cell r="F375" t="str">
            <v>SV00A0A450AM03</v>
          </cell>
          <cell r="G375" t="str">
            <v>Fitting</v>
          </cell>
          <cell r="H375" t="str">
            <v>Optical sensor unit</v>
          </cell>
          <cell r="I375">
            <v>1</v>
          </cell>
          <cell r="J375">
            <v>0.5</v>
          </cell>
          <cell r="K375">
            <v>0.5</v>
          </cell>
          <cell r="L375">
            <v>371</v>
          </cell>
          <cell r="M375" t="str">
            <v>REP/REC</v>
          </cell>
          <cell r="N375" t="str">
            <v>Main Tank</v>
          </cell>
          <cell r="O375" t="str">
            <v>Optical Sensor Aft</v>
          </cell>
          <cell r="P375" t="str">
            <v>Optical sensor unit</v>
          </cell>
          <cell r="Q375" t="str">
            <v>Y-POS187-312-120</v>
          </cell>
          <cell r="R375" t="str">
            <v>FT28503, REP/REC, Main Tank, Optical Sensor Aft, Optical sensor unit, Y-POS187-312-120</v>
          </cell>
          <cell r="S375">
            <v>1</v>
          </cell>
        </row>
        <row r="376">
          <cell r="A376">
            <v>372</v>
          </cell>
          <cell r="B376" t="str">
            <v>FT28503</v>
          </cell>
          <cell r="C376" t="str">
            <v>MAIN TANK - 3 - REPAIR &amp; RECOVERY</v>
          </cell>
          <cell r="D376">
            <v>2910900366</v>
          </cell>
          <cell r="E376" t="str">
            <v>Y-BS1/2BSP</v>
          </cell>
          <cell r="F376" t="str">
            <v>SV00A0A450AM05</v>
          </cell>
          <cell r="G376" t="str">
            <v>Seal</v>
          </cell>
          <cell r="H376" t="str">
            <v>Washer 1/2 BSP</v>
          </cell>
          <cell r="I376">
            <v>1</v>
          </cell>
          <cell r="J376">
            <v>4.0000000000000001E-3</v>
          </cell>
          <cell r="K376">
            <v>4.0000000000000001E-3</v>
          </cell>
          <cell r="L376">
            <v>372</v>
          </cell>
          <cell r="M376" t="str">
            <v>REP/REC</v>
          </cell>
          <cell r="N376" t="str">
            <v>Main Tank</v>
          </cell>
          <cell r="O376" t="str">
            <v>Optical Sensor Aft</v>
          </cell>
          <cell r="P376" t="str">
            <v>Washer 1/2 BSP</v>
          </cell>
          <cell r="Q376" t="str">
            <v>Y-BS1/2BSP</v>
          </cell>
          <cell r="R376" t="str">
            <v>FT28503, REP/REC, Main Tank, Optical Sensor Aft, Washer 1/2 BSP, Y-BS1/2BSP</v>
          </cell>
          <cell r="S376">
            <v>1</v>
          </cell>
        </row>
        <row r="377">
          <cell r="A377">
            <v>373</v>
          </cell>
          <cell r="B377" t="str">
            <v>FT28503</v>
          </cell>
          <cell r="C377" t="str">
            <v>MAIN TANK - 3 - REPAIR &amp; RECOVERY</v>
          </cell>
          <cell r="D377">
            <v>2910900366</v>
          </cell>
          <cell r="E377" t="str">
            <v/>
          </cell>
          <cell r="F377" t="str">
            <v>SV00A0A410AD0101</v>
          </cell>
          <cell r="G377" t="str">
            <v>Fitting</v>
          </cell>
          <cell r="H377" t="str">
            <v>HG334A 1.6mm Kit</v>
          </cell>
          <cell r="I377">
            <v>1</v>
          </cell>
          <cell r="J377">
            <v>0.3</v>
          </cell>
          <cell r="K377">
            <v>0.3</v>
          </cell>
          <cell r="L377">
            <v>373</v>
          </cell>
          <cell r="M377" t="str">
            <v>REP/REC</v>
          </cell>
          <cell r="N377" t="str">
            <v>Main Tank</v>
          </cell>
          <cell r="O377" t="str">
            <v>Interface sponge</v>
          </cell>
          <cell r="P377" t="str">
            <v>HG334A 1.6mm Kit</v>
          </cell>
          <cell r="Q377" t="str">
            <v/>
          </cell>
          <cell r="R377" t="str">
            <v xml:space="preserve">FT28503, REP/REC, Main Tank, Interface sponge, HG334A 1.6mm Kit, </v>
          </cell>
          <cell r="S377">
            <v>1</v>
          </cell>
        </row>
        <row r="378">
          <cell r="A378">
            <v>374</v>
          </cell>
          <cell r="B378" t="str">
            <v>FT28503</v>
          </cell>
          <cell r="C378" t="str">
            <v>MAIN TANK - 3 - REPAIR &amp; RECOVERY</v>
          </cell>
          <cell r="D378">
            <v>2910900366</v>
          </cell>
          <cell r="E378" t="str">
            <v/>
          </cell>
          <cell r="F378" t="str">
            <v>SV00A0A410AD19</v>
          </cell>
          <cell r="G378" t="str">
            <v/>
          </cell>
          <cell r="H378" t="str">
            <v/>
          </cell>
          <cell r="I378" t="str">
            <v/>
          </cell>
          <cell r="J378" t="str">
            <v/>
          </cell>
          <cell r="K378" t="str">
            <v/>
          </cell>
          <cell r="L378">
            <v>374</v>
          </cell>
          <cell r="M378" t="str">
            <v>REP/REC</v>
          </cell>
          <cell r="N378" t="str">
            <v>Main Tank</v>
          </cell>
          <cell r="O378" t="str">
            <v>Strap Assy 1</v>
          </cell>
          <cell r="P378" t="str">
            <v/>
          </cell>
          <cell r="Q378" t="str">
            <v/>
          </cell>
          <cell r="R378" t="str">
            <v xml:space="preserve">FT28503, REP/REC, Main Tank, Strap Assy 1, , </v>
          </cell>
          <cell r="S378" t="str">
            <v/>
          </cell>
        </row>
        <row r="379">
          <cell r="A379">
            <v>375</v>
          </cell>
          <cell r="B379" t="str">
            <v>FT28503</v>
          </cell>
          <cell r="C379" t="str">
            <v>MAIN TANK - 3 - REPAIR &amp; RECOVERY</v>
          </cell>
          <cell r="D379">
            <v>2910900366</v>
          </cell>
          <cell r="E379" t="str">
            <v>FT28413/01</v>
          </cell>
          <cell r="F379" t="str">
            <v>SV00A0A410AD1901</v>
          </cell>
          <cell r="G379" t="str">
            <v>Fitting</v>
          </cell>
          <cell r="H379" t="str">
            <v>Strap</v>
          </cell>
          <cell r="I379">
            <v>1</v>
          </cell>
          <cell r="J379">
            <v>4.774</v>
          </cell>
          <cell r="K379">
            <v>4.774</v>
          </cell>
          <cell r="L379">
            <v>375</v>
          </cell>
          <cell r="M379" t="str">
            <v>REP/REC</v>
          </cell>
          <cell r="N379" t="str">
            <v>Main Tank</v>
          </cell>
          <cell r="O379" t="str">
            <v>(Strap Assy 1) FT28413/-</v>
          </cell>
          <cell r="P379" t="str">
            <v>Strap</v>
          </cell>
          <cell r="Q379" t="str">
            <v>FT28413/01</v>
          </cell>
          <cell r="R379" t="str">
            <v>FT28503, REP/REC, Main Tank, (Strap Assy 1) FT28413/-, Strap, FT28413/01</v>
          </cell>
          <cell r="S379">
            <v>1</v>
          </cell>
        </row>
        <row r="380">
          <cell r="A380">
            <v>376</v>
          </cell>
          <cell r="B380" t="str">
            <v>FT28503</v>
          </cell>
          <cell r="C380" t="str">
            <v>MAIN TANK - 3 - REPAIR &amp; RECOVERY</v>
          </cell>
          <cell r="D380">
            <v>2910900366</v>
          </cell>
          <cell r="E380" t="str">
            <v>FT28412/02</v>
          </cell>
          <cell r="F380" t="str">
            <v>SV00A0A410AD1903</v>
          </cell>
          <cell r="G380" t="str">
            <v>Fitting</v>
          </cell>
          <cell r="H380" t="str">
            <v>Strap</v>
          </cell>
          <cell r="I380">
            <v>1</v>
          </cell>
          <cell r="J380" t="str">
            <v/>
          </cell>
          <cell r="K380" t="str">
            <v/>
          </cell>
          <cell r="L380">
            <v>376</v>
          </cell>
          <cell r="M380" t="str">
            <v>REP/REC</v>
          </cell>
          <cell r="N380" t="str">
            <v>Main Tank</v>
          </cell>
          <cell r="O380" t="str">
            <v>(Strap Assy 1) FT28413/-</v>
          </cell>
          <cell r="P380" t="str">
            <v>Strap</v>
          </cell>
          <cell r="Q380" t="str">
            <v>FT28412/02</v>
          </cell>
          <cell r="R380" t="str">
            <v>FT28503, REP/REC, Main Tank, (Strap Assy 1) FT28413/-, Strap, FT28412/02</v>
          </cell>
          <cell r="S380">
            <v>1</v>
          </cell>
        </row>
        <row r="381">
          <cell r="A381">
            <v>377</v>
          </cell>
          <cell r="B381" t="str">
            <v>FT28503</v>
          </cell>
          <cell r="C381" t="str">
            <v>MAIN TANK - 3 - REPAIR &amp; RECOVERY</v>
          </cell>
          <cell r="D381">
            <v>2910900366</v>
          </cell>
          <cell r="E381" t="str">
            <v>FT28412/03</v>
          </cell>
          <cell r="F381" t="str">
            <v>SV00A0A410AD1905</v>
          </cell>
          <cell r="G381" t="str">
            <v>Fitting</v>
          </cell>
          <cell r="H381" t="str">
            <v>Strap</v>
          </cell>
          <cell r="I381">
            <v>1</v>
          </cell>
          <cell r="J381" t="str">
            <v/>
          </cell>
          <cell r="K381" t="str">
            <v/>
          </cell>
          <cell r="L381">
            <v>377</v>
          </cell>
          <cell r="M381" t="str">
            <v>REP/REC</v>
          </cell>
          <cell r="N381" t="str">
            <v>Main Tank</v>
          </cell>
          <cell r="O381" t="str">
            <v>(Strap Assy 1) FT28413/-</v>
          </cell>
          <cell r="P381" t="str">
            <v>Strap</v>
          </cell>
          <cell r="Q381" t="str">
            <v>FT28412/03</v>
          </cell>
          <cell r="R381" t="str">
            <v>FT28503, REP/REC, Main Tank, (Strap Assy 1) FT28413/-, Strap, FT28412/03</v>
          </cell>
          <cell r="S381">
            <v>1</v>
          </cell>
        </row>
        <row r="382">
          <cell r="A382">
            <v>378</v>
          </cell>
          <cell r="B382" t="str">
            <v>FT28503</v>
          </cell>
          <cell r="C382" t="str">
            <v>MAIN TANK - 3 - REPAIR &amp; RECOVERY</v>
          </cell>
          <cell r="D382">
            <v>2910900366</v>
          </cell>
          <cell r="E382" t="str">
            <v>FT28911</v>
          </cell>
          <cell r="F382" t="str">
            <v>SV00A0A410AD1907</v>
          </cell>
          <cell r="G382" t="str">
            <v>Block</v>
          </cell>
          <cell r="H382" t="str">
            <v>Tension Block Threaded M8</v>
          </cell>
          <cell r="I382">
            <v>2</v>
          </cell>
          <cell r="J382" t="str">
            <v/>
          </cell>
          <cell r="K382" t="str">
            <v/>
          </cell>
          <cell r="L382">
            <v>378</v>
          </cell>
          <cell r="M382" t="str">
            <v>REP/REC</v>
          </cell>
          <cell r="N382" t="str">
            <v>Main Tank</v>
          </cell>
          <cell r="O382" t="str">
            <v>(Strap Assy 1) FT28413/-</v>
          </cell>
          <cell r="P382" t="str">
            <v>Tension Block Threaded M8</v>
          </cell>
          <cell r="Q382" t="str">
            <v>FT28911</v>
          </cell>
          <cell r="R382" t="str">
            <v>FT28503, REP/REC, Main Tank, (Strap Assy 1) FT28413/-, Tension Block Threaded M8, FT28911</v>
          </cell>
          <cell r="S382">
            <v>2</v>
          </cell>
        </row>
        <row r="383">
          <cell r="A383">
            <v>379</v>
          </cell>
          <cell r="B383" t="str">
            <v>FT28503</v>
          </cell>
          <cell r="C383" t="str">
            <v>MAIN TANK - 3 - REPAIR &amp; RECOVERY</v>
          </cell>
          <cell r="D383">
            <v>2910900366</v>
          </cell>
          <cell r="E383" t="str">
            <v>FT28910</v>
          </cell>
          <cell r="F383" t="str">
            <v>SV00A0A410AD1909</v>
          </cell>
          <cell r="G383" t="str">
            <v>Block</v>
          </cell>
          <cell r="H383" t="str">
            <v>Tension Block Clearance</v>
          </cell>
          <cell r="I383">
            <v>2</v>
          </cell>
          <cell r="J383" t="str">
            <v/>
          </cell>
          <cell r="K383" t="str">
            <v/>
          </cell>
          <cell r="L383">
            <v>379</v>
          </cell>
          <cell r="M383" t="str">
            <v>REP/REC</v>
          </cell>
          <cell r="N383" t="str">
            <v>Main Tank</v>
          </cell>
          <cell r="O383" t="str">
            <v>(Strap Assy 1) FT28413/-</v>
          </cell>
          <cell r="P383" t="str">
            <v>Tension Block Clearance</v>
          </cell>
          <cell r="Q383" t="str">
            <v>FT28910</v>
          </cell>
          <cell r="R383" t="str">
            <v>FT28503, REP/REC, Main Tank, (Strap Assy 1) FT28413/-, Tension Block Clearance, FT28910</v>
          </cell>
          <cell r="S383">
            <v>2</v>
          </cell>
        </row>
        <row r="384">
          <cell r="A384">
            <v>380</v>
          </cell>
          <cell r="B384" t="str">
            <v>FT28503</v>
          </cell>
          <cell r="C384" t="str">
            <v>MAIN TANK - 3 - REPAIR &amp; RECOVERY</v>
          </cell>
          <cell r="D384">
            <v>2910900366</v>
          </cell>
          <cell r="E384" t="str">
            <v>NT-M8-SCX24</v>
          </cell>
          <cell r="F384" t="str">
            <v>SV00A0A410AD1911</v>
          </cell>
          <cell r="G384" t="str">
            <v>Fitting</v>
          </cell>
          <cell r="H384" t="str">
            <v>Studding Connector M8</v>
          </cell>
          <cell r="I384">
            <v>2</v>
          </cell>
          <cell r="J384" t="str">
            <v/>
          </cell>
          <cell r="K384" t="str">
            <v/>
          </cell>
          <cell r="L384">
            <v>380</v>
          </cell>
          <cell r="M384" t="str">
            <v>REP/REC</v>
          </cell>
          <cell r="N384" t="str">
            <v>Main Tank</v>
          </cell>
          <cell r="O384" t="str">
            <v>(Strap Assy 1) FT28413/-</v>
          </cell>
          <cell r="P384" t="str">
            <v>Studding Connector M8</v>
          </cell>
          <cell r="Q384" t="str">
            <v>NT-M8-SCX24</v>
          </cell>
          <cell r="R384" t="str">
            <v>FT28503, REP/REC, Main Tank, (Strap Assy 1) FT28413/-, Studding Connector M8, NT-M8-SCX24</v>
          </cell>
          <cell r="S384">
            <v>2</v>
          </cell>
        </row>
        <row r="385">
          <cell r="A385">
            <v>381</v>
          </cell>
          <cell r="B385" t="str">
            <v>FT28503</v>
          </cell>
          <cell r="C385" t="str">
            <v>MAIN TANK - 3 - REPAIR &amp; RECOVERY</v>
          </cell>
          <cell r="D385">
            <v>2910900366</v>
          </cell>
          <cell r="E385" t="str">
            <v>FT28905</v>
          </cell>
          <cell r="F385" t="str">
            <v>SV00A0A410AD1913</v>
          </cell>
          <cell r="G385" t="str">
            <v>Block</v>
          </cell>
          <cell r="H385" t="str">
            <v>Mounting Block</v>
          </cell>
          <cell r="I385">
            <v>1</v>
          </cell>
          <cell r="J385" t="str">
            <v/>
          </cell>
          <cell r="K385" t="str">
            <v/>
          </cell>
          <cell r="L385">
            <v>381</v>
          </cell>
          <cell r="M385" t="str">
            <v>REP/REC</v>
          </cell>
          <cell r="N385" t="str">
            <v>Main Tank</v>
          </cell>
          <cell r="O385" t="str">
            <v>(Strap Assy 1) FT28413/-</v>
          </cell>
          <cell r="P385" t="str">
            <v>Mounting Block</v>
          </cell>
          <cell r="Q385" t="str">
            <v>FT28905</v>
          </cell>
          <cell r="R385" t="str">
            <v>FT28503, REP/REC, Main Tank, (Strap Assy 1) FT28413/-, Mounting Block, FT28905</v>
          </cell>
          <cell r="S385">
            <v>1</v>
          </cell>
        </row>
        <row r="386">
          <cell r="A386">
            <v>382</v>
          </cell>
          <cell r="B386" t="str">
            <v>FT28503</v>
          </cell>
          <cell r="C386" t="str">
            <v>MAIN TANK - 3 - REPAIR &amp; RECOVERY</v>
          </cell>
          <cell r="D386">
            <v>2910900366</v>
          </cell>
          <cell r="E386" t="str">
            <v>FT28909</v>
          </cell>
          <cell r="F386" t="str">
            <v>SV00A0A410AD1915</v>
          </cell>
          <cell r="G386" t="str">
            <v>Block</v>
          </cell>
          <cell r="H386" t="str">
            <v>Strap Retaining Block</v>
          </cell>
          <cell r="I386">
            <v>1</v>
          </cell>
          <cell r="J386" t="str">
            <v/>
          </cell>
          <cell r="K386" t="str">
            <v/>
          </cell>
          <cell r="L386">
            <v>382</v>
          </cell>
          <cell r="M386" t="str">
            <v>REP/REC</v>
          </cell>
          <cell r="N386" t="str">
            <v>Main Tank</v>
          </cell>
          <cell r="O386" t="str">
            <v>(Strap Assy 1) FT28413/-</v>
          </cell>
          <cell r="P386" t="str">
            <v>Strap Retaining Block</v>
          </cell>
          <cell r="Q386" t="str">
            <v>FT28909</v>
          </cell>
          <cell r="R386" t="str">
            <v>FT28503, REP/REC, Main Tank, (Strap Assy 1) FT28413/-, Strap Retaining Block, FT28909</v>
          </cell>
          <cell r="S386">
            <v>1</v>
          </cell>
        </row>
        <row r="387">
          <cell r="A387">
            <v>383</v>
          </cell>
          <cell r="B387" t="str">
            <v>FT28503</v>
          </cell>
          <cell r="C387" t="str">
            <v>MAIN TANK - 3 - REPAIR &amp; RECOVERY</v>
          </cell>
          <cell r="D387">
            <v>2910900366</v>
          </cell>
          <cell r="E387" t="str">
            <v>FT28907</v>
          </cell>
          <cell r="F387" t="str">
            <v>SV00A0A410AD1917</v>
          </cell>
          <cell r="G387" t="str">
            <v>Block</v>
          </cell>
          <cell r="H387" t="str">
            <v>Welded Mounting Block</v>
          </cell>
          <cell r="I387">
            <v>1</v>
          </cell>
          <cell r="J387" t="str">
            <v/>
          </cell>
          <cell r="K387" t="str">
            <v/>
          </cell>
          <cell r="L387">
            <v>383</v>
          </cell>
          <cell r="M387" t="str">
            <v>REP/REC</v>
          </cell>
          <cell r="N387" t="str">
            <v>Main Tank</v>
          </cell>
          <cell r="O387" t="str">
            <v>(Strap Assy 1) FT28413/-</v>
          </cell>
          <cell r="P387" t="str">
            <v>Welded Mounting Block</v>
          </cell>
          <cell r="Q387" t="str">
            <v>FT28907</v>
          </cell>
          <cell r="R387" t="str">
            <v>FT28503, REP/REC, Main Tank, (Strap Assy 1) FT28413/-, Welded Mounting Block, FT28907</v>
          </cell>
          <cell r="S387">
            <v>1</v>
          </cell>
        </row>
        <row r="388">
          <cell r="A388">
            <v>384</v>
          </cell>
          <cell r="B388" t="str">
            <v>FT28503</v>
          </cell>
          <cell r="C388" t="str">
            <v>MAIN TANK - 3 - REPAIR &amp; RECOVERY</v>
          </cell>
          <cell r="D388">
            <v>2910900366</v>
          </cell>
          <cell r="E388" t="str">
            <v>FT28908</v>
          </cell>
          <cell r="F388" t="str">
            <v>SV00A0A410AD1919</v>
          </cell>
          <cell r="G388" t="str">
            <v>Block</v>
          </cell>
          <cell r="H388" t="str">
            <v>Strap Mounting Block</v>
          </cell>
          <cell r="I388">
            <v>1</v>
          </cell>
          <cell r="J388" t="str">
            <v/>
          </cell>
          <cell r="K388" t="str">
            <v/>
          </cell>
          <cell r="L388">
            <v>384</v>
          </cell>
          <cell r="M388" t="str">
            <v>REP/REC</v>
          </cell>
          <cell r="N388" t="str">
            <v>Main Tank</v>
          </cell>
          <cell r="O388" t="str">
            <v>(Strap Assy 1) FT28413/-</v>
          </cell>
          <cell r="P388" t="str">
            <v>Strap Mounting Block</v>
          </cell>
          <cell r="Q388" t="str">
            <v>FT28908</v>
          </cell>
          <cell r="R388" t="str">
            <v>FT28503, REP/REC, Main Tank, (Strap Assy 1) FT28413/-, Strap Mounting Block, FT28908</v>
          </cell>
          <cell r="S388">
            <v>1</v>
          </cell>
        </row>
        <row r="389">
          <cell r="A389">
            <v>385</v>
          </cell>
          <cell r="B389" t="str">
            <v>FT28503</v>
          </cell>
          <cell r="C389" t="str">
            <v>MAIN TANK - 3 - REPAIR &amp; RECOVERY</v>
          </cell>
          <cell r="D389">
            <v>2910900366</v>
          </cell>
          <cell r="E389" t="str">
            <v>Z-W-M8</v>
          </cell>
          <cell r="F389" t="str">
            <v>SV00A0A410AD1921</v>
          </cell>
          <cell r="G389" t="str">
            <v>Fitting</v>
          </cell>
          <cell r="H389" t="str">
            <v>Washer M8</v>
          </cell>
          <cell r="I389">
            <v>7</v>
          </cell>
          <cell r="J389" t="str">
            <v/>
          </cell>
          <cell r="K389" t="str">
            <v/>
          </cell>
          <cell r="L389">
            <v>385</v>
          </cell>
          <cell r="M389" t="str">
            <v>REP/REC</v>
          </cell>
          <cell r="N389" t="str">
            <v>Main Tank</v>
          </cell>
          <cell r="O389" t="str">
            <v>(Strap Assy 1) FT28413/-</v>
          </cell>
          <cell r="P389" t="str">
            <v>Washer M8</v>
          </cell>
          <cell r="Q389" t="str">
            <v>Z-W-M8</v>
          </cell>
          <cell r="R389" t="str">
            <v>FT28503, REP/REC, Main Tank, (Strap Assy 1) FT28413/-, Washer M8, Z-W-M8</v>
          </cell>
          <cell r="S389">
            <v>7</v>
          </cell>
        </row>
        <row r="390">
          <cell r="A390">
            <v>386</v>
          </cell>
          <cell r="B390" t="str">
            <v>FT28503</v>
          </cell>
          <cell r="C390" t="str">
            <v>MAIN TANK - 3 - REPAIR &amp; RECOVERY</v>
          </cell>
          <cell r="D390">
            <v>2910900366</v>
          </cell>
          <cell r="E390" t="str">
            <v>Z-W-NL8</v>
          </cell>
          <cell r="F390" t="str">
            <v>SV00A0A410AD1923</v>
          </cell>
          <cell r="G390" t="str">
            <v>Fitting</v>
          </cell>
          <cell r="H390" t="str">
            <v>Nord-Lock Washer M8</v>
          </cell>
          <cell r="I390">
            <v>7</v>
          </cell>
          <cell r="J390" t="str">
            <v/>
          </cell>
          <cell r="K390" t="str">
            <v/>
          </cell>
          <cell r="L390">
            <v>386</v>
          </cell>
          <cell r="M390" t="str">
            <v>REP/REC</v>
          </cell>
          <cell r="N390" t="str">
            <v>Main Tank</v>
          </cell>
          <cell r="O390" t="str">
            <v>(Strap Assy 1) FT28413/-</v>
          </cell>
          <cell r="P390" t="str">
            <v>Nord-Lock Washer M8</v>
          </cell>
          <cell r="Q390" t="str">
            <v>Z-W-NL8</v>
          </cell>
          <cell r="R390" t="str">
            <v>FT28503, REP/REC, Main Tank, (Strap Assy 1) FT28413/-, Nord-Lock Washer M8, Z-W-NL8</v>
          </cell>
          <cell r="S390">
            <v>7</v>
          </cell>
        </row>
        <row r="391">
          <cell r="A391">
            <v>387</v>
          </cell>
          <cell r="B391" t="str">
            <v>FT28503</v>
          </cell>
          <cell r="C391" t="str">
            <v>MAIN TANK - 3 - REPAIR &amp; RECOVERY</v>
          </cell>
          <cell r="D391">
            <v>2910900366</v>
          </cell>
          <cell r="E391" t="str">
            <v>BT-M8X30SKCPHD</v>
          </cell>
          <cell r="F391" t="str">
            <v>SV00A0A410AD1925</v>
          </cell>
          <cell r="G391" t="str">
            <v>Fitting</v>
          </cell>
          <cell r="H391" t="str">
            <v>BOLT M8x30 Socket cap head screw</v>
          </cell>
          <cell r="I391">
            <v>2</v>
          </cell>
          <cell r="J391" t="str">
            <v/>
          </cell>
          <cell r="K391" t="str">
            <v/>
          </cell>
          <cell r="L391">
            <v>387</v>
          </cell>
          <cell r="M391" t="str">
            <v>REP/REC</v>
          </cell>
          <cell r="N391" t="str">
            <v>Main Tank</v>
          </cell>
          <cell r="O391" t="str">
            <v>(Strap Assy 1) FT28413/-</v>
          </cell>
          <cell r="P391" t="str">
            <v>BOLT M8x30 Socket cap head screw</v>
          </cell>
          <cell r="Q391" t="str">
            <v>BT-M8X30SKCPHD</v>
          </cell>
          <cell r="R391" t="str">
            <v>FT28503, REP/REC, Main Tank, (Strap Assy 1) FT28413/-, BOLT M8x30 Socket cap head screw, BT-M8X30SKCPHD</v>
          </cell>
          <cell r="S391">
            <v>2</v>
          </cell>
        </row>
        <row r="392">
          <cell r="A392">
            <v>388</v>
          </cell>
          <cell r="B392" t="str">
            <v>FT28503</v>
          </cell>
          <cell r="C392" t="str">
            <v>MAIN TANK - 3 - REPAIR &amp; RECOVERY</v>
          </cell>
          <cell r="D392">
            <v>2910900366</v>
          </cell>
          <cell r="E392" t="str">
            <v>BT-M8X40SKCPHD</v>
          </cell>
          <cell r="F392" t="str">
            <v>SV00A0A410AD1927</v>
          </cell>
          <cell r="G392" t="str">
            <v>Fitting</v>
          </cell>
          <cell r="H392" t="str">
            <v>BOLT M8x40 Socket cap head screw</v>
          </cell>
          <cell r="I392">
            <v>1</v>
          </cell>
          <cell r="J392" t="str">
            <v/>
          </cell>
          <cell r="K392" t="str">
            <v/>
          </cell>
          <cell r="L392">
            <v>388</v>
          </cell>
          <cell r="M392" t="str">
            <v>REP/REC</v>
          </cell>
          <cell r="N392" t="str">
            <v>Main Tank</v>
          </cell>
          <cell r="O392" t="str">
            <v>(Strap Assy 1) FT28413/-</v>
          </cell>
          <cell r="P392" t="str">
            <v>BOLT M8x40 Socket cap head screw</v>
          </cell>
          <cell r="Q392" t="str">
            <v>BT-M8X40SKCPHD</v>
          </cell>
          <cell r="R392" t="str">
            <v>FT28503, REP/REC, Main Tank, (Strap Assy 1) FT28413/-, BOLT M8x40 Socket cap head screw, BT-M8X40SKCPHD</v>
          </cell>
          <cell r="S392">
            <v>1</v>
          </cell>
        </row>
        <row r="393">
          <cell r="A393">
            <v>389</v>
          </cell>
          <cell r="B393" t="str">
            <v>FT28503</v>
          </cell>
          <cell r="C393" t="str">
            <v>MAIN TANK - 3 - REPAIR &amp; RECOVERY</v>
          </cell>
          <cell r="D393">
            <v>2910900366</v>
          </cell>
          <cell r="E393" t="str">
            <v>BT-M8X60SKCPHD</v>
          </cell>
          <cell r="F393" t="str">
            <v>SV00A0A410AD1929</v>
          </cell>
          <cell r="G393" t="str">
            <v>Fitting</v>
          </cell>
          <cell r="H393" t="str">
            <v>BOLT M8x60 Socket cap head screw</v>
          </cell>
          <cell r="I393">
            <v>4</v>
          </cell>
          <cell r="J393" t="str">
            <v/>
          </cell>
          <cell r="K393" t="str">
            <v/>
          </cell>
          <cell r="L393">
            <v>389</v>
          </cell>
          <cell r="M393" t="str">
            <v>REP/REC</v>
          </cell>
          <cell r="N393" t="str">
            <v>Main Tank</v>
          </cell>
          <cell r="O393" t="str">
            <v>(Strap Assy 1) FT28413/-</v>
          </cell>
          <cell r="P393" t="str">
            <v>BOLT M8x60 Socket cap head screw</v>
          </cell>
          <cell r="Q393" t="str">
            <v>BT-M8X60SKCPHD</v>
          </cell>
          <cell r="R393" t="str">
            <v>FT28503, REP/REC, Main Tank, (Strap Assy 1) FT28413/-, BOLT M8x60 Socket cap head screw, BT-M8X60SKCPHD</v>
          </cell>
          <cell r="S393">
            <v>4</v>
          </cell>
        </row>
        <row r="394">
          <cell r="A394">
            <v>390</v>
          </cell>
          <cell r="B394" t="str">
            <v>FT28503</v>
          </cell>
          <cell r="C394" t="str">
            <v>MAIN TANK - 3 - REPAIR &amp; RECOVERY</v>
          </cell>
          <cell r="D394">
            <v>2910900366</v>
          </cell>
          <cell r="E394" t="str">
            <v>BT-M8X90SKCPHD</v>
          </cell>
          <cell r="F394" t="str">
            <v>SV00A0A410AD1931</v>
          </cell>
          <cell r="G394" t="str">
            <v>Fitting</v>
          </cell>
          <cell r="H394" t="str">
            <v>BOLT M8x90 Socket cap head screw</v>
          </cell>
          <cell r="I394">
            <v>2</v>
          </cell>
          <cell r="J394" t="str">
            <v/>
          </cell>
          <cell r="K394" t="str">
            <v/>
          </cell>
          <cell r="L394">
            <v>390</v>
          </cell>
          <cell r="M394" t="str">
            <v>REP/REC</v>
          </cell>
          <cell r="N394" t="str">
            <v>Main Tank</v>
          </cell>
          <cell r="O394" t="str">
            <v>(Strap Assy 1) FT28413/-</v>
          </cell>
          <cell r="P394" t="str">
            <v>BOLT M8x90 Socket cap head screw</v>
          </cell>
          <cell r="Q394" t="str">
            <v>BT-M8X90SKCPHD</v>
          </cell>
          <cell r="R394" t="str">
            <v>FT28503, REP/REC, Main Tank, (Strap Assy 1) FT28413/-, BOLT M8x90 Socket cap head screw, BT-M8X90SKCPHD</v>
          </cell>
          <cell r="S394">
            <v>2</v>
          </cell>
        </row>
        <row r="395">
          <cell r="A395">
            <v>391</v>
          </cell>
          <cell r="B395" t="str">
            <v>FT28503</v>
          </cell>
          <cell r="C395" t="str">
            <v>MAIN TANK - 3 - REPAIR &amp; RECOVERY</v>
          </cell>
          <cell r="D395">
            <v>2910900366</v>
          </cell>
          <cell r="E395" t="str">
            <v/>
          </cell>
          <cell r="F395" t="str">
            <v>SV00A0A410AD21</v>
          </cell>
          <cell r="G395" t="str">
            <v/>
          </cell>
          <cell r="H395" t="str">
            <v/>
          </cell>
          <cell r="I395" t="str">
            <v/>
          </cell>
          <cell r="J395" t="str">
            <v/>
          </cell>
          <cell r="K395" t="str">
            <v/>
          </cell>
          <cell r="L395">
            <v>391</v>
          </cell>
          <cell r="M395" t="str">
            <v>REP/REC</v>
          </cell>
          <cell r="N395" t="str">
            <v>Main Tank</v>
          </cell>
          <cell r="O395" t="str">
            <v>Strap Assy 2</v>
          </cell>
          <cell r="P395" t="str">
            <v/>
          </cell>
          <cell r="Q395" t="str">
            <v/>
          </cell>
          <cell r="R395" t="str">
            <v xml:space="preserve">FT28503, REP/REC, Main Tank, Strap Assy 2, , </v>
          </cell>
          <cell r="S395" t="str">
            <v/>
          </cell>
        </row>
        <row r="396">
          <cell r="A396">
            <v>392</v>
          </cell>
          <cell r="B396" t="str">
            <v>FT28503</v>
          </cell>
          <cell r="C396" t="str">
            <v>MAIN TANK - 3 - REPAIR &amp; RECOVERY</v>
          </cell>
          <cell r="D396">
            <v>2910900366</v>
          </cell>
          <cell r="E396" t="str">
            <v>FT28423/01</v>
          </cell>
          <cell r="F396" t="str">
            <v>SV00A0A410AD2101</v>
          </cell>
          <cell r="G396" t="str">
            <v>Fitting</v>
          </cell>
          <cell r="H396" t="str">
            <v>Strap</v>
          </cell>
          <cell r="I396">
            <v>1</v>
          </cell>
          <cell r="J396">
            <v>4.774</v>
          </cell>
          <cell r="K396">
            <v>4.774</v>
          </cell>
          <cell r="L396">
            <v>392</v>
          </cell>
          <cell r="M396" t="str">
            <v>REP/REC</v>
          </cell>
          <cell r="N396" t="str">
            <v>Main Tank</v>
          </cell>
          <cell r="O396" t="str">
            <v>(Strap Assy 2) FT28423/-</v>
          </cell>
          <cell r="P396" t="str">
            <v>Strap</v>
          </cell>
          <cell r="Q396" t="str">
            <v>FT28423/01</v>
          </cell>
          <cell r="R396" t="str">
            <v>FT28503, REP/REC, Main Tank, (Strap Assy 2) FT28423/-, Strap, FT28423/01</v>
          </cell>
          <cell r="S396">
            <v>1</v>
          </cell>
        </row>
        <row r="397">
          <cell r="A397">
            <v>393</v>
          </cell>
          <cell r="B397" t="str">
            <v>FT28503</v>
          </cell>
          <cell r="C397" t="str">
            <v>MAIN TANK - 3 - REPAIR &amp; RECOVERY</v>
          </cell>
          <cell r="D397">
            <v>2910900366</v>
          </cell>
          <cell r="E397" t="str">
            <v>FT28422/02</v>
          </cell>
          <cell r="F397" t="str">
            <v>SV00A0A410AD2103</v>
          </cell>
          <cell r="G397" t="str">
            <v>Fitting</v>
          </cell>
          <cell r="H397" t="str">
            <v>Strap</v>
          </cell>
          <cell r="I397">
            <v>1</v>
          </cell>
          <cell r="J397" t="str">
            <v/>
          </cell>
          <cell r="K397" t="str">
            <v/>
          </cell>
          <cell r="L397">
            <v>393</v>
          </cell>
          <cell r="M397" t="str">
            <v>REP/REC</v>
          </cell>
          <cell r="N397" t="str">
            <v>Main Tank</v>
          </cell>
          <cell r="O397" t="str">
            <v>(Strap Assy 2) FT28423/-</v>
          </cell>
          <cell r="P397" t="str">
            <v>Strap</v>
          </cell>
          <cell r="Q397" t="str">
            <v>FT28422/02</v>
          </cell>
          <cell r="R397" t="str">
            <v>FT28503, REP/REC, Main Tank, (Strap Assy 2) FT28423/-, Strap, FT28422/02</v>
          </cell>
          <cell r="S397">
            <v>1</v>
          </cell>
        </row>
        <row r="398">
          <cell r="A398">
            <v>394</v>
          </cell>
          <cell r="B398" t="str">
            <v>FT28503</v>
          </cell>
          <cell r="C398" t="str">
            <v>MAIN TANK - 3 - REPAIR &amp; RECOVERY</v>
          </cell>
          <cell r="D398">
            <v>2910900366</v>
          </cell>
          <cell r="E398" t="str">
            <v>FT28422/03</v>
          </cell>
          <cell r="F398" t="str">
            <v>SV00A0A410AD2105</v>
          </cell>
          <cell r="G398" t="str">
            <v>Fitting</v>
          </cell>
          <cell r="H398" t="str">
            <v>Strap</v>
          </cell>
          <cell r="I398">
            <v>1</v>
          </cell>
          <cell r="J398" t="str">
            <v/>
          </cell>
          <cell r="K398" t="str">
            <v/>
          </cell>
          <cell r="L398">
            <v>394</v>
          </cell>
          <cell r="M398" t="str">
            <v>REP/REC</v>
          </cell>
          <cell r="N398" t="str">
            <v>Main Tank</v>
          </cell>
          <cell r="O398" t="str">
            <v>(Strap Assy 2) FT28423/-</v>
          </cell>
          <cell r="P398" t="str">
            <v>Strap</v>
          </cell>
          <cell r="Q398" t="str">
            <v>FT28422/03</v>
          </cell>
          <cell r="R398" t="str">
            <v>FT28503, REP/REC, Main Tank, (Strap Assy 2) FT28423/-, Strap, FT28422/03</v>
          </cell>
          <cell r="S398">
            <v>1</v>
          </cell>
        </row>
        <row r="399">
          <cell r="A399">
            <v>395</v>
          </cell>
          <cell r="B399" t="str">
            <v>FT28503</v>
          </cell>
          <cell r="C399" t="str">
            <v>MAIN TANK - 3 - REPAIR &amp; RECOVERY</v>
          </cell>
          <cell r="D399">
            <v>2910900366</v>
          </cell>
          <cell r="E399" t="str">
            <v>FT28911</v>
          </cell>
          <cell r="F399" t="str">
            <v>SV00A0A410AD2107</v>
          </cell>
          <cell r="G399" t="str">
            <v>Block</v>
          </cell>
          <cell r="H399" t="str">
            <v>Tension Block Threaded M8</v>
          </cell>
          <cell r="I399">
            <v>2</v>
          </cell>
          <cell r="J399" t="str">
            <v/>
          </cell>
          <cell r="K399" t="str">
            <v/>
          </cell>
          <cell r="L399">
            <v>395</v>
          </cell>
          <cell r="M399" t="str">
            <v>REP/REC</v>
          </cell>
          <cell r="N399" t="str">
            <v>Main Tank</v>
          </cell>
          <cell r="O399" t="str">
            <v>(Strap Assy 2) FT28423/-</v>
          </cell>
          <cell r="P399" t="str">
            <v>Tension Block Threaded M8</v>
          </cell>
          <cell r="Q399" t="str">
            <v>FT28911</v>
          </cell>
          <cell r="R399" t="str">
            <v>FT28503, REP/REC, Main Tank, (Strap Assy 2) FT28423/-, Tension Block Threaded M8, FT28911</v>
          </cell>
          <cell r="S399">
            <v>2</v>
          </cell>
        </row>
        <row r="400">
          <cell r="A400">
            <v>396</v>
          </cell>
          <cell r="B400" t="str">
            <v>FT28503</v>
          </cell>
          <cell r="C400" t="str">
            <v>MAIN TANK - 3 - REPAIR &amp; RECOVERY</v>
          </cell>
          <cell r="D400">
            <v>2910900366</v>
          </cell>
          <cell r="E400" t="str">
            <v>FT28910</v>
          </cell>
          <cell r="F400" t="str">
            <v>SV00A0A410AD2109</v>
          </cell>
          <cell r="G400" t="str">
            <v>Block</v>
          </cell>
          <cell r="H400" t="str">
            <v>Tension Block Clearance</v>
          </cell>
          <cell r="I400">
            <v>2</v>
          </cell>
          <cell r="J400" t="str">
            <v/>
          </cell>
          <cell r="K400" t="str">
            <v/>
          </cell>
          <cell r="L400">
            <v>396</v>
          </cell>
          <cell r="M400" t="str">
            <v>REP/REC</v>
          </cell>
          <cell r="N400" t="str">
            <v>Main Tank</v>
          </cell>
          <cell r="O400" t="str">
            <v>(Strap Assy 2) FT28423/-</v>
          </cell>
          <cell r="P400" t="str">
            <v>Tension Block Clearance</v>
          </cell>
          <cell r="Q400" t="str">
            <v>FT28910</v>
          </cell>
          <cell r="R400" t="str">
            <v>FT28503, REP/REC, Main Tank, (Strap Assy 2) FT28423/-, Tension Block Clearance, FT28910</v>
          </cell>
          <cell r="S400">
            <v>2</v>
          </cell>
        </row>
        <row r="401">
          <cell r="A401">
            <v>397</v>
          </cell>
          <cell r="B401" t="str">
            <v>FT28503</v>
          </cell>
          <cell r="C401" t="str">
            <v>MAIN TANK - 3 - REPAIR &amp; RECOVERY</v>
          </cell>
          <cell r="D401">
            <v>2910900366</v>
          </cell>
          <cell r="E401" t="str">
            <v>NT-M8-SCX24</v>
          </cell>
          <cell r="F401" t="str">
            <v>SV00A0A410AD2111</v>
          </cell>
          <cell r="G401" t="str">
            <v>Fitting</v>
          </cell>
          <cell r="H401" t="str">
            <v>Studding Connector M8</v>
          </cell>
          <cell r="I401">
            <v>2</v>
          </cell>
          <cell r="J401" t="str">
            <v/>
          </cell>
          <cell r="K401" t="str">
            <v/>
          </cell>
          <cell r="L401">
            <v>397</v>
          </cell>
          <cell r="M401" t="str">
            <v>REP/REC</v>
          </cell>
          <cell r="N401" t="str">
            <v>Main Tank</v>
          </cell>
          <cell r="O401" t="str">
            <v>(Strap Assy 2) FT28423/-</v>
          </cell>
          <cell r="P401" t="str">
            <v>Studding Connector M8</v>
          </cell>
          <cell r="Q401" t="str">
            <v>NT-M8-SCX24</v>
          </cell>
          <cell r="R401" t="str">
            <v>FT28503, REP/REC, Main Tank, (Strap Assy 2) FT28423/-, Studding Connector M8, NT-M8-SCX24</v>
          </cell>
          <cell r="S401">
            <v>2</v>
          </cell>
        </row>
        <row r="402">
          <cell r="A402">
            <v>398</v>
          </cell>
          <cell r="B402" t="str">
            <v>FT28503</v>
          </cell>
          <cell r="C402" t="str">
            <v>MAIN TANK - 3 - REPAIR &amp; RECOVERY</v>
          </cell>
          <cell r="D402">
            <v>2910900366</v>
          </cell>
          <cell r="E402" t="str">
            <v>FT28905</v>
          </cell>
          <cell r="F402" t="str">
            <v>SV00A0A410AD2113</v>
          </cell>
          <cell r="G402" t="str">
            <v>Block</v>
          </cell>
          <cell r="H402" t="str">
            <v>Mounting Block</v>
          </cell>
          <cell r="I402">
            <v>1</v>
          </cell>
          <cell r="J402" t="str">
            <v/>
          </cell>
          <cell r="K402" t="str">
            <v/>
          </cell>
          <cell r="L402">
            <v>398</v>
          </cell>
          <cell r="M402" t="str">
            <v>REP/REC</v>
          </cell>
          <cell r="N402" t="str">
            <v>Main Tank</v>
          </cell>
          <cell r="O402" t="str">
            <v>(Strap Assy 2) FT28423/-</v>
          </cell>
          <cell r="P402" t="str">
            <v>Mounting Block</v>
          </cell>
          <cell r="Q402" t="str">
            <v>FT28905</v>
          </cell>
          <cell r="R402" t="str">
            <v>FT28503, REP/REC, Main Tank, (Strap Assy 2) FT28423/-, Mounting Block, FT28905</v>
          </cell>
          <cell r="S402">
            <v>1</v>
          </cell>
        </row>
        <row r="403">
          <cell r="A403">
            <v>399</v>
          </cell>
          <cell r="B403" t="str">
            <v>FT28503</v>
          </cell>
          <cell r="C403" t="str">
            <v>MAIN TANK - 3 - REPAIR &amp; RECOVERY</v>
          </cell>
          <cell r="D403">
            <v>2910900366</v>
          </cell>
          <cell r="E403" t="str">
            <v>FT28909</v>
          </cell>
          <cell r="F403" t="str">
            <v>SV00A0A410AD2115</v>
          </cell>
          <cell r="G403" t="str">
            <v>Block</v>
          </cell>
          <cell r="H403" t="str">
            <v>Strap Retaining Block</v>
          </cell>
          <cell r="I403">
            <v>1</v>
          </cell>
          <cell r="J403" t="str">
            <v/>
          </cell>
          <cell r="K403" t="str">
            <v/>
          </cell>
          <cell r="L403">
            <v>399</v>
          </cell>
          <cell r="M403" t="str">
            <v>REP/REC</v>
          </cell>
          <cell r="N403" t="str">
            <v>Main Tank</v>
          </cell>
          <cell r="O403" t="str">
            <v>(Strap Assy 2) FT28423/-</v>
          </cell>
          <cell r="P403" t="str">
            <v>Strap Retaining Block</v>
          </cell>
          <cell r="Q403" t="str">
            <v>FT28909</v>
          </cell>
          <cell r="R403" t="str">
            <v>FT28503, REP/REC, Main Tank, (Strap Assy 2) FT28423/-, Strap Retaining Block, FT28909</v>
          </cell>
          <cell r="S403">
            <v>1</v>
          </cell>
        </row>
        <row r="404">
          <cell r="A404">
            <v>400</v>
          </cell>
          <cell r="B404" t="str">
            <v>FT28503</v>
          </cell>
          <cell r="C404" t="str">
            <v>MAIN TANK - 3 - REPAIR &amp; RECOVERY</v>
          </cell>
          <cell r="D404">
            <v>2910900366</v>
          </cell>
          <cell r="E404" t="str">
            <v>FT28907</v>
          </cell>
          <cell r="F404" t="str">
            <v>SV00A0A410AD2117</v>
          </cell>
          <cell r="G404" t="str">
            <v>Block</v>
          </cell>
          <cell r="H404" t="str">
            <v>Welded Mounting Block</v>
          </cell>
          <cell r="I404">
            <v>1</v>
          </cell>
          <cell r="J404" t="str">
            <v/>
          </cell>
          <cell r="K404" t="str">
            <v/>
          </cell>
          <cell r="L404">
            <v>400</v>
          </cell>
          <cell r="M404" t="str">
            <v>REP/REC</v>
          </cell>
          <cell r="N404" t="str">
            <v>Main Tank</v>
          </cell>
          <cell r="O404" t="str">
            <v>(Strap Assy 2) FT28423/-</v>
          </cell>
          <cell r="P404" t="str">
            <v>Welded Mounting Block</v>
          </cell>
          <cell r="Q404" t="str">
            <v>FT28907</v>
          </cell>
          <cell r="R404" t="str">
            <v>FT28503, REP/REC, Main Tank, (Strap Assy 2) FT28423/-, Welded Mounting Block, FT28907</v>
          </cell>
          <cell r="S404">
            <v>1</v>
          </cell>
        </row>
        <row r="405">
          <cell r="A405">
            <v>401</v>
          </cell>
          <cell r="B405" t="str">
            <v>FT28503</v>
          </cell>
          <cell r="C405" t="str">
            <v>MAIN TANK - 3 - REPAIR &amp; RECOVERY</v>
          </cell>
          <cell r="D405">
            <v>2910900366</v>
          </cell>
          <cell r="E405" t="str">
            <v>FT28908</v>
          </cell>
          <cell r="F405" t="str">
            <v>SV00A0A410AD2119</v>
          </cell>
          <cell r="G405" t="str">
            <v>Block</v>
          </cell>
          <cell r="H405" t="str">
            <v>Strap Mounting Block</v>
          </cell>
          <cell r="I405">
            <v>1</v>
          </cell>
          <cell r="J405" t="str">
            <v/>
          </cell>
          <cell r="K405" t="str">
            <v/>
          </cell>
          <cell r="L405">
            <v>401</v>
          </cell>
          <cell r="M405" t="str">
            <v>REP/REC</v>
          </cell>
          <cell r="N405" t="str">
            <v>Main Tank</v>
          </cell>
          <cell r="O405" t="str">
            <v>(Strap Assy 2) FT28423/-</v>
          </cell>
          <cell r="P405" t="str">
            <v>Strap Mounting Block</v>
          </cell>
          <cell r="Q405" t="str">
            <v>FT28908</v>
          </cell>
          <cell r="R405" t="str">
            <v>FT28503, REP/REC, Main Tank, (Strap Assy 2) FT28423/-, Strap Mounting Block, FT28908</v>
          </cell>
          <cell r="S405">
            <v>1</v>
          </cell>
        </row>
        <row r="406">
          <cell r="A406">
            <v>402</v>
          </cell>
          <cell r="B406" t="str">
            <v>FT28503</v>
          </cell>
          <cell r="C406" t="str">
            <v>MAIN TANK - 3 - REPAIR &amp; RECOVERY</v>
          </cell>
          <cell r="D406">
            <v>2910900366</v>
          </cell>
          <cell r="E406" t="str">
            <v>Z-W-M8</v>
          </cell>
          <cell r="F406" t="str">
            <v>SV00A0A410AD2121</v>
          </cell>
          <cell r="G406" t="str">
            <v>Fitting</v>
          </cell>
          <cell r="H406" t="str">
            <v>Washer M8</v>
          </cell>
          <cell r="I406">
            <v>7</v>
          </cell>
          <cell r="J406" t="str">
            <v/>
          </cell>
          <cell r="K406" t="str">
            <v/>
          </cell>
          <cell r="L406">
            <v>402</v>
          </cell>
          <cell r="M406" t="str">
            <v>REP/REC</v>
          </cell>
          <cell r="N406" t="str">
            <v>Main Tank</v>
          </cell>
          <cell r="O406" t="str">
            <v>(Strap Assy 2) FT28423/-</v>
          </cell>
          <cell r="P406" t="str">
            <v>Washer M8</v>
          </cell>
          <cell r="Q406" t="str">
            <v>Z-W-M8</v>
          </cell>
          <cell r="R406" t="str">
            <v>FT28503, REP/REC, Main Tank, (Strap Assy 2) FT28423/-, Washer M8, Z-W-M8</v>
          </cell>
          <cell r="S406">
            <v>7</v>
          </cell>
        </row>
        <row r="407">
          <cell r="A407">
            <v>403</v>
          </cell>
          <cell r="B407" t="str">
            <v>FT28503</v>
          </cell>
          <cell r="C407" t="str">
            <v>MAIN TANK - 3 - REPAIR &amp; RECOVERY</v>
          </cell>
          <cell r="D407">
            <v>2910900366</v>
          </cell>
          <cell r="E407" t="str">
            <v>Z-W-NL8</v>
          </cell>
          <cell r="F407" t="str">
            <v>SV00A0A410AD2123</v>
          </cell>
          <cell r="G407" t="str">
            <v>Fitting</v>
          </cell>
          <cell r="H407" t="str">
            <v>Nord-Lock Washer M8</v>
          </cell>
          <cell r="I407">
            <v>7</v>
          </cell>
          <cell r="J407" t="str">
            <v/>
          </cell>
          <cell r="K407" t="str">
            <v/>
          </cell>
          <cell r="L407">
            <v>403</v>
          </cell>
          <cell r="M407" t="str">
            <v>REP/REC</v>
          </cell>
          <cell r="N407" t="str">
            <v>Main Tank</v>
          </cell>
          <cell r="O407" t="str">
            <v>(Strap Assy 2) FT28423/-</v>
          </cell>
          <cell r="P407" t="str">
            <v>Nord-Lock Washer M8</v>
          </cell>
          <cell r="Q407" t="str">
            <v>Z-W-NL8</v>
          </cell>
          <cell r="R407" t="str">
            <v>FT28503, REP/REC, Main Tank, (Strap Assy 2) FT28423/-, Nord-Lock Washer M8, Z-W-NL8</v>
          </cell>
          <cell r="S407">
            <v>7</v>
          </cell>
        </row>
        <row r="408">
          <cell r="A408">
            <v>404</v>
          </cell>
          <cell r="B408" t="str">
            <v>FT28503</v>
          </cell>
          <cell r="C408" t="str">
            <v>MAIN TANK - 3 - REPAIR &amp; RECOVERY</v>
          </cell>
          <cell r="D408">
            <v>2910900366</v>
          </cell>
          <cell r="E408" t="str">
            <v>BT-M8X30SKCPHD</v>
          </cell>
          <cell r="F408" t="str">
            <v>SV00A0A410AD2125</v>
          </cell>
          <cell r="G408" t="str">
            <v>Fitting</v>
          </cell>
          <cell r="H408" t="str">
            <v>BOLT M8x30 Socket cap head screw</v>
          </cell>
          <cell r="I408">
            <v>2</v>
          </cell>
          <cell r="J408" t="str">
            <v/>
          </cell>
          <cell r="K408" t="str">
            <v/>
          </cell>
          <cell r="L408">
            <v>404</v>
          </cell>
          <cell r="M408" t="str">
            <v>REP/REC</v>
          </cell>
          <cell r="N408" t="str">
            <v>Main Tank</v>
          </cell>
          <cell r="O408" t="str">
            <v>(Strap Assy 2) FT28423/-</v>
          </cell>
          <cell r="P408" t="str">
            <v>BOLT M8x30 Socket cap head screw</v>
          </cell>
          <cell r="Q408" t="str">
            <v>BT-M8X30SKCPHD</v>
          </cell>
          <cell r="R408" t="str">
            <v>FT28503, REP/REC, Main Tank, (Strap Assy 2) FT28423/-, BOLT M8x30 Socket cap head screw, BT-M8X30SKCPHD</v>
          </cell>
          <cell r="S408">
            <v>2</v>
          </cell>
        </row>
        <row r="409">
          <cell r="A409">
            <v>405</v>
          </cell>
          <cell r="B409" t="str">
            <v>FT28503</v>
          </cell>
          <cell r="C409" t="str">
            <v>MAIN TANK - 3 - REPAIR &amp; RECOVERY</v>
          </cell>
          <cell r="D409">
            <v>2910900366</v>
          </cell>
          <cell r="E409" t="str">
            <v>BT-M8X40SKCPHD</v>
          </cell>
          <cell r="F409" t="str">
            <v>SV00A0A410AD2127</v>
          </cell>
          <cell r="G409" t="str">
            <v>Fitting</v>
          </cell>
          <cell r="H409" t="str">
            <v>BOLT M8x40 Socket cap head screw</v>
          </cell>
          <cell r="I409">
            <v>1</v>
          </cell>
          <cell r="J409" t="str">
            <v/>
          </cell>
          <cell r="K409" t="str">
            <v/>
          </cell>
          <cell r="L409">
            <v>405</v>
          </cell>
          <cell r="M409" t="str">
            <v>REP/REC</v>
          </cell>
          <cell r="N409" t="str">
            <v>Main Tank</v>
          </cell>
          <cell r="O409" t="str">
            <v>(Strap Assy 2) FT28423/-</v>
          </cell>
          <cell r="P409" t="str">
            <v>BOLT M8x40 Socket cap head screw</v>
          </cell>
          <cell r="Q409" t="str">
            <v>BT-M8X40SKCPHD</v>
          </cell>
          <cell r="R409" t="str">
            <v>FT28503, REP/REC, Main Tank, (Strap Assy 2) FT28423/-, BOLT M8x40 Socket cap head screw, BT-M8X40SKCPHD</v>
          </cell>
          <cell r="S409">
            <v>1</v>
          </cell>
        </row>
        <row r="410">
          <cell r="A410">
            <v>406</v>
          </cell>
          <cell r="B410" t="str">
            <v>FT28503</v>
          </cell>
          <cell r="C410" t="str">
            <v>MAIN TANK - 3 - REPAIR &amp; RECOVERY</v>
          </cell>
          <cell r="D410">
            <v>2910900366</v>
          </cell>
          <cell r="E410" t="str">
            <v>BT-M8X60SKCPHD</v>
          </cell>
          <cell r="F410" t="str">
            <v>SV00A0A410AD2129</v>
          </cell>
          <cell r="G410" t="str">
            <v>Fitting</v>
          </cell>
          <cell r="H410" t="str">
            <v>BOLT M8x60 Socket cap head screw</v>
          </cell>
          <cell r="I410">
            <v>4</v>
          </cell>
          <cell r="J410" t="str">
            <v/>
          </cell>
          <cell r="K410" t="str">
            <v/>
          </cell>
          <cell r="L410">
            <v>406</v>
          </cell>
          <cell r="M410" t="str">
            <v>REP/REC</v>
          </cell>
          <cell r="N410" t="str">
            <v>Main Tank</v>
          </cell>
          <cell r="O410" t="str">
            <v>(Strap Assy 2) FT28423/-</v>
          </cell>
          <cell r="P410" t="str">
            <v>BOLT M8x60 Socket cap head screw</v>
          </cell>
          <cell r="Q410" t="str">
            <v>BT-M8X60SKCPHD</v>
          </cell>
          <cell r="R410" t="str">
            <v>FT28503, REP/REC, Main Tank, (Strap Assy 2) FT28423/-, BOLT M8x60 Socket cap head screw, BT-M8X60SKCPHD</v>
          </cell>
          <cell r="S410">
            <v>4</v>
          </cell>
        </row>
        <row r="411">
          <cell r="A411">
            <v>407</v>
          </cell>
          <cell r="B411" t="str">
            <v>FT28503</v>
          </cell>
          <cell r="C411" t="str">
            <v>MAIN TANK - 3 - REPAIR &amp; RECOVERY</v>
          </cell>
          <cell r="D411">
            <v>2910900366</v>
          </cell>
          <cell r="E411" t="str">
            <v>BT-M8X90SKCPHD</v>
          </cell>
          <cell r="F411" t="str">
            <v>SV00A0A410AD2131</v>
          </cell>
          <cell r="G411" t="str">
            <v>Fitting</v>
          </cell>
          <cell r="H411" t="str">
            <v>BOLT M8x90 Socket cap head screw</v>
          </cell>
          <cell r="I411">
            <v>2</v>
          </cell>
          <cell r="J411" t="str">
            <v/>
          </cell>
          <cell r="K411" t="str">
            <v/>
          </cell>
          <cell r="L411">
            <v>407</v>
          </cell>
          <cell r="M411" t="str">
            <v>REP/REC</v>
          </cell>
          <cell r="N411" t="str">
            <v>Main Tank</v>
          </cell>
          <cell r="O411" t="str">
            <v>(Strap Assy 2) FT28423/-</v>
          </cell>
          <cell r="P411" t="str">
            <v>BOLT M8x90 Socket cap head screw</v>
          </cell>
          <cell r="Q411" t="str">
            <v>BT-M8X90SKCPHD</v>
          </cell>
          <cell r="R411" t="str">
            <v>FT28503, REP/REC, Main Tank, (Strap Assy 2) FT28423/-, BOLT M8x90 Socket cap head screw, BT-M8X90SKCPHD</v>
          </cell>
          <cell r="S411">
            <v>2</v>
          </cell>
        </row>
        <row r="412">
          <cell r="A412">
            <v>408</v>
          </cell>
          <cell r="B412" t="str">
            <v>FT28503</v>
          </cell>
          <cell r="C412" t="str">
            <v>MAIN TANK - 3 - REPAIR &amp; RECOVERY</v>
          </cell>
          <cell r="D412">
            <v>2910900366</v>
          </cell>
          <cell r="E412" t="str">
            <v/>
          </cell>
          <cell r="F412" t="str">
            <v>SV00A0A410AD23</v>
          </cell>
          <cell r="G412" t="str">
            <v/>
          </cell>
          <cell r="H412" t="str">
            <v/>
          </cell>
          <cell r="I412" t="str">
            <v/>
          </cell>
          <cell r="J412" t="str">
            <v/>
          </cell>
          <cell r="K412" t="str">
            <v/>
          </cell>
          <cell r="L412">
            <v>408</v>
          </cell>
          <cell r="M412" t="str">
            <v>REP/REC</v>
          </cell>
          <cell r="N412" t="str">
            <v>Main Tank</v>
          </cell>
          <cell r="O412" t="str">
            <v>Strap Assy 3</v>
          </cell>
          <cell r="P412" t="str">
            <v/>
          </cell>
          <cell r="Q412" t="str">
            <v/>
          </cell>
          <cell r="R412" t="str">
            <v xml:space="preserve">FT28503, REP/REC, Main Tank, Strap Assy 3, , </v>
          </cell>
          <cell r="S412" t="str">
            <v/>
          </cell>
        </row>
        <row r="413">
          <cell r="A413">
            <v>409</v>
          </cell>
          <cell r="B413" t="str">
            <v>FT28503</v>
          </cell>
          <cell r="C413" t="str">
            <v>MAIN TANK - 3 - REPAIR &amp; RECOVERY</v>
          </cell>
          <cell r="D413">
            <v>2910900366</v>
          </cell>
          <cell r="E413" t="str">
            <v>FT28433/01</v>
          </cell>
          <cell r="F413" t="str">
            <v>SV00A0A410AD2301</v>
          </cell>
          <cell r="G413" t="str">
            <v>Fitting</v>
          </cell>
          <cell r="H413" t="str">
            <v>Strap</v>
          </cell>
          <cell r="I413">
            <v>1</v>
          </cell>
          <cell r="J413">
            <v>4.774</v>
          </cell>
          <cell r="K413">
            <v>4.774</v>
          </cell>
          <cell r="L413">
            <v>409</v>
          </cell>
          <cell r="M413" t="str">
            <v>REP/REC</v>
          </cell>
          <cell r="N413" t="str">
            <v>Main Tank</v>
          </cell>
          <cell r="O413" t="str">
            <v>(Strap Assy 3) FT28433/-</v>
          </cell>
          <cell r="P413" t="str">
            <v>Strap</v>
          </cell>
          <cell r="Q413" t="str">
            <v>FT28433/01</v>
          </cell>
          <cell r="R413" t="str">
            <v>FT28503, REP/REC, Main Tank, (Strap Assy 3) FT28433/-, Strap, FT28433/01</v>
          </cell>
          <cell r="S413">
            <v>1</v>
          </cell>
        </row>
        <row r="414">
          <cell r="A414">
            <v>410</v>
          </cell>
          <cell r="B414" t="str">
            <v>FT28503</v>
          </cell>
          <cell r="C414" t="str">
            <v>MAIN TANK - 3 - REPAIR &amp; RECOVERY</v>
          </cell>
          <cell r="D414">
            <v>2910900366</v>
          </cell>
          <cell r="E414" t="str">
            <v>FT28432/02</v>
          </cell>
          <cell r="F414" t="str">
            <v>SV00A0A410AD2303</v>
          </cell>
          <cell r="G414" t="str">
            <v>Fitting</v>
          </cell>
          <cell r="H414" t="str">
            <v>Strap</v>
          </cell>
          <cell r="I414">
            <v>1</v>
          </cell>
          <cell r="J414" t="str">
            <v/>
          </cell>
          <cell r="K414" t="str">
            <v/>
          </cell>
          <cell r="L414">
            <v>410</v>
          </cell>
          <cell r="M414" t="str">
            <v>REP/REC</v>
          </cell>
          <cell r="N414" t="str">
            <v>Main Tank</v>
          </cell>
          <cell r="O414" t="str">
            <v>(Strap Assy 3) FT28433/-</v>
          </cell>
          <cell r="P414" t="str">
            <v>Strap</v>
          </cell>
          <cell r="Q414" t="str">
            <v>FT28432/02</v>
          </cell>
          <cell r="R414" t="str">
            <v>FT28503, REP/REC, Main Tank, (Strap Assy 3) FT28433/-, Strap, FT28432/02</v>
          </cell>
          <cell r="S414">
            <v>1</v>
          </cell>
        </row>
        <row r="415">
          <cell r="A415">
            <v>411</v>
          </cell>
          <cell r="B415" t="str">
            <v>FT28503</v>
          </cell>
          <cell r="C415" t="str">
            <v>MAIN TANK - 3 - REPAIR &amp; RECOVERY</v>
          </cell>
          <cell r="D415">
            <v>2910900366</v>
          </cell>
          <cell r="E415" t="str">
            <v>FT28432/03</v>
          </cell>
          <cell r="F415" t="str">
            <v>SV00A0A410AD2305</v>
          </cell>
          <cell r="G415" t="str">
            <v>Fitting</v>
          </cell>
          <cell r="H415" t="str">
            <v>Strap</v>
          </cell>
          <cell r="I415">
            <v>1</v>
          </cell>
          <cell r="J415" t="str">
            <v/>
          </cell>
          <cell r="K415" t="str">
            <v/>
          </cell>
          <cell r="L415">
            <v>411</v>
          </cell>
          <cell r="M415" t="str">
            <v>REP/REC</v>
          </cell>
          <cell r="N415" t="str">
            <v>Main Tank</v>
          </cell>
          <cell r="O415" t="str">
            <v>(Strap Assy 3) FT28433/-</v>
          </cell>
          <cell r="P415" t="str">
            <v>Strap</v>
          </cell>
          <cell r="Q415" t="str">
            <v>FT28432/03</v>
          </cell>
          <cell r="R415" t="str">
            <v>FT28503, REP/REC, Main Tank, (Strap Assy 3) FT28433/-, Strap, FT28432/03</v>
          </cell>
          <cell r="S415">
            <v>1</v>
          </cell>
        </row>
        <row r="416">
          <cell r="A416">
            <v>412</v>
          </cell>
          <cell r="B416" t="str">
            <v>FT28503</v>
          </cell>
          <cell r="C416" t="str">
            <v>MAIN TANK - 3 - REPAIR &amp; RECOVERY</v>
          </cell>
          <cell r="D416">
            <v>2910900366</v>
          </cell>
          <cell r="E416" t="str">
            <v>FT28911</v>
          </cell>
          <cell r="F416" t="str">
            <v>SV00A0A410AD2307</v>
          </cell>
          <cell r="G416" t="str">
            <v>Block</v>
          </cell>
          <cell r="H416" t="str">
            <v>Tension Block Threaded M8</v>
          </cell>
          <cell r="I416">
            <v>2</v>
          </cell>
          <cell r="J416" t="str">
            <v/>
          </cell>
          <cell r="K416" t="str">
            <v/>
          </cell>
          <cell r="L416">
            <v>412</v>
          </cell>
          <cell r="M416" t="str">
            <v>REP/REC</v>
          </cell>
          <cell r="N416" t="str">
            <v>Main Tank</v>
          </cell>
          <cell r="O416" t="str">
            <v>(Strap Assy 3) FT28433/-</v>
          </cell>
          <cell r="P416" t="str">
            <v>Tension Block Threaded M8</v>
          </cell>
          <cell r="Q416" t="str">
            <v>FT28911</v>
          </cell>
          <cell r="R416" t="str">
            <v>FT28503, REP/REC, Main Tank, (Strap Assy 3) FT28433/-, Tension Block Threaded M8, FT28911</v>
          </cell>
          <cell r="S416">
            <v>2</v>
          </cell>
        </row>
        <row r="417">
          <cell r="A417">
            <v>413</v>
          </cell>
          <cell r="B417" t="str">
            <v>FT28503</v>
          </cell>
          <cell r="C417" t="str">
            <v>MAIN TANK - 3 - REPAIR &amp; RECOVERY</v>
          </cell>
          <cell r="D417">
            <v>2910900366</v>
          </cell>
          <cell r="E417" t="str">
            <v>FT28910</v>
          </cell>
          <cell r="F417" t="str">
            <v>SV00A0A410AD2309</v>
          </cell>
          <cell r="G417" t="str">
            <v>Block</v>
          </cell>
          <cell r="H417" t="str">
            <v>Tension Block Clearance</v>
          </cell>
          <cell r="I417">
            <v>2</v>
          </cell>
          <cell r="J417" t="str">
            <v/>
          </cell>
          <cell r="K417" t="str">
            <v/>
          </cell>
          <cell r="L417">
            <v>413</v>
          </cell>
          <cell r="M417" t="str">
            <v>REP/REC</v>
          </cell>
          <cell r="N417" t="str">
            <v>Main Tank</v>
          </cell>
          <cell r="O417" t="str">
            <v>(Strap Assy 3) FT28433/-</v>
          </cell>
          <cell r="P417" t="str">
            <v>Tension Block Clearance</v>
          </cell>
          <cell r="Q417" t="str">
            <v>FT28910</v>
          </cell>
          <cell r="R417" t="str">
            <v>FT28503, REP/REC, Main Tank, (Strap Assy 3) FT28433/-, Tension Block Clearance, FT28910</v>
          </cell>
          <cell r="S417">
            <v>2</v>
          </cell>
        </row>
        <row r="418">
          <cell r="A418">
            <v>414</v>
          </cell>
          <cell r="B418" t="str">
            <v>FT28503</v>
          </cell>
          <cell r="C418" t="str">
            <v>MAIN TANK - 3 - REPAIR &amp; RECOVERY</v>
          </cell>
          <cell r="D418">
            <v>2910900366</v>
          </cell>
          <cell r="E418" t="str">
            <v>NT-M8-SCX24</v>
          </cell>
          <cell r="F418" t="str">
            <v>SV00A0A410AD2311</v>
          </cell>
          <cell r="G418" t="str">
            <v>Fitting</v>
          </cell>
          <cell r="H418" t="str">
            <v>Studding Connector M8</v>
          </cell>
          <cell r="I418">
            <v>2</v>
          </cell>
          <cell r="J418" t="str">
            <v/>
          </cell>
          <cell r="K418" t="str">
            <v/>
          </cell>
          <cell r="L418">
            <v>414</v>
          </cell>
          <cell r="M418" t="str">
            <v>REP/REC</v>
          </cell>
          <cell r="N418" t="str">
            <v>Main Tank</v>
          </cell>
          <cell r="O418" t="str">
            <v>(Strap Assy 3) FT28433/-</v>
          </cell>
          <cell r="P418" t="str">
            <v>Studding Connector M8</v>
          </cell>
          <cell r="Q418" t="str">
            <v>NT-M8-SCX24</v>
          </cell>
          <cell r="R418" t="str">
            <v>FT28503, REP/REC, Main Tank, (Strap Assy 3) FT28433/-, Studding Connector M8, NT-M8-SCX24</v>
          </cell>
          <cell r="S418">
            <v>2</v>
          </cell>
        </row>
        <row r="419">
          <cell r="A419">
            <v>415</v>
          </cell>
          <cell r="B419" t="str">
            <v>FT28503</v>
          </cell>
          <cell r="C419" t="str">
            <v>MAIN TANK - 3 - REPAIR &amp; RECOVERY</v>
          </cell>
          <cell r="D419">
            <v>2910900366</v>
          </cell>
          <cell r="E419" t="str">
            <v>FT28446</v>
          </cell>
          <cell r="F419" t="str">
            <v>SV00A0A410AD2313</v>
          </cell>
          <cell r="G419" t="str">
            <v>Block</v>
          </cell>
          <cell r="H419" t="str">
            <v>Mounting Block</v>
          </cell>
          <cell r="I419">
            <v>1</v>
          </cell>
          <cell r="J419" t="str">
            <v/>
          </cell>
          <cell r="K419" t="str">
            <v/>
          </cell>
          <cell r="L419">
            <v>415</v>
          </cell>
          <cell r="M419" t="str">
            <v>REP/REC</v>
          </cell>
          <cell r="N419" t="str">
            <v>Main Tank</v>
          </cell>
          <cell r="O419" t="str">
            <v>(Strap Assy 3) FT28433/-</v>
          </cell>
          <cell r="P419" t="str">
            <v>Mounting Block</v>
          </cell>
          <cell r="Q419" t="str">
            <v>FT28446</v>
          </cell>
          <cell r="R419" t="str">
            <v>FT28503, REP/REC, Main Tank, (Strap Assy 3) FT28433/-, Mounting Block, FT28446</v>
          </cell>
          <cell r="S419">
            <v>1</v>
          </cell>
        </row>
        <row r="420">
          <cell r="A420">
            <v>416</v>
          </cell>
          <cell r="B420" t="str">
            <v>FT28503</v>
          </cell>
          <cell r="C420" t="str">
            <v>MAIN TANK - 3 - REPAIR &amp; RECOVERY</v>
          </cell>
          <cell r="D420">
            <v>2910900366</v>
          </cell>
          <cell r="E420" t="str">
            <v>FT28909</v>
          </cell>
          <cell r="F420" t="str">
            <v>SV00A0A410AD2315</v>
          </cell>
          <cell r="G420" t="str">
            <v>Block</v>
          </cell>
          <cell r="H420" t="str">
            <v>Strap Retaining Block</v>
          </cell>
          <cell r="I420">
            <v>1</v>
          </cell>
          <cell r="J420" t="str">
            <v/>
          </cell>
          <cell r="K420" t="str">
            <v/>
          </cell>
          <cell r="L420">
            <v>416</v>
          </cell>
          <cell r="M420" t="str">
            <v>REP/REC</v>
          </cell>
          <cell r="N420" t="str">
            <v>Main Tank</v>
          </cell>
          <cell r="O420" t="str">
            <v>(Strap Assy 3) FT28433/-</v>
          </cell>
          <cell r="P420" t="str">
            <v>Strap Retaining Block</v>
          </cell>
          <cell r="Q420" t="str">
            <v>FT28909</v>
          </cell>
          <cell r="R420" t="str">
            <v>FT28503, REP/REC, Main Tank, (Strap Assy 3) FT28433/-, Strap Retaining Block, FT28909</v>
          </cell>
          <cell r="S420">
            <v>1</v>
          </cell>
        </row>
        <row r="421">
          <cell r="A421">
            <v>417</v>
          </cell>
          <cell r="B421" t="str">
            <v>FT28503</v>
          </cell>
          <cell r="C421" t="str">
            <v>MAIN TANK - 3 - REPAIR &amp; RECOVERY</v>
          </cell>
          <cell r="D421">
            <v>2910900366</v>
          </cell>
          <cell r="E421" t="str">
            <v>FT28907</v>
          </cell>
          <cell r="F421" t="str">
            <v>SV00A0A410AD2317</v>
          </cell>
          <cell r="G421" t="str">
            <v>Block</v>
          </cell>
          <cell r="H421" t="str">
            <v>Welded Mounting Block</v>
          </cell>
          <cell r="I421">
            <v>1</v>
          </cell>
          <cell r="J421" t="str">
            <v/>
          </cell>
          <cell r="K421" t="str">
            <v/>
          </cell>
          <cell r="L421">
            <v>417</v>
          </cell>
          <cell r="M421" t="str">
            <v>REP/REC</v>
          </cell>
          <cell r="N421" t="str">
            <v>Main Tank</v>
          </cell>
          <cell r="O421" t="str">
            <v>(Strap Assy 3) FT28433/-</v>
          </cell>
          <cell r="P421" t="str">
            <v>Welded Mounting Block</v>
          </cell>
          <cell r="Q421" t="str">
            <v>FT28907</v>
          </cell>
          <cell r="R421" t="str">
            <v>FT28503, REP/REC, Main Tank, (Strap Assy 3) FT28433/-, Welded Mounting Block, FT28907</v>
          </cell>
          <cell r="S421">
            <v>1</v>
          </cell>
        </row>
        <row r="422">
          <cell r="A422">
            <v>418</v>
          </cell>
          <cell r="B422" t="str">
            <v>FT28503</v>
          </cell>
          <cell r="C422" t="str">
            <v>MAIN TANK - 3 - REPAIR &amp; RECOVERY</v>
          </cell>
          <cell r="D422">
            <v>2910900366</v>
          </cell>
          <cell r="E422" t="str">
            <v>FT28908</v>
          </cell>
          <cell r="F422" t="str">
            <v>SV00A0A410AD2319</v>
          </cell>
          <cell r="G422" t="str">
            <v>Block</v>
          </cell>
          <cell r="H422" t="str">
            <v>Strap Mounting Block</v>
          </cell>
          <cell r="I422">
            <v>1</v>
          </cell>
          <cell r="J422" t="str">
            <v/>
          </cell>
          <cell r="K422" t="str">
            <v/>
          </cell>
          <cell r="L422">
            <v>418</v>
          </cell>
          <cell r="M422" t="str">
            <v>REP/REC</v>
          </cell>
          <cell r="N422" t="str">
            <v>Main Tank</v>
          </cell>
          <cell r="O422" t="str">
            <v>(Strap Assy 3) FT28433/-</v>
          </cell>
          <cell r="P422" t="str">
            <v>Strap Mounting Block</v>
          </cell>
          <cell r="Q422" t="str">
            <v>FT28908</v>
          </cell>
          <cell r="R422" t="str">
            <v>FT28503, REP/REC, Main Tank, (Strap Assy 3) FT28433/-, Strap Mounting Block, FT28908</v>
          </cell>
          <cell r="S422">
            <v>1</v>
          </cell>
        </row>
        <row r="423">
          <cell r="A423">
            <v>419</v>
          </cell>
          <cell r="B423" t="str">
            <v>FT28503</v>
          </cell>
          <cell r="C423" t="str">
            <v>MAIN TANK - 3 - REPAIR &amp; RECOVERY</v>
          </cell>
          <cell r="D423">
            <v>2910900366</v>
          </cell>
          <cell r="E423" t="str">
            <v>Z-W-M8</v>
          </cell>
          <cell r="F423" t="str">
            <v>SV00A0A410AD2321</v>
          </cell>
          <cell r="G423" t="str">
            <v>Fitting</v>
          </cell>
          <cell r="H423" t="str">
            <v>Washer M8</v>
          </cell>
          <cell r="I423">
            <v>7</v>
          </cell>
          <cell r="J423" t="str">
            <v/>
          </cell>
          <cell r="K423" t="str">
            <v/>
          </cell>
          <cell r="L423">
            <v>419</v>
          </cell>
          <cell r="M423" t="str">
            <v>REP/REC</v>
          </cell>
          <cell r="N423" t="str">
            <v>Main Tank</v>
          </cell>
          <cell r="O423" t="str">
            <v>(Strap Assy 3) FT28433/-</v>
          </cell>
          <cell r="P423" t="str">
            <v>Washer M8</v>
          </cell>
          <cell r="Q423" t="str">
            <v>Z-W-M8</v>
          </cell>
          <cell r="R423" t="str">
            <v>FT28503, REP/REC, Main Tank, (Strap Assy 3) FT28433/-, Washer M8, Z-W-M8</v>
          </cell>
          <cell r="S423">
            <v>7</v>
          </cell>
        </row>
        <row r="424">
          <cell r="A424">
            <v>420</v>
          </cell>
          <cell r="B424" t="str">
            <v>FT28503</v>
          </cell>
          <cell r="C424" t="str">
            <v>MAIN TANK - 3 - REPAIR &amp; RECOVERY</v>
          </cell>
          <cell r="D424">
            <v>2910900366</v>
          </cell>
          <cell r="E424" t="str">
            <v>Z-W-NL8</v>
          </cell>
          <cell r="F424" t="str">
            <v>SV00A0A410AD2323</v>
          </cell>
          <cell r="G424" t="str">
            <v>Fitting</v>
          </cell>
          <cell r="H424" t="str">
            <v>Nord-Lock Washer M8</v>
          </cell>
          <cell r="I424">
            <v>7</v>
          </cell>
          <cell r="J424" t="str">
            <v/>
          </cell>
          <cell r="K424" t="str">
            <v/>
          </cell>
          <cell r="L424">
            <v>420</v>
          </cell>
          <cell r="M424" t="str">
            <v>REP/REC</v>
          </cell>
          <cell r="N424" t="str">
            <v>Main Tank</v>
          </cell>
          <cell r="O424" t="str">
            <v>(Strap Assy 3) FT28433/-</v>
          </cell>
          <cell r="P424" t="str">
            <v>Nord-Lock Washer M8</v>
          </cell>
          <cell r="Q424" t="str">
            <v>Z-W-NL8</v>
          </cell>
          <cell r="R424" t="str">
            <v>FT28503, REP/REC, Main Tank, (Strap Assy 3) FT28433/-, Nord-Lock Washer M8, Z-W-NL8</v>
          </cell>
          <cell r="S424">
            <v>7</v>
          </cell>
        </row>
        <row r="425">
          <cell r="A425">
            <v>421</v>
          </cell>
          <cell r="B425" t="str">
            <v>FT28503</v>
          </cell>
          <cell r="C425" t="str">
            <v>MAIN TANK - 3 - REPAIR &amp; RECOVERY</v>
          </cell>
          <cell r="D425">
            <v>2910900366</v>
          </cell>
          <cell r="E425" t="str">
            <v>BT-M8X30SKCPHD</v>
          </cell>
          <cell r="F425" t="str">
            <v>SV00A0A410AD2325</v>
          </cell>
          <cell r="G425" t="str">
            <v>Fitting</v>
          </cell>
          <cell r="H425" t="str">
            <v>BOLT M8x30 Socket cap head screw</v>
          </cell>
          <cell r="I425">
            <v>2</v>
          </cell>
          <cell r="J425" t="str">
            <v/>
          </cell>
          <cell r="K425" t="str">
            <v/>
          </cell>
          <cell r="L425">
            <v>421</v>
          </cell>
          <cell r="M425" t="str">
            <v>REP/REC</v>
          </cell>
          <cell r="N425" t="str">
            <v>Main Tank</v>
          </cell>
          <cell r="O425" t="str">
            <v>(Strap Assy 3) FT28433/-</v>
          </cell>
          <cell r="P425" t="str">
            <v>BOLT M8x30 Socket cap head screw</v>
          </cell>
          <cell r="Q425" t="str">
            <v>BT-M8X30SKCPHD</v>
          </cell>
          <cell r="R425" t="str">
            <v>FT28503, REP/REC, Main Tank, (Strap Assy 3) FT28433/-, BOLT M8x30 Socket cap head screw, BT-M8X30SKCPHD</v>
          </cell>
          <cell r="S425">
            <v>2</v>
          </cell>
        </row>
        <row r="426">
          <cell r="A426">
            <v>422</v>
          </cell>
          <cell r="B426" t="str">
            <v>FT28503</v>
          </cell>
          <cell r="C426" t="str">
            <v>MAIN TANK - 3 - REPAIR &amp; RECOVERY</v>
          </cell>
          <cell r="D426">
            <v>2910900366</v>
          </cell>
          <cell r="E426" t="str">
            <v>BT-M8X40SKCPHD</v>
          </cell>
          <cell r="F426" t="str">
            <v>SV00A0A410AD2327</v>
          </cell>
          <cell r="G426" t="str">
            <v>Fitting</v>
          </cell>
          <cell r="H426" t="str">
            <v>BOLT M8x40 Socket cap head screw</v>
          </cell>
          <cell r="I426">
            <v>1</v>
          </cell>
          <cell r="J426" t="str">
            <v/>
          </cell>
          <cell r="K426" t="str">
            <v/>
          </cell>
          <cell r="L426">
            <v>422</v>
          </cell>
          <cell r="M426" t="str">
            <v>REP/REC</v>
          </cell>
          <cell r="N426" t="str">
            <v>Main Tank</v>
          </cell>
          <cell r="O426" t="str">
            <v>(Strap Assy 3) FT28433/-</v>
          </cell>
          <cell r="P426" t="str">
            <v>BOLT M8x40 Socket cap head screw</v>
          </cell>
          <cell r="Q426" t="str">
            <v>BT-M8X40SKCPHD</v>
          </cell>
          <cell r="R426" t="str">
            <v>FT28503, REP/REC, Main Tank, (Strap Assy 3) FT28433/-, BOLT M8x40 Socket cap head screw, BT-M8X40SKCPHD</v>
          </cell>
          <cell r="S426">
            <v>1</v>
          </cell>
        </row>
        <row r="427">
          <cell r="A427">
            <v>423</v>
          </cell>
          <cell r="B427" t="str">
            <v>FT28503</v>
          </cell>
          <cell r="C427" t="str">
            <v>MAIN TANK - 3 - REPAIR &amp; RECOVERY</v>
          </cell>
          <cell r="D427">
            <v>2910900366</v>
          </cell>
          <cell r="E427" t="str">
            <v>BT-M8X60SKCPHD</v>
          </cell>
          <cell r="F427" t="str">
            <v>SV00A0A410AD2329</v>
          </cell>
          <cell r="G427" t="str">
            <v>Fitting</v>
          </cell>
          <cell r="H427" t="str">
            <v>BOLT M8x60 Socket cap head screw</v>
          </cell>
          <cell r="I427">
            <v>4</v>
          </cell>
          <cell r="J427" t="str">
            <v/>
          </cell>
          <cell r="K427" t="str">
            <v/>
          </cell>
          <cell r="L427">
            <v>423</v>
          </cell>
          <cell r="M427" t="str">
            <v>REP/REC</v>
          </cell>
          <cell r="N427" t="str">
            <v>Main Tank</v>
          </cell>
          <cell r="O427" t="str">
            <v>(Strap Assy 3) FT28433/-</v>
          </cell>
          <cell r="P427" t="str">
            <v>BOLT M8x60 Socket cap head screw</v>
          </cell>
          <cell r="Q427" t="str">
            <v>BT-M8X60SKCPHD</v>
          </cell>
          <cell r="R427" t="str">
            <v>FT28503, REP/REC, Main Tank, (Strap Assy 3) FT28433/-, BOLT M8x60 Socket cap head screw, BT-M8X60SKCPHD</v>
          </cell>
          <cell r="S427">
            <v>4</v>
          </cell>
        </row>
        <row r="428">
          <cell r="A428">
            <v>424</v>
          </cell>
          <cell r="B428" t="str">
            <v>FT28503</v>
          </cell>
          <cell r="C428" t="str">
            <v>MAIN TANK - 3 - REPAIR &amp; RECOVERY</v>
          </cell>
          <cell r="D428">
            <v>2910900366</v>
          </cell>
          <cell r="E428" t="str">
            <v>BT-M8X90SKCPHD</v>
          </cell>
          <cell r="F428" t="str">
            <v>SV00A0A410AD2331</v>
          </cell>
          <cell r="G428" t="str">
            <v>Fitting</v>
          </cell>
          <cell r="H428" t="str">
            <v>BOLT M8x90 Socket cap head screw</v>
          </cell>
          <cell r="I428">
            <v>2</v>
          </cell>
          <cell r="J428" t="str">
            <v/>
          </cell>
          <cell r="K428" t="str">
            <v/>
          </cell>
          <cell r="L428">
            <v>424</v>
          </cell>
          <cell r="M428" t="str">
            <v>REP/REC</v>
          </cell>
          <cell r="N428" t="str">
            <v>Main Tank</v>
          </cell>
          <cell r="O428" t="str">
            <v>(Strap Assy 3) FT28433/-</v>
          </cell>
          <cell r="P428" t="str">
            <v>BOLT M8x90 Socket cap head screw</v>
          </cell>
          <cell r="Q428" t="str">
            <v>BT-M8X90SKCPHD</v>
          </cell>
          <cell r="R428" t="str">
            <v>FT28503, REP/REC, Main Tank, (Strap Assy 3) FT28433/-, BOLT M8x90 Socket cap head screw, BT-M8X90SKCPHD</v>
          </cell>
          <cell r="S428">
            <v>2</v>
          </cell>
        </row>
        <row r="429">
          <cell r="A429">
            <v>425</v>
          </cell>
          <cell r="B429" t="str">
            <v>FT28503</v>
          </cell>
          <cell r="C429" t="str">
            <v>MAIN TANK - 3 - REPAIR &amp; RECOVERY</v>
          </cell>
          <cell r="D429">
            <v>2910900366</v>
          </cell>
          <cell r="E429" t="str">
            <v/>
          </cell>
          <cell r="F429" t="str">
            <v>SV00A0A460AA09</v>
          </cell>
          <cell r="G429" t="str">
            <v/>
          </cell>
          <cell r="H429" t="str">
            <v/>
          </cell>
          <cell r="I429" t="str">
            <v/>
          </cell>
          <cell r="J429" t="str">
            <v/>
          </cell>
          <cell r="K429" t="str">
            <v/>
          </cell>
          <cell r="L429">
            <v>425</v>
          </cell>
          <cell r="M429" t="str">
            <v>REP/REC</v>
          </cell>
          <cell r="N429" t="str">
            <v>Main Tank</v>
          </cell>
          <cell r="O429" t="str">
            <v>DRAIN PLUG - MAIN TANK</v>
          </cell>
          <cell r="P429" t="str">
            <v/>
          </cell>
          <cell r="Q429" t="str">
            <v/>
          </cell>
          <cell r="R429" t="str">
            <v xml:space="preserve">FT28503, REP/REC, Main Tank, DRAIN PLUG - MAIN TANK, , </v>
          </cell>
          <cell r="S429" t="str">
            <v/>
          </cell>
        </row>
        <row r="430">
          <cell r="A430">
            <v>426</v>
          </cell>
          <cell r="B430" t="str">
            <v>FT28503</v>
          </cell>
          <cell r="C430" t="str">
            <v>MAIN TANK - 3 - REPAIR &amp; RECOVERY</v>
          </cell>
          <cell r="D430">
            <v>2910900366</v>
          </cell>
          <cell r="E430" t="str">
            <v>FT28274</v>
          </cell>
          <cell r="F430" t="str">
            <v>SV00A0A460AA0901</v>
          </cell>
          <cell r="G430" t="str">
            <v>Insert</v>
          </cell>
          <cell r="H430" t="str">
            <v xml:space="preserve">M24 X 1.5 Nut Insert (RM) </v>
          </cell>
          <cell r="I430">
            <v>1</v>
          </cell>
          <cell r="J430">
            <v>7.0000000000000007E-2</v>
          </cell>
          <cell r="K430">
            <v>7.0000000000000007E-2</v>
          </cell>
          <cell r="L430">
            <v>426</v>
          </cell>
          <cell r="M430" t="str">
            <v>REP/REC</v>
          </cell>
          <cell r="N430" t="str">
            <v>Main Tank</v>
          </cell>
          <cell r="O430" t="str">
            <v xml:space="preserve">Drain Plug Assembly </v>
          </cell>
          <cell r="P430" t="str">
            <v xml:space="preserve">M24 X 1.5 Nut Insert (RM) </v>
          </cell>
          <cell r="Q430" t="str">
            <v>FT28274</v>
          </cell>
          <cell r="R430" t="str">
            <v>FT28503, REP/REC, Main Tank, Drain Plug Assembly , M24 X 1.5 Nut Insert (RM) , FT28274</v>
          </cell>
          <cell r="S430">
            <v>1</v>
          </cell>
        </row>
        <row r="431">
          <cell r="A431">
            <v>427</v>
          </cell>
          <cell r="B431" t="str">
            <v>FT28503</v>
          </cell>
          <cell r="C431" t="str">
            <v>MAIN TANK - 3 - REPAIR &amp; RECOVERY</v>
          </cell>
          <cell r="D431">
            <v>2910900366</v>
          </cell>
          <cell r="E431" t="str">
            <v>ROV16SCFX</v>
          </cell>
          <cell r="F431" t="str">
            <v>SV00A0A460AA0903</v>
          </cell>
          <cell r="G431" t="str">
            <v>Fitting</v>
          </cell>
          <cell r="H431" t="str">
            <v>M24 X 1.5 Solid Plug</v>
          </cell>
          <cell r="I431">
            <v>1</v>
          </cell>
          <cell r="J431">
            <v>7.4999999999999997E-2</v>
          </cell>
          <cell r="K431">
            <v>7.4999999999999997E-2</v>
          </cell>
          <cell r="L431">
            <v>427</v>
          </cell>
          <cell r="M431" t="str">
            <v>REP/REC</v>
          </cell>
          <cell r="N431" t="str">
            <v>Main Tank</v>
          </cell>
          <cell r="O431" t="str">
            <v xml:space="preserve">Drain Plug Assembly </v>
          </cell>
          <cell r="P431" t="str">
            <v>M24 X 1.5 Solid Plug</v>
          </cell>
          <cell r="Q431" t="str">
            <v>ROV16SCFX</v>
          </cell>
          <cell r="R431" t="str">
            <v>FT28503, REP/REC, Main Tank, Drain Plug Assembly , M24 X 1.5 Solid Plug, ROV16SCFX</v>
          </cell>
          <cell r="S431">
            <v>1</v>
          </cell>
        </row>
        <row r="432">
          <cell r="A432">
            <v>428</v>
          </cell>
          <cell r="B432" t="str">
            <v>FT28503</v>
          </cell>
          <cell r="C432" t="str">
            <v>MAIN TANK - 3 - REPAIR &amp; RECOVERY</v>
          </cell>
          <cell r="D432">
            <v>2910900366</v>
          </cell>
          <cell r="E432" t="str">
            <v>Y-BS-M24</v>
          </cell>
          <cell r="F432" t="str">
            <v>SV00A0A460AA0905</v>
          </cell>
          <cell r="G432" t="str">
            <v>Seal</v>
          </cell>
          <cell r="H432" t="str">
            <v>M24 X 1.5 Bonded Seal</v>
          </cell>
          <cell r="I432">
            <v>1</v>
          </cell>
          <cell r="J432">
            <v>4.0000000000000001E-3</v>
          </cell>
          <cell r="K432">
            <v>4.0000000000000001E-3</v>
          </cell>
          <cell r="L432">
            <v>428</v>
          </cell>
          <cell r="M432" t="str">
            <v>REP/REC</v>
          </cell>
          <cell r="N432" t="str">
            <v>Main Tank</v>
          </cell>
          <cell r="O432" t="str">
            <v xml:space="preserve">Drain Plug Assembly </v>
          </cell>
          <cell r="P432" t="str">
            <v>M24 X 1.5 Bonded Seal</v>
          </cell>
          <cell r="Q432" t="str">
            <v>Y-BS-M24</v>
          </cell>
          <cell r="R432" t="str">
            <v>FT28503, REP/REC, Main Tank, Drain Plug Assembly , M24 X 1.5 Bonded Seal, Y-BS-M24</v>
          </cell>
          <cell r="S432">
            <v>1</v>
          </cell>
        </row>
        <row r="434">
          <cell r="A434">
            <v>429</v>
          </cell>
          <cell r="B434" t="str">
            <v>FT28206</v>
          </cell>
          <cell r="C434" t="str">
            <v>SECONDARY TANK - 1 - SCOUT</v>
          </cell>
          <cell r="D434">
            <v>2910900360</v>
          </cell>
          <cell r="E434" t="str">
            <v>FT28206</v>
          </cell>
          <cell r="F434" t="str">
            <v>SV00A0A410AG</v>
          </cell>
          <cell r="G434" t="str">
            <v/>
          </cell>
          <cell r="H434" t="str">
            <v/>
          </cell>
          <cell r="I434" t="str">
            <v/>
          </cell>
          <cell r="J434" t="str">
            <v/>
          </cell>
          <cell r="K434" t="str">
            <v/>
          </cell>
          <cell r="L434">
            <v>429</v>
          </cell>
          <cell r="M434" t="str">
            <v>Scout</v>
          </cell>
          <cell r="N434" t="str">
            <v>Secondary</v>
          </cell>
          <cell r="O434" t="str">
            <v>SECONDARY FUEL TANK</v>
          </cell>
          <cell r="P434" t="str">
            <v/>
          </cell>
          <cell r="Q434" t="str">
            <v>FT28206</v>
          </cell>
          <cell r="R434" t="str">
            <v>FT28206, Scout, Secondary, SECONDARY FUEL TANK, , FT28206</v>
          </cell>
          <cell r="S434" t="str">
            <v/>
          </cell>
        </row>
        <row r="435">
          <cell r="A435">
            <v>430</v>
          </cell>
          <cell r="B435" t="str">
            <v>FT28206</v>
          </cell>
          <cell r="C435" t="str">
            <v>SECONDARY TANK - 1 - SCOUT</v>
          </cell>
          <cell r="D435">
            <v>2910900360</v>
          </cell>
          <cell r="E435" t="str">
            <v>FT28336</v>
          </cell>
          <cell r="F435" t="str">
            <v>SV00A0A410AG01</v>
          </cell>
          <cell r="G435" t="str">
            <v>Moulding</v>
          </cell>
          <cell r="H435" t="str">
            <v>Rotational Moulding</v>
          </cell>
          <cell r="I435">
            <v>1</v>
          </cell>
          <cell r="J435">
            <v>15</v>
          </cell>
          <cell r="K435">
            <v>15</v>
          </cell>
          <cell r="L435">
            <v>430</v>
          </cell>
          <cell r="M435" t="str">
            <v>Scout</v>
          </cell>
          <cell r="N435" t="str">
            <v>Secondary</v>
          </cell>
          <cell r="O435" t="str">
            <v>RM Tank CH53 Natural Crosslink Polyethylene</v>
          </cell>
          <cell r="P435" t="str">
            <v>Rotational Moulding</v>
          </cell>
          <cell r="Q435" t="str">
            <v>FT28336</v>
          </cell>
          <cell r="R435" t="str">
            <v>FT28206, Scout, Secondary, RM Tank CH53 Natural Crosslink Polyethylene, Rotational Moulding, FT28336</v>
          </cell>
          <cell r="S435">
            <v>1</v>
          </cell>
        </row>
        <row r="436">
          <cell r="A436">
            <v>431</v>
          </cell>
          <cell r="B436" t="str">
            <v>FT28206</v>
          </cell>
          <cell r="C436" t="str">
            <v>SECONDARY TANK - 1 - SCOUT</v>
          </cell>
          <cell r="D436">
            <v>2910900360</v>
          </cell>
          <cell r="E436" t="str">
            <v>FT28286</v>
          </cell>
          <cell r="F436" t="str">
            <v>SV00A0A410AG0103</v>
          </cell>
          <cell r="G436" t="str">
            <v>Label</v>
          </cell>
          <cell r="H436" t="str">
            <v>Ident Label</v>
          </cell>
          <cell r="I436">
            <v>1</v>
          </cell>
          <cell r="J436">
            <v>0.02</v>
          </cell>
          <cell r="K436">
            <v>0.02</v>
          </cell>
          <cell r="L436">
            <v>431</v>
          </cell>
          <cell r="M436" t="str">
            <v>Scout</v>
          </cell>
          <cell r="N436" t="str">
            <v>Secondary</v>
          </cell>
          <cell r="O436" t="str">
            <v>Label</v>
          </cell>
          <cell r="P436" t="str">
            <v>Ident Label</v>
          </cell>
          <cell r="Q436" t="str">
            <v>FT28286</v>
          </cell>
          <cell r="R436" t="str">
            <v>FT28206, Scout, Secondary, Label, Ident Label, FT28286</v>
          </cell>
          <cell r="S436">
            <v>1</v>
          </cell>
        </row>
        <row r="437">
          <cell r="A437">
            <v>432</v>
          </cell>
          <cell r="B437" t="str">
            <v>FT28206</v>
          </cell>
          <cell r="C437" t="str">
            <v>SECONDARY TANK - 1 - SCOUT</v>
          </cell>
          <cell r="D437">
            <v>2910900360</v>
          </cell>
          <cell r="E437" t="str">
            <v>FT28686</v>
          </cell>
          <cell r="F437" t="str">
            <v>SV00A0A410AG0105</v>
          </cell>
          <cell r="G437" t="str">
            <v>Parts</v>
          </cell>
          <cell r="H437" t="str">
            <v>Top level loose items kit</v>
          </cell>
          <cell r="I437">
            <v>1</v>
          </cell>
          <cell r="J437" t="str">
            <v/>
          </cell>
          <cell r="K437" t="str">
            <v/>
          </cell>
          <cell r="L437">
            <v>432</v>
          </cell>
          <cell r="M437" t="str">
            <v>Scout</v>
          </cell>
          <cell r="N437" t="str">
            <v>Secondary</v>
          </cell>
          <cell r="O437" t="str">
            <v>Loose items</v>
          </cell>
          <cell r="P437" t="str">
            <v>Top level loose items kit</v>
          </cell>
          <cell r="Q437" t="str">
            <v>FT28686</v>
          </cell>
          <cell r="R437" t="str">
            <v>FT28206, Scout, Secondary, Loose items, Top level loose items kit, FT28686</v>
          </cell>
          <cell r="S437">
            <v>1</v>
          </cell>
        </row>
        <row r="438">
          <cell r="A438">
            <v>433</v>
          </cell>
          <cell r="B438" t="str">
            <v>FT28206</v>
          </cell>
          <cell r="C438" t="str">
            <v>SECONDARY TANK - 1 - SCOUT</v>
          </cell>
          <cell r="D438">
            <v>2910900360</v>
          </cell>
          <cell r="E438" t="str">
            <v>FT28216</v>
          </cell>
          <cell r="F438" t="str">
            <v>SV00A0A410AG15</v>
          </cell>
          <cell r="G438" t="str">
            <v>Filler</v>
          </cell>
          <cell r="H438" t="str">
            <v>SAFOAM Cut Block LRU</v>
          </cell>
          <cell r="I438">
            <v>1</v>
          </cell>
          <cell r="J438">
            <v>4.5</v>
          </cell>
          <cell r="K438">
            <v>4.5</v>
          </cell>
          <cell r="L438">
            <v>433</v>
          </cell>
          <cell r="M438" t="str">
            <v>Scout</v>
          </cell>
          <cell r="N438" t="str">
            <v>Secondary</v>
          </cell>
          <cell r="O438" t="str">
            <v>Reticulated Safety Foam</v>
          </cell>
          <cell r="P438" t="str">
            <v>SAFOAM Cut Block LRU</v>
          </cell>
          <cell r="Q438" t="str">
            <v>FT28216</v>
          </cell>
          <cell r="R438" t="str">
            <v>FT28206, Scout, Secondary, Reticulated Safety Foam, SAFOAM Cut Block LRU, FT28216</v>
          </cell>
          <cell r="S438">
            <v>1</v>
          </cell>
        </row>
        <row r="439">
          <cell r="A439">
            <v>434</v>
          </cell>
          <cell r="B439" t="str">
            <v>FT28206</v>
          </cell>
          <cell r="C439" t="str">
            <v>SECONDARY TANK - 1 - SCOUT</v>
          </cell>
          <cell r="D439">
            <v>2910900360</v>
          </cell>
          <cell r="E439" t="str">
            <v/>
          </cell>
          <cell r="F439" t="str">
            <v>SV00A0A410AG19</v>
          </cell>
          <cell r="G439" t="str">
            <v/>
          </cell>
          <cell r="H439" t="str">
            <v/>
          </cell>
          <cell r="I439" t="str">
            <v/>
          </cell>
          <cell r="J439" t="str">
            <v/>
          </cell>
          <cell r="K439" t="str">
            <v/>
          </cell>
          <cell r="L439">
            <v>434</v>
          </cell>
          <cell r="M439" t="str">
            <v>Scout</v>
          </cell>
          <cell r="N439" t="str">
            <v>Secondary</v>
          </cell>
          <cell r="O439" t="str">
            <v>Earthing Boss</v>
          </cell>
          <cell r="P439" t="str">
            <v/>
          </cell>
          <cell r="Q439" t="str">
            <v/>
          </cell>
          <cell r="R439" t="str">
            <v xml:space="preserve">FT28206, Scout, Secondary, Earthing Boss, , </v>
          </cell>
          <cell r="S439" t="str">
            <v/>
          </cell>
        </row>
        <row r="440">
          <cell r="A440">
            <v>435</v>
          </cell>
          <cell r="B440" t="str">
            <v>FT28206</v>
          </cell>
          <cell r="C440" t="str">
            <v>SECONDARY TANK - 1 - SCOUT</v>
          </cell>
          <cell r="D440">
            <v>2910900360</v>
          </cell>
          <cell r="E440" t="str">
            <v>FT28198</v>
          </cell>
          <cell r="F440" t="str">
            <v>SV00A0A410AG1901</v>
          </cell>
          <cell r="G440" t="str">
            <v>Fitting</v>
          </cell>
          <cell r="H440" t="str">
            <v>M8 Earthing Boss (White)</v>
          </cell>
          <cell r="I440">
            <v>1</v>
          </cell>
          <cell r="J440">
            <v>0.03</v>
          </cell>
          <cell r="K440">
            <v>0.03</v>
          </cell>
          <cell r="L440">
            <v>435</v>
          </cell>
          <cell r="M440" t="str">
            <v>Scout</v>
          </cell>
          <cell r="N440" t="str">
            <v>Secondary</v>
          </cell>
          <cell r="O440" t="str">
            <v>Earthing Boss</v>
          </cell>
          <cell r="P440" t="str">
            <v>M8 Earthing Boss (White)</v>
          </cell>
          <cell r="Q440" t="str">
            <v>FT28198</v>
          </cell>
          <cell r="R440" t="str">
            <v>FT28206, Scout, Secondary, Earthing Boss, M8 Earthing Boss (White), FT28198</v>
          </cell>
          <cell r="S440">
            <v>1</v>
          </cell>
        </row>
        <row r="441">
          <cell r="A441">
            <v>436</v>
          </cell>
          <cell r="B441" t="str">
            <v>FT28206</v>
          </cell>
          <cell r="C441" t="str">
            <v>SECONDARY TANK - 1 - SCOUT</v>
          </cell>
          <cell r="D441">
            <v>2910900360</v>
          </cell>
          <cell r="E441" t="str">
            <v>BT-M3X20CSK</v>
          </cell>
          <cell r="F441" t="str">
            <v>SV00A0A410AG1903</v>
          </cell>
          <cell r="G441" t="str">
            <v>Fastener</v>
          </cell>
          <cell r="H441" t="str">
            <v>M3 Csk Screw</v>
          </cell>
          <cell r="I441">
            <v>1</v>
          </cell>
          <cell r="J441">
            <v>5.0000000000000001E-3</v>
          </cell>
          <cell r="K441">
            <v>5.0000000000000001E-3</v>
          </cell>
          <cell r="L441">
            <v>436</v>
          </cell>
          <cell r="M441" t="str">
            <v>Scout</v>
          </cell>
          <cell r="N441" t="str">
            <v>Secondary</v>
          </cell>
          <cell r="O441" t="str">
            <v>Earthing Boss</v>
          </cell>
          <cell r="P441" t="str">
            <v>M3 Csk Screw</v>
          </cell>
          <cell r="Q441" t="str">
            <v>BT-M3X20CSK</v>
          </cell>
          <cell r="R441" t="str">
            <v>FT28206, Scout, Secondary, Earthing Boss, M3 Csk Screw, BT-M3X20CSK</v>
          </cell>
          <cell r="S441">
            <v>1</v>
          </cell>
        </row>
        <row r="442">
          <cell r="A442">
            <v>437</v>
          </cell>
          <cell r="B442" t="str">
            <v>FT28206</v>
          </cell>
          <cell r="C442" t="str">
            <v>SECONDARY TANK - 1 - SCOUT</v>
          </cell>
          <cell r="D442">
            <v>2910900360</v>
          </cell>
          <cell r="E442" t="str">
            <v>BT-M8X10HX</v>
          </cell>
          <cell r="F442" t="str">
            <v>SV00A0A410AG1905</v>
          </cell>
          <cell r="G442" t="str">
            <v>Fastener</v>
          </cell>
          <cell r="H442" t="str">
            <v>M8 Bolt Hex Head</v>
          </cell>
          <cell r="I442">
            <v>1</v>
          </cell>
          <cell r="J442">
            <v>0.03</v>
          </cell>
          <cell r="K442">
            <v>0.03</v>
          </cell>
          <cell r="L442">
            <v>437</v>
          </cell>
          <cell r="M442" t="str">
            <v>Scout</v>
          </cell>
          <cell r="N442" t="str">
            <v>Secondary</v>
          </cell>
          <cell r="O442" t="str">
            <v>Earthing Boss</v>
          </cell>
          <cell r="P442" t="str">
            <v>M8 Bolt Hex Head</v>
          </cell>
          <cell r="Q442" t="str">
            <v>BT-M8X10HX</v>
          </cell>
          <cell r="R442" t="str">
            <v>FT28206, Scout, Secondary, Earthing Boss, M8 Bolt Hex Head, BT-M8X10HX</v>
          </cell>
          <cell r="S442">
            <v>1</v>
          </cell>
        </row>
        <row r="443">
          <cell r="A443">
            <v>438</v>
          </cell>
          <cell r="B443" t="str">
            <v>FT28206</v>
          </cell>
          <cell r="C443" t="str">
            <v>SECONDARY TANK - 1 - SCOUT</v>
          </cell>
          <cell r="D443">
            <v>2910900360</v>
          </cell>
          <cell r="E443" t="str">
            <v>FT24750</v>
          </cell>
          <cell r="F443" t="str">
            <v>SV00A0A410AG0107</v>
          </cell>
          <cell r="G443" t="str">
            <v>Mat</v>
          </cell>
          <cell r="H443" t="str">
            <v>Dimple Mat</v>
          </cell>
          <cell r="I443">
            <v>4</v>
          </cell>
          <cell r="J443">
            <v>0.02</v>
          </cell>
          <cell r="K443">
            <v>0.08</v>
          </cell>
          <cell r="L443">
            <v>438</v>
          </cell>
          <cell r="M443" t="str">
            <v>Scout</v>
          </cell>
          <cell r="N443" t="str">
            <v>Secondary</v>
          </cell>
          <cell r="O443" t="str">
            <v>Handling Aid</v>
          </cell>
          <cell r="P443" t="str">
            <v>Dimple Mat</v>
          </cell>
          <cell r="Q443" t="str">
            <v>FT24750</v>
          </cell>
          <cell r="R443" t="str">
            <v>FT28206, Scout, Secondary, Handling Aid, Dimple Mat, FT24750</v>
          </cell>
          <cell r="S443">
            <v>4</v>
          </cell>
        </row>
        <row r="444">
          <cell r="A444">
            <v>439</v>
          </cell>
          <cell r="B444" t="str">
            <v>FT28206</v>
          </cell>
          <cell r="C444" t="str">
            <v>SECONDARY TANK - 1 - SCOUT</v>
          </cell>
          <cell r="D444">
            <v>2910900360</v>
          </cell>
          <cell r="E444" t="str">
            <v>FT28186</v>
          </cell>
          <cell r="F444" t="str">
            <v>SV00A0A410AG03</v>
          </cell>
          <cell r="G444" t="str">
            <v/>
          </cell>
          <cell r="H444" t="str">
            <v/>
          </cell>
          <cell r="I444" t="str">
            <v/>
          </cell>
          <cell r="J444" t="str">
            <v/>
          </cell>
          <cell r="K444" t="str">
            <v/>
          </cell>
          <cell r="L444">
            <v>439</v>
          </cell>
          <cell r="M444" t="str">
            <v>Scout</v>
          </cell>
          <cell r="N444" t="str">
            <v>Secondary</v>
          </cell>
          <cell r="O444" t="str">
            <v>Top Access Plate Assembly</v>
          </cell>
          <cell r="P444" t="str">
            <v/>
          </cell>
          <cell r="Q444" t="str">
            <v>FT28186</v>
          </cell>
          <cell r="R444" t="str">
            <v>FT28206, Scout, Secondary, Top Access Plate Assembly, , FT28186</v>
          </cell>
          <cell r="S444" t="str">
            <v/>
          </cell>
        </row>
        <row r="445">
          <cell r="A445">
            <v>440</v>
          </cell>
          <cell r="B445" t="str">
            <v>FT28206</v>
          </cell>
          <cell r="C445" t="str">
            <v>SECONDARY TANK - 1 - SCOUT</v>
          </cell>
          <cell r="D445">
            <v>2910900360</v>
          </cell>
          <cell r="E445" t="str">
            <v>FT28226</v>
          </cell>
          <cell r="F445" t="str">
            <v>SV00A0A410AG0301</v>
          </cell>
          <cell r="G445" t="str">
            <v>Fitting</v>
          </cell>
          <cell r="H445" t="str">
            <v>Plate</v>
          </cell>
          <cell r="I445">
            <v>1</v>
          </cell>
          <cell r="J445">
            <v>1.5</v>
          </cell>
          <cell r="K445">
            <v>1.5</v>
          </cell>
          <cell r="L445">
            <v>440</v>
          </cell>
          <cell r="M445" t="str">
            <v>Scout</v>
          </cell>
          <cell r="N445" t="str">
            <v>Secondary</v>
          </cell>
          <cell r="O445" t="str">
            <v>Top Access Plate Assy FT28186</v>
          </cell>
          <cell r="P445" t="str">
            <v>Plate</v>
          </cell>
          <cell r="Q445" t="str">
            <v>FT28226</v>
          </cell>
          <cell r="R445" t="str">
            <v>FT28206, Scout, Secondary, Top Access Plate Assy FT28186, Plate, FT28226</v>
          </cell>
          <cell r="S445">
            <v>1</v>
          </cell>
        </row>
        <row r="446">
          <cell r="A446">
            <v>441</v>
          </cell>
          <cell r="B446" t="str">
            <v>FT28206</v>
          </cell>
          <cell r="C446" t="str">
            <v>SECONDARY TANK - 1 - SCOUT</v>
          </cell>
          <cell r="D446">
            <v>2910900360</v>
          </cell>
          <cell r="E446" t="str">
            <v>FT28246</v>
          </cell>
          <cell r="F446" t="str">
            <v>SV00A0A410AG0303</v>
          </cell>
          <cell r="G446" t="str">
            <v>Fitting</v>
          </cell>
          <cell r="H446" t="str">
            <v>Backing Ring</v>
          </cell>
          <cell r="I446">
            <v>1</v>
          </cell>
          <cell r="J446">
            <v>1.1000000000000001</v>
          </cell>
          <cell r="K446">
            <v>1.1000000000000001</v>
          </cell>
          <cell r="L446">
            <v>441</v>
          </cell>
          <cell r="M446" t="str">
            <v>Scout</v>
          </cell>
          <cell r="N446" t="str">
            <v>Secondary</v>
          </cell>
          <cell r="O446" t="str">
            <v>Top Access Plate Assy FT28186</v>
          </cell>
          <cell r="P446" t="str">
            <v>Backing Ring</v>
          </cell>
          <cell r="Q446" t="str">
            <v>FT28246</v>
          </cell>
          <cell r="R446" t="str">
            <v>FT28206, Scout, Secondary, Top Access Plate Assy FT28186, Backing Ring, FT28246</v>
          </cell>
          <cell r="S446">
            <v>1</v>
          </cell>
        </row>
        <row r="447">
          <cell r="A447">
            <v>442</v>
          </cell>
          <cell r="B447" t="str">
            <v>FT28206</v>
          </cell>
          <cell r="C447" t="str">
            <v>SECONDARY TANK - 1 - SCOUT</v>
          </cell>
          <cell r="D447">
            <v>2910900360</v>
          </cell>
          <cell r="E447" t="str">
            <v>FT28256</v>
          </cell>
          <cell r="F447" t="str">
            <v>SV00A0A410AG0305</v>
          </cell>
          <cell r="G447" t="str">
            <v>Seal</v>
          </cell>
          <cell r="H447" t="str">
            <v>Gasket</v>
          </cell>
          <cell r="I447">
            <v>2</v>
          </cell>
          <cell r="J447">
            <v>0.02</v>
          </cell>
          <cell r="K447">
            <v>0.04</v>
          </cell>
          <cell r="L447">
            <v>442</v>
          </cell>
          <cell r="M447" t="str">
            <v>Scout</v>
          </cell>
          <cell r="N447" t="str">
            <v>Secondary</v>
          </cell>
          <cell r="O447" t="str">
            <v>Top Access Plate Assy FT28186</v>
          </cell>
          <cell r="P447" t="str">
            <v>Gasket</v>
          </cell>
          <cell r="Q447" t="str">
            <v>FT28256</v>
          </cell>
          <cell r="R447" t="str">
            <v>FT28206, Scout, Secondary, Top Access Plate Assy FT28186, Gasket, FT28256</v>
          </cell>
          <cell r="S447">
            <v>2</v>
          </cell>
        </row>
        <row r="448">
          <cell r="A448">
            <v>443</v>
          </cell>
          <cell r="B448" t="str">
            <v>FT28206</v>
          </cell>
          <cell r="C448" t="str">
            <v>SECONDARY TANK - 1 - SCOUT</v>
          </cell>
          <cell r="D448">
            <v>2910900360</v>
          </cell>
          <cell r="E448" t="str">
            <v>Z-W-M6/SS</v>
          </cell>
          <cell r="F448" t="str">
            <v>SV00A0A410AG0307</v>
          </cell>
          <cell r="G448" t="str">
            <v>Fastener</v>
          </cell>
          <cell r="H448" t="str">
            <v>M6 Bolt Hex Head</v>
          </cell>
          <cell r="I448">
            <v>53</v>
          </cell>
          <cell r="J448">
            <v>5.0000000000000001E-3</v>
          </cell>
          <cell r="K448">
            <v>0.26500000000000001</v>
          </cell>
          <cell r="L448">
            <v>443</v>
          </cell>
          <cell r="M448" t="str">
            <v>Scout</v>
          </cell>
          <cell r="N448" t="str">
            <v>Secondary</v>
          </cell>
          <cell r="O448" t="str">
            <v>Top Access Plate Assy FT28186</v>
          </cell>
          <cell r="P448" t="str">
            <v>M6 Bolt Hex Head</v>
          </cell>
          <cell r="Q448" t="str">
            <v>Z-W-M6/SS</v>
          </cell>
          <cell r="R448" t="str">
            <v>FT28206, Scout, Secondary, Top Access Plate Assy FT28186, M6 Bolt Hex Head, Z-W-M6/SS</v>
          </cell>
          <cell r="S448">
            <v>53</v>
          </cell>
        </row>
        <row r="449">
          <cell r="A449">
            <v>444</v>
          </cell>
          <cell r="B449" t="str">
            <v>FT28206</v>
          </cell>
          <cell r="C449" t="str">
            <v>SECONDARY TANK - 1 - SCOUT</v>
          </cell>
          <cell r="D449">
            <v>2910900360</v>
          </cell>
          <cell r="E449" t="str">
            <v>BT-M6X16CSK/SS</v>
          </cell>
          <cell r="F449" t="str">
            <v>SV00A0A410AG0309</v>
          </cell>
          <cell r="G449" t="str">
            <v>Fastener</v>
          </cell>
          <cell r="H449" t="str">
            <v>M6 Bolt Csk Head</v>
          </cell>
          <cell r="I449">
            <v>3</v>
          </cell>
          <cell r="J449">
            <v>5.0000000000000001E-3</v>
          </cell>
          <cell r="K449">
            <v>1.4999999999999999E-2</v>
          </cell>
          <cell r="L449">
            <v>444</v>
          </cell>
          <cell r="M449" t="str">
            <v>PMRS/REP/REC</v>
          </cell>
          <cell r="N449" t="str">
            <v>Secondary</v>
          </cell>
          <cell r="O449" t="str">
            <v>Top Access Plate Assy FT28186</v>
          </cell>
          <cell r="P449" t="str">
            <v>M6 Bolt Csk Head</v>
          </cell>
          <cell r="Q449" t="str">
            <v>BT-M6X16CSK/SS</v>
          </cell>
          <cell r="R449" t="str">
            <v>FT28206, PMRS/REP/REC, Secondary, Top Access Plate Assy FT28186, M6 Bolt Csk Head, BT-M6X16CSK/SS</v>
          </cell>
          <cell r="S449">
            <v>3</v>
          </cell>
        </row>
        <row r="450">
          <cell r="A450">
            <v>445</v>
          </cell>
          <cell r="B450" t="str">
            <v>FT28206</v>
          </cell>
          <cell r="C450" t="str">
            <v>SECONDARY TANK - 1 - SCOUT</v>
          </cell>
          <cell r="D450">
            <v>2910900360</v>
          </cell>
          <cell r="E450" t="str">
            <v>FT28256</v>
          </cell>
          <cell r="F450" t="str">
            <v>SV00A0A410AG0311</v>
          </cell>
          <cell r="G450" t="str">
            <v>Fastener</v>
          </cell>
          <cell r="H450" t="str">
            <v>M6 Washer</v>
          </cell>
          <cell r="I450">
            <v>53</v>
          </cell>
          <cell r="J450">
            <v>5.0000000000000001E-3</v>
          </cell>
          <cell r="K450">
            <v>0.26500000000000001</v>
          </cell>
          <cell r="L450">
            <v>445</v>
          </cell>
          <cell r="M450" t="str">
            <v>Scout</v>
          </cell>
          <cell r="N450" t="str">
            <v>Secondary</v>
          </cell>
          <cell r="O450" t="str">
            <v>Top Access Plate Assy FT28186</v>
          </cell>
          <cell r="P450" t="str">
            <v>M6 Washer</v>
          </cell>
          <cell r="Q450" t="str">
            <v>FT28256</v>
          </cell>
          <cell r="R450" t="str">
            <v>FT28206, Scout, Secondary, Top Access Plate Assy FT28186, M6 Washer, FT28256</v>
          </cell>
          <cell r="S450">
            <v>53</v>
          </cell>
        </row>
        <row r="451">
          <cell r="A451">
            <v>446</v>
          </cell>
          <cell r="B451" t="str">
            <v>FT28206</v>
          </cell>
          <cell r="C451" t="str">
            <v>SECONDARY TANK - 1 - SCOUT</v>
          </cell>
          <cell r="D451">
            <v>2910900360</v>
          </cell>
          <cell r="E451" t="str">
            <v/>
          </cell>
          <cell r="F451" t="str">
            <v>SV00A0A410AG05</v>
          </cell>
          <cell r="G451" t="str">
            <v/>
          </cell>
          <cell r="H451" t="str">
            <v/>
          </cell>
          <cell r="I451" t="str">
            <v/>
          </cell>
          <cell r="J451" t="str">
            <v/>
          </cell>
          <cell r="K451" t="str">
            <v/>
          </cell>
          <cell r="L451">
            <v>446</v>
          </cell>
          <cell r="M451" t="str">
            <v>Scout</v>
          </cell>
          <cell r="N451" t="str">
            <v>Secondary</v>
          </cell>
          <cell r="O451" t="str">
            <v>Fuel Filler</v>
          </cell>
          <cell r="P451" t="str">
            <v/>
          </cell>
          <cell r="Q451" t="str">
            <v/>
          </cell>
          <cell r="R451" t="str">
            <v xml:space="preserve">FT28206, Scout, Secondary, Fuel Filler, , </v>
          </cell>
          <cell r="S451" t="str">
            <v/>
          </cell>
        </row>
        <row r="452">
          <cell r="A452">
            <v>447</v>
          </cell>
          <cell r="B452" t="str">
            <v>FT28206</v>
          </cell>
          <cell r="C452" t="str">
            <v>SECONDARY TANK - 1 - SCOUT</v>
          </cell>
          <cell r="D452">
            <v>2910900360</v>
          </cell>
          <cell r="E452" t="str">
            <v>Y-J2-1MA-X-V</v>
          </cell>
          <cell r="F452" t="str">
            <v>SV00A0A410AG0501</v>
          </cell>
          <cell r="G452" t="str">
            <v>Fitting</v>
          </cell>
          <cell r="H452" t="str">
            <v>Pressure/Gravity Refuel Coupling</v>
          </cell>
          <cell r="I452">
            <v>1</v>
          </cell>
          <cell r="J452">
            <v>1.03</v>
          </cell>
          <cell r="K452">
            <v>1.03</v>
          </cell>
          <cell r="L452">
            <v>447</v>
          </cell>
          <cell r="M452" t="str">
            <v>Scout</v>
          </cell>
          <cell r="N452" t="str">
            <v>Secondary</v>
          </cell>
          <cell r="O452" t="str">
            <v>Fuel Filler LRU</v>
          </cell>
          <cell r="P452" t="str">
            <v>Pressure/Gravity Refuel Coupling</v>
          </cell>
          <cell r="Q452" t="str">
            <v>Y-J2-1MA-X-V</v>
          </cell>
          <cell r="R452" t="str">
            <v>FT28206, Scout, Secondary, Fuel Filler LRU, Pressure/Gravity Refuel Coupling, Y-J2-1MA-X-V</v>
          </cell>
          <cell r="S452">
            <v>1</v>
          </cell>
        </row>
        <row r="453">
          <cell r="A453">
            <v>448</v>
          </cell>
          <cell r="B453" t="str">
            <v>FT28206</v>
          </cell>
          <cell r="C453" t="str">
            <v>SECONDARY TANK - 1 - SCOUT</v>
          </cell>
          <cell r="D453">
            <v>2910900360</v>
          </cell>
          <cell r="E453" t="str">
            <v>Y-FCMX109A</v>
          </cell>
          <cell r="F453" t="str">
            <v>SV00A0A410AG0503</v>
          </cell>
          <cell r="G453" t="str">
            <v>Fitting</v>
          </cell>
          <cell r="H453" t="str">
            <v>STANAG 3105  Filler Cap &amp; Lanyard</v>
          </cell>
          <cell r="I453">
            <v>1</v>
          </cell>
          <cell r="J453">
            <v>0.35</v>
          </cell>
          <cell r="K453">
            <v>0.35</v>
          </cell>
          <cell r="L453">
            <v>448</v>
          </cell>
          <cell r="M453" t="str">
            <v>Scout</v>
          </cell>
          <cell r="N453" t="str">
            <v>Secondary</v>
          </cell>
          <cell r="O453" t="str">
            <v>Fuel Filler LRU</v>
          </cell>
          <cell r="P453" t="str">
            <v>STANAG 3105  Filler Cap &amp; Lanyard</v>
          </cell>
          <cell r="Q453" t="str">
            <v>Y-FCMX109A</v>
          </cell>
          <cell r="R453" t="str">
            <v>FT28206, Scout, Secondary, Fuel Filler LRU, STANAG 3105  Filler Cap &amp; Lanyard, Y-FCMX109A</v>
          </cell>
          <cell r="S453">
            <v>1</v>
          </cell>
        </row>
        <row r="454">
          <cell r="A454">
            <v>449</v>
          </cell>
          <cell r="B454" t="str">
            <v>FT28206</v>
          </cell>
          <cell r="C454" t="str">
            <v>SECONDARY TANK - 1 - SCOUT</v>
          </cell>
          <cell r="D454">
            <v>2910900360</v>
          </cell>
          <cell r="E454" t="str">
            <v>Y-J7-3MA-X-V</v>
          </cell>
          <cell r="F454" t="str">
            <v>SV00A0A410AG0505</v>
          </cell>
          <cell r="G454" t="str">
            <v>Fitting</v>
          </cell>
          <cell r="H454" t="str">
            <v>STANAG 3105 TO 3756 Adaptor</v>
          </cell>
          <cell r="I454">
            <v>1</v>
          </cell>
          <cell r="J454">
            <v>2</v>
          </cell>
          <cell r="K454">
            <v>2</v>
          </cell>
          <cell r="L454">
            <v>449</v>
          </cell>
          <cell r="M454" t="str">
            <v>PMRS/REP/REC</v>
          </cell>
          <cell r="N454" t="str">
            <v>Secondary</v>
          </cell>
          <cell r="O454" t="str">
            <v>Fuel Filler LRU</v>
          </cell>
          <cell r="P454" t="str">
            <v>STANAG 3105 TO 3756 Adaptor</v>
          </cell>
          <cell r="Q454" t="str">
            <v>Y-J7-3MA-X-V</v>
          </cell>
          <cell r="R454" t="str">
            <v>FT28206, PMRS/REP/REC, Secondary, Fuel Filler LRU, STANAG 3105 TO 3756 Adaptor, Y-J7-3MA-X-V</v>
          </cell>
          <cell r="S454">
            <v>1</v>
          </cell>
        </row>
        <row r="455">
          <cell r="A455">
            <v>450</v>
          </cell>
          <cell r="B455" t="str">
            <v>FT28206</v>
          </cell>
          <cell r="C455" t="str">
            <v>SECONDARY TANK - 1 - SCOUT</v>
          </cell>
          <cell r="D455">
            <v>2910900360</v>
          </cell>
          <cell r="E455" t="str">
            <v>Y-SS1310</v>
          </cell>
          <cell r="F455" t="str">
            <v>SV00A0A410AG0507</v>
          </cell>
          <cell r="G455" t="str">
            <v>Clamp</v>
          </cell>
          <cell r="H455" t="str">
            <v xml:space="preserve">Clamp  </v>
          </cell>
          <cell r="I455">
            <v>2</v>
          </cell>
          <cell r="J455">
            <v>0.1</v>
          </cell>
          <cell r="K455">
            <v>0.2</v>
          </cell>
          <cell r="L455">
            <v>450</v>
          </cell>
          <cell r="M455" t="str">
            <v>Scout</v>
          </cell>
          <cell r="N455" t="str">
            <v>Secondary</v>
          </cell>
          <cell r="O455" t="str">
            <v>Fuel Filler LRU</v>
          </cell>
          <cell r="P455" t="str">
            <v xml:space="preserve">Clamp  </v>
          </cell>
          <cell r="Q455" t="str">
            <v>Y-SS1310</v>
          </cell>
          <cell r="R455" t="str">
            <v>FT28206, Scout, Secondary, Fuel Filler LRU, Clamp  , Y-SS1310</v>
          </cell>
          <cell r="S455">
            <v>2</v>
          </cell>
        </row>
        <row r="456">
          <cell r="A456">
            <v>451</v>
          </cell>
          <cell r="B456" t="str">
            <v>FT28206</v>
          </cell>
          <cell r="C456" t="str">
            <v>SECONDARY TANK - 1 - SCOUT</v>
          </cell>
          <cell r="D456">
            <v>2910900360</v>
          </cell>
          <cell r="E456" t="str">
            <v>BT-M4X20CSK/SS</v>
          </cell>
          <cell r="F456" t="str">
            <v>SV00A0A410AG0509</v>
          </cell>
          <cell r="G456" t="str">
            <v>Screw</v>
          </cell>
          <cell r="H456" t="str">
            <v>M4 CSK SCREW 20mm</v>
          </cell>
          <cell r="I456">
            <v>14</v>
          </cell>
          <cell r="J456">
            <v>5.0000000000000001E-3</v>
          </cell>
          <cell r="K456">
            <v>7.0000000000000007E-2</v>
          </cell>
          <cell r="L456">
            <v>451</v>
          </cell>
          <cell r="M456" t="str">
            <v>Scout</v>
          </cell>
          <cell r="N456" t="str">
            <v>Secondary</v>
          </cell>
          <cell r="O456" t="str">
            <v>Fuel Filler LRU</v>
          </cell>
          <cell r="P456" t="str">
            <v>M4 CSK SCREW 20mm</v>
          </cell>
          <cell r="Q456" t="str">
            <v>BT-M4X20CSK/SS</v>
          </cell>
          <cell r="R456" t="str">
            <v>FT28206, Scout, Secondary, Fuel Filler LRU, M4 CSK SCREW 20mm, BT-M4X20CSK/SS</v>
          </cell>
          <cell r="S456">
            <v>14</v>
          </cell>
        </row>
        <row r="457">
          <cell r="A457">
            <v>452</v>
          </cell>
          <cell r="B457" t="str">
            <v>FT28206</v>
          </cell>
          <cell r="C457" t="str">
            <v>SECONDARY TANK - 1 - SCOUT</v>
          </cell>
          <cell r="D457">
            <v>2910900360</v>
          </cell>
          <cell r="E457" t="str">
            <v>FT28385/1</v>
          </cell>
          <cell r="F457" t="str">
            <v>SV00A0A410AG0511</v>
          </cell>
          <cell r="G457" t="str">
            <v>Seal</v>
          </cell>
          <cell r="H457" t="str">
            <v>Flex P seal Rubber Moulding</v>
          </cell>
          <cell r="I457">
            <v>1</v>
          </cell>
          <cell r="J457">
            <v>0.1</v>
          </cell>
          <cell r="K457">
            <v>0.1</v>
          </cell>
          <cell r="L457">
            <v>452</v>
          </cell>
          <cell r="M457" t="str">
            <v>Scout</v>
          </cell>
          <cell r="N457" t="str">
            <v>Secondary</v>
          </cell>
          <cell r="O457" t="str">
            <v>Fuel Filler LRU</v>
          </cell>
          <cell r="P457" t="str">
            <v>Flex P seal Rubber Moulding</v>
          </cell>
          <cell r="Q457" t="str">
            <v>FT28385/1</v>
          </cell>
          <cell r="R457" t="str">
            <v>FT28206, Scout, Secondary, Fuel Filler LRU, Flex P seal Rubber Moulding, FT28385/1</v>
          </cell>
          <cell r="S457">
            <v>1</v>
          </cell>
        </row>
        <row r="458">
          <cell r="A458">
            <v>453</v>
          </cell>
          <cell r="B458" t="str">
            <v>FT28206</v>
          </cell>
          <cell r="C458" t="str">
            <v>SECONDARY TANK - 1 - SCOUT</v>
          </cell>
          <cell r="D458">
            <v>2910900360</v>
          </cell>
          <cell r="E458" t="str">
            <v/>
          </cell>
          <cell r="F458" t="str">
            <v>SV00A0A460AA05</v>
          </cell>
          <cell r="G458" t="str">
            <v/>
          </cell>
          <cell r="H458" t="str">
            <v/>
          </cell>
          <cell r="I458" t="str">
            <v/>
          </cell>
          <cell r="J458" t="str">
            <v/>
          </cell>
          <cell r="K458" t="str">
            <v/>
          </cell>
          <cell r="L458">
            <v>453</v>
          </cell>
          <cell r="M458" t="str">
            <v>Scout</v>
          </cell>
          <cell r="N458" t="str">
            <v>Secondary</v>
          </cell>
          <cell r="O458" t="str">
            <v>PRESSURE RELIEF VALVE SECONDARY TANK</v>
          </cell>
          <cell r="P458" t="str">
            <v/>
          </cell>
          <cell r="Q458" t="str">
            <v/>
          </cell>
          <cell r="R458" t="str">
            <v xml:space="preserve">FT28206, Scout, Secondary, PRESSURE RELIEF VALVE SECONDARY TANK, , </v>
          </cell>
          <cell r="S458" t="str">
            <v/>
          </cell>
        </row>
        <row r="459">
          <cell r="A459">
            <v>454</v>
          </cell>
          <cell r="B459" t="str">
            <v>FT28206</v>
          </cell>
          <cell r="C459" t="str">
            <v>SECONDARY TANK - 1 - SCOUT</v>
          </cell>
          <cell r="D459">
            <v>2910900360</v>
          </cell>
          <cell r="E459" t="str">
            <v xml:space="preserve">Y-J9-5MA-X-V   </v>
          </cell>
          <cell r="F459" t="str">
            <v>SV00A0A460AA0501</v>
          </cell>
          <cell r="G459" t="str">
            <v>Fitting</v>
          </cell>
          <cell r="H459" t="str">
            <v>PRV Unit</v>
          </cell>
          <cell r="I459">
            <v>1</v>
          </cell>
          <cell r="J459">
            <v>0.3</v>
          </cell>
          <cell r="K459">
            <v>0.3</v>
          </cell>
          <cell r="L459">
            <v>454</v>
          </cell>
          <cell r="M459" t="str">
            <v>Scout</v>
          </cell>
          <cell r="N459" t="str">
            <v>Secondary</v>
          </cell>
          <cell r="O459" t="str">
            <v>Pressure Relief Valve (PRV) LRU (Air)</v>
          </cell>
          <cell r="P459" t="str">
            <v>PRV Unit</v>
          </cell>
          <cell r="Q459" t="str">
            <v xml:space="preserve">Y-J9-5MA-X-V   </v>
          </cell>
          <cell r="R459" t="str">
            <v xml:space="preserve">FT28206, Scout, Secondary, Pressure Relief Valve (PRV) LRU (Air), PRV Unit, Y-J9-5MA-X-V   </v>
          </cell>
          <cell r="S459">
            <v>1</v>
          </cell>
        </row>
        <row r="460">
          <cell r="A460">
            <v>455</v>
          </cell>
          <cell r="B460" t="str">
            <v>FT28206</v>
          </cell>
          <cell r="C460" t="str">
            <v>SECONDARY TANK - 1 - SCOUT</v>
          </cell>
          <cell r="D460">
            <v>2910900360</v>
          </cell>
          <cell r="E460" t="str">
            <v>FT28211</v>
          </cell>
          <cell r="F460" t="str">
            <v>SV00A0A460AA0503</v>
          </cell>
          <cell r="G460" t="str">
            <v>Fitting</v>
          </cell>
          <cell r="H460" t="str">
            <v xml:space="preserve">Flex Coupling </v>
          </cell>
          <cell r="I460">
            <v>1</v>
          </cell>
          <cell r="J460">
            <v>0.03</v>
          </cell>
          <cell r="K460">
            <v>0.03</v>
          </cell>
          <cell r="L460">
            <v>455</v>
          </cell>
          <cell r="M460" t="str">
            <v>Scout</v>
          </cell>
          <cell r="N460" t="str">
            <v>Secondary</v>
          </cell>
          <cell r="O460" t="str">
            <v>Pressure Relief Valve (PRV) LRU (Air)</v>
          </cell>
          <cell r="P460" t="str">
            <v xml:space="preserve">Flex Coupling </v>
          </cell>
          <cell r="Q460" t="str">
            <v>FT28211</v>
          </cell>
          <cell r="R460" t="str">
            <v>FT28206, Scout, Secondary, Pressure Relief Valve (PRV) LRU (Air), Flex Coupling , FT28211</v>
          </cell>
          <cell r="S460">
            <v>1</v>
          </cell>
        </row>
        <row r="461">
          <cell r="A461">
            <v>456</v>
          </cell>
          <cell r="B461" t="str">
            <v>FT28206</v>
          </cell>
          <cell r="C461" t="str">
            <v>SECONDARY TANK - 1 - SCOUT</v>
          </cell>
          <cell r="D461">
            <v>2910900360</v>
          </cell>
          <cell r="E461" t="str">
            <v>Y-SS1312</v>
          </cell>
          <cell r="F461" t="str">
            <v>SV00A0A460AA0505</v>
          </cell>
          <cell r="G461" t="str">
            <v>Clamp</v>
          </cell>
          <cell r="H461" t="str">
            <v>Clamp - Vent Pipe</v>
          </cell>
          <cell r="I461">
            <v>1</v>
          </cell>
          <cell r="J461">
            <v>5.0000000000000001E-3</v>
          </cell>
          <cell r="K461">
            <v>5.0000000000000001E-3</v>
          </cell>
          <cell r="L461">
            <v>456</v>
          </cell>
          <cell r="M461" t="str">
            <v>Scout</v>
          </cell>
          <cell r="N461" t="str">
            <v>Secondary</v>
          </cell>
          <cell r="O461" t="str">
            <v>Pressure Relief Valve (PRV) LRU (Air)</v>
          </cell>
          <cell r="P461" t="str">
            <v>Clamp - Vent Pipe</v>
          </cell>
          <cell r="Q461" t="str">
            <v>Y-SS1312</v>
          </cell>
          <cell r="R461" t="str">
            <v>FT28206, Scout, Secondary, Pressure Relief Valve (PRV) LRU (Air), Clamp - Vent Pipe, Y-SS1312</v>
          </cell>
          <cell r="S461">
            <v>1</v>
          </cell>
        </row>
        <row r="462">
          <cell r="A462">
            <v>457</v>
          </cell>
          <cell r="B462" t="str">
            <v>FT28206</v>
          </cell>
          <cell r="C462" t="str">
            <v>SECONDARY TANK - 1 - SCOUT</v>
          </cell>
          <cell r="D462">
            <v>2910900360</v>
          </cell>
          <cell r="E462" t="str">
            <v>4128-00-010-483</v>
          </cell>
          <cell r="F462" t="str">
            <v>SV00A0A450AG</v>
          </cell>
          <cell r="G462" t="str">
            <v/>
          </cell>
          <cell r="H462" t="str">
            <v/>
          </cell>
          <cell r="I462" t="str">
            <v/>
          </cell>
          <cell r="J462" t="str">
            <v/>
          </cell>
          <cell r="K462" t="str">
            <v/>
          </cell>
          <cell r="L462">
            <v>457</v>
          </cell>
          <cell r="M462" t="str">
            <v>Scout</v>
          </cell>
          <cell r="N462" t="str">
            <v>Secondary</v>
          </cell>
          <cell r="O462" t="str">
            <v>FUEL LEVEL SENSOR - SECONDARY TANK</v>
          </cell>
          <cell r="P462" t="str">
            <v/>
          </cell>
          <cell r="Q462" t="str">
            <v>4128-00-010-483</v>
          </cell>
          <cell r="R462" t="str">
            <v>FT28206, Scout, Secondary, FUEL LEVEL SENSOR - SECONDARY TANK, , 4128-00-010-483</v>
          </cell>
          <cell r="S462" t="str">
            <v/>
          </cell>
        </row>
        <row r="463">
          <cell r="A463">
            <v>458</v>
          </cell>
          <cell r="B463" t="str">
            <v>FT28206</v>
          </cell>
          <cell r="C463" t="str">
            <v>SECONDARY TANK - 1 - SCOUT</v>
          </cell>
          <cell r="D463">
            <v>2910900360</v>
          </cell>
          <cell r="E463" t="str">
            <v>4128-00-010</v>
          </cell>
          <cell r="F463" t="str">
            <v>SV00A0A450AG01</v>
          </cell>
          <cell r="G463" t="str">
            <v>Fitting</v>
          </cell>
          <cell r="H463" t="str">
            <v>Fuel Level Sensor Unit</v>
          </cell>
          <cell r="I463">
            <v>1</v>
          </cell>
          <cell r="J463">
            <v>0.2</v>
          </cell>
          <cell r="K463">
            <v>0.2</v>
          </cell>
          <cell r="L463">
            <v>458</v>
          </cell>
          <cell r="M463" t="str">
            <v>Scout</v>
          </cell>
          <cell r="N463" t="str">
            <v>Secondary</v>
          </cell>
          <cell r="O463" t="str">
            <v>Fuel Level Sensor LRU</v>
          </cell>
          <cell r="P463" t="str">
            <v>Fuel Level Sensor Unit</v>
          </cell>
          <cell r="Q463" t="str">
            <v>4128-00-010</v>
          </cell>
          <cell r="R463" t="str">
            <v>FT28206, Scout, Secondary, Fuel Level Sensor LRU, Fuel Level Sensor Unit, 4128-00-010</v>
          </cell>
          <cell r="S463">
            <v>1</v>
          </cell>
        </row>
        <row r="464">
          <cell r="A464">
            <v>459</v>
          </cell>
          <cell r="B464" t="str">
            <v>FT28206</v>
          </cell>
          <cell r="C464" t="str">
            <v>SECONDARY TANK - 1 - SCOUT</v>
          </cell>
          <cell r="D464">
            <v>2910900360</v>
          </cell>
          <cell r="E464" t="str">
            <v>4129-30-051</v>
          </cell>
          <cell r="F464" t="str">
            <v>SV00A0A450AG03</v>
          </cell>
          <cell r="G464" t="str">
            <v>Fitting</v>
          </cell>
          <cell r="H464" t="str">
            <v>Support Boss for FLS</v>
          </cell>
          <cell r="I464">
            <v>1</v>
          </cell>
          <cell r="J464">
            <v>0.2</v>
          </cell>
          <cell r="K464">
            <v>0.2</v>
          </cell>
          <cell r="L464">
            <v>459</v>
          </cell>
          <cell r="M464" t="str">
            <v>Scout</v>
          </cell>
          <cell r="N464" t="str">
            <v>Secondary</v>
          </cell>
          <cell r="O464" t="str">
            <v>Fuel Level Sensor LRU</v>
          </cell>
          <cell r="P464" t="str">
            <v>Support Boss for FLS</v>
          </cell>
          <cell r="Q464" t="str">
            <v>4129-30-051</v>
          </cell>
          <cell r="R464" t="str">
            <v>FT28206, Scout, Secondary, Fuel Level Sensor LRU, Support Boss for FLS, 4129-30-051</v>
          </cell>
          <cell r="S464">
            <v>1</v>
          </cell>
        </row>
        <row r="465">
          <cell r="A465">
            <v>460</v>
          </cell>
          <cell r="B465" t="str">
            <v>FT28206</v>
          </cell>
          <cell r="C465" t="str">
            <v>SECONDARY TANK - 1 - SCOUT</v>
          </cell>
          <cell r="D465">
            <v>2910900360</v>
          </cell>
          <cell r="E465" t="str">
            <v>BT-M5X25HX/SS</v>
          </cell>
          <cell r="F465" t="str">
            <v>SV00A0A450AG05</v>
          </cell>
          <cell r="G465" t="str">
            <v>Fastener</v>
          </cell>
          <cell r="H465" t="str">
            <v>M5 Bolt Hex Head</v>
          </cell>
          <cell r="I465">
            <v>5</v>
          </cell>
          <cell r="J465">
            <v>5.0000000000000001E-3</v>
          </cell>
          <cell r="K465">
            <v>2.5000000000000001E-2</v>
          </cell>
          <cell r="L465">
            <v>460</v>
          </cell>
          <cell r="M465" t="str">
            <v>Scout</v>
          </cell>
          <cell r="N465" t="str">
            <v>Secondary</v>
          </cell>
          <cell r="O465" t="str">
            <v>Fuel Level Sensor LRU</v>
          </cell>
          <cell r="P465" t="str">
            <v>M5 Bolt Hex Head</v>
          </cell>
          <cell r="Q465" t="str">
            <v>BT-M5X25HX/SS</v>
          </cell>
          <cell r="R465" t="str">
            <v>FT28206, Scout, Secondary, Fuel Level Sensor LRU, M5 Bolt Hex Head, BT-M5X25HX/SS</v>
          </cell>
          <cell r="S465">
            <v>5</v>
          </cell>
        </row>
        <row r="466">
          <cell r="A466">
            <v>461</v>
          </cell>
          <cell r="B466" t="str">
            <v>FT28206</v>
          </cell>
          <cell r="C466" t="str">
            <v>SECONDARY TANK - 1 - SCOUT</v>
          </cell>
          <cell r="D466">
            <v>2910900360</v>
          </cell>
          <cell r="E466" t="str">
            <v>Z-W-M5</v>
          </cell>
          <cell r="F466" t="str">
            <v>SV00A0A450AG07</v>
          </cell>
          <cell r="G466" t="str">
            <v>Fastener</v>
          </cell>
          <cell r="H466" t="str">
            <v>M5 Washer</v>
          </cell>
          <cell r="I466">
            <v>5</v>
          </cell>
          <cell r="J466">
            <v>3.0000000000000001E-3</v>
          </cell>
          <cell r="K466">
            <v>1.4999999999999999E-2</v>
          </cell>
          <cell r="L466">
            <v>461</v>
          </cell>
          <cell r="M466" t="str">
            <v>Scout</v>
          </cell>
          <cell r="N466" t="str">
            <v>Secondary</v>
          </cell>
          <cell r="O466" t="str">
            <v>Fuel Level Sensor LRU</v>
          </cell>
          <cell r="P466" t="str">
            <v>M5 Washer</v>
          </cell>
          <cell r="Q466" t="str">
            <v>Z-W-M5</v>
          </cell>
          <cell r="R466" t="str">
            <v>FT28206, Scout, Secondary, Fuel Level Sensor LRU, M5 Washer, Z-W-M5</v>
          </cell>
          <cell r="S466">
            <v>5</v>
          </cell>
        </row>
        <row r="467">
          <cell r="A467">
            <v>462</v>
          </cell>
          <cell r="B467" t="str">
            <v>FT28206</v>
          </cell>
          <cell r="C467" t="str">
            <v>SECONDARY TANK - 1 - SCOUT</v>
          </cell>
          <cell r="D467">
            <v>2910900360</v>
          </cell>
          <cell r="E467" t="str">
            <v>BT-M4X12CSK/SS</v>
          </cell>
          <cell r="F467" t="str">
            <v>SV00A0A450AG09</v>
          </cell>
          <cell r="G467" t="str">
            <v>Fastener</v>
          </cell>
          <cell r="H467" t="str">
            <v>M4 SCREW COUNTERSINK</v>
          </cell>
          <cell r="I467">
            <v>3</v>
          </cell>
          <cell r="J467">
            <v>3.0000000000000001E-3</v>
          </cell>
          <cell r="K467">
            <v>9.0000000000000011E-3</v>
          </cell>
          <cell r="L467">
            <v>462</v>
          </cell>
          <cell r="M467" t="str">
            <v>Scout</v>
          </cell>
          <cell r="N467" t="str">
            <v>Secondary</v>
          </cell>
          <cell r="O467" t="str">
            <v>Fuel Level Sensor LRU</v>
          </cell>
          <cell r="P467" t="str">
            <v>M4 SCREW COUNTERSINK</v>
          </cell>
          <cell r="Q467" t="str">
            <v>BT-M4X12CSK/SS</v>
          </cell>
          <cell r="R467" t="str">
            <v>FT28206, Scout, Secondary, Fuel Level Sensor LRU, M4 SCREW COUNTERSINK, BT-M4X12CSK/SS</v>
          </cell>
          <cell r="S467">
            <v>3</v>
          </cell>
        </row>
        <row r="468">
          <cell r="A468">
            <v>463</v>
          </cell>
          <cell r="B468" t="str">
            <v>FT28503</v>
          </cell>
          <cell r="C468" t="str">
            <v>SECONDARY TANK - 1 - SCOUT</v>
          </cell>
          <cell r="D468">
            <v>2910900366</v>
          </cell>
          <cell r="E468" t="str">
            <v>FT22524</v>
          </cell>
          <cell r="F468" t="str">
            <v>SV00A0A450AG11</v>
          </cell>
          <cell r="G468" t="str">
            <v>Fastener</v>
          </cell>
          <cell r="H468" t="str">
            <v>GUAGE Cup</v>
          </cell>
          <cell r="I468">
            <v>1</v>
          </cell>
          <cell r="J468">
            <v>0.2</v>
          </cell>
          <cell r="K468">
            <v>0.2</v>
          </cell>
          <cell r="L468">
            <v>463</v>
          </cell>
          <cell r="M468" t="str">
            <v>Scout</v>
          </cell>
          <cell r="N468" t="str">
            <v>Secondary</v>
          </cell>
          <cell r="O468" t="str">
            <v>Fuel Level Sensor LRU</v>
          </cell>
          <cell r="P468" t="str">
            <v>GUAGE Cup</v>
          </cell>
          <cell r="Q468" t="str">
            <v>FT22524</v>
          </cell>
          <cell r="R468" t="str">
            <v>FT28503, Scout, Secondary, Fuel Level Sensor LRU, GUAGE Cup, FT22524</v>
          </cell>
          <cell r="S468">
            <v>1</v>
          </cell>
        </row>
        <row r="469">
          <cell r="A469">
            <v>464</v>
          </cell>
          <cell r="B469" t="str">
            <v>FT28206</v>
          </cell>
          <cell r="C469" t="str">
            <v>SECONDARY TANK - 1 - SCOUT</v>
          </cell>
          <cell r="D469">
            <v>2910900360</v>
          </cell>
          <cell r="E469" t="str">
            <v/>
          </cell>
          <cell r="F469" t="str">
            <v>SV00A0A460AG25</v>
          </cell>
          <cell r="G469" t="str">
            <v/>
          </cell>
          <cell r="H469" t="str">
            <v/>
          </cell>
          <cell r="I469" t="str">
            <v/>
          </cell>
          <cell r="J469" t="str">
            <v/>
          </cell>
          <cell r="K469" t="str">
            <v/>
          </cell>
          <cell r="L469">
            <v>464</v>
          </cell>
          <cell r="M469" t="str">
            <v>Scout</v>
          </cell>
          <cell r="N469" t="str">
            <v>Secondary</v>
          </cell>
          <cell r="O469" t="str">
            <v>AIR CONNECTION SECONDARY TANK</v>
          </cell>
          <cell r="P469" t="str">
            <v/>
          </cell>
          <cell r="Q469" t="str">
            <v/>
          </cell>
          <cell r="R469" t="str">
            <v xml:space="preserve">FT28206, Scout, Secondary, AIR CONNECTION SECONDARY TANK, , </v>
          </cell>
          <cell r="S469" t="str">
            <v/>
          </cell>
        </row>
        <row r="470">
          <cell r="A470">
            <v>465</v>
          </cell>
          <cell r="B470" t="str">
            <v>FT28206</v>
          </cell>
          <cell r="C470" t="str">
            <v>SECONDARY TANK - 1 - SCOUT</v>
          </cell>
          <cell r="D470">
            <v>2910900360</v>
          </cell>
          <cell r="E470" t="str">
            <v>SV15LOMDCF</v>
          </cell>
          <cell r="F470" t="str">
            <v>SV00A0A460AG2501</v>
          </cell>
          <cell r="G470" t="str">
            <v>Fitting</v>
          </cell>
          <cell r="H470" t="str">
            <v>M22 X 1.5 Bulkhead Connector</v>
          </cell>
          <cell r="I470">
            <v>1</v>
          </cell>
          <cell r="J470">
            <v>0.13</v>
          </cell>
          <cell r="K470">
            <v>0.13</v>
          </cell>
          <cell r="L470">
            <v>465</v>
          </cell>
          <cell r="M470" t="str">
            <v>Scout</v>
          </cell>
          <cell r="N470" t="str">
            <v>Secondary</v>
          </cell>
          <cell r="O470" t="str">
            <v>Inward Relief Port LRU (Air) (4)</v>
          </cell>
          <cell r="P470" t="str">
            <v>M22 X 1.5 Bulkhead Connector</v>
          </cell>
          <cell r="Q470" t="str">
            <v>SV15LOMDCF</v>
          </cell>
          <cell r="R470" t="str">
            <v>FT28206, Scout, Secondary, Inward Relief Port LRU (Air) (4), M22 X 1.5 Bulkhead Connector, SV15LOMDCF</v>
          </cell>
          <cell r="S470">
            <v>1</v>
          </cell>
        </row>
        <row r="471">
          <cell r="A471">
            <v>466</v>
          </cell>
          <cell r="B471" t="str">
            <v>FT28206</v>
          </cell>
          <cell r="C471" t="str">
            <v>SECONDARY TANK - 1 - SCOUT</v>
          </cell>
          <cell r="D471">
            <v>2910900360</v>
          </cell>
          <cell r="E471" t="str">
            <v>MLN22</v>
          </cell>
          <cell r="F471" t="str">
            <v>SV00A0A460AG2503</v>
          </cell>
          <cell r="G471" t="str">
            <v>Fitting</v>
          </cell>
          <cell r="H471" t="str">
            <v>M22 X 1.5 Locknut</v>
          </cell>
          <cell r="I471">
            <v>1</v>
          </cell>
          <cell r="J471">
            <v>2.3E-2</v>
          </cell>
          <cell r="K471">
            <v>2.3E-2</v>
          </cell>
          <cell r="L471">
            <v>466</v>
          </cell>
          <cell r="M471" t="str">
            <v>Scout</v>
          </cell>
          <cell r="N471" t="str">
            <v>Secondary</v>
          </cell>
          <cell r="O471" t="str">
            <v>Inward Relief Port LRU (Air) (4)</v>
          </cell>
          <cell r="P471" t="str">
            <v>M22 X 1.5 Locknut</v>
          </cell>
          <cell r="Q471" t="str">
            <v>MLN22</v>
          </cell>
          <cell r="R471" t="str">
            <v>FT28206, Scout, Secondary, Inward Relief Port LRU (Air) (4), M22 X 1.5 Locknut, MLN22</v>
          </cell>
          <cell r="S471">
            <v>1</v>
          </cell>
        </row>
        <row r="472">
          <cell r="A472">
            <v>467</v>
          </cell>
          <cell r="B472" t="str">
            <v>FT28206</v>
          </cell>
          <cell r="C472" t="str">
            <v>SECONDARY TANK - 1 - SCOUT</v>
          </cell>
          <cell r="D472">
            <v>2910900360</v>
          </cell>
          <cell r="E472" t="str">
            <v>22MM BONDED</v>
          </cell>
          <cell r="F472" t="str">
            <v>SV00A0A460AG2505</v>
          </cell>
          <cell r="G472" t="str">
            <v>Seal</v>
          </cell>
          <cell r="H472" t="str">
            <v>M22 X 1.5 Bonded Seal</v>
          </cell>
          <cell r="I472">
            <v>1</v>
          </cell>
          <cell r="J472">
            <v>4.0000000000000001E-3</v>
          </cell>
          <cell r="K472">
            <v>4.0000000000000001E-3</v>
          </cell>
          <cell r="L472">
            <v>467</v>
          </cell>
          <cell r="M472" t="str">
            <v>Scout</v>
          </cell>
          <cell r="N472" t="str">
            <v>Secondary</v>
          </cell>
          <cell r="O472" t="str">
            <v>Inward Relief Port LRU (Air) (4)</v>
          </cell>
          <cell r="P472" t="str">
            <v>M22 X 1.5 Bonded Seal</v>
          </cell>
          <cell r="Q472" t="str">
            <v>22MM BONDED</v>
          </cell>
          <cell r="R472" t="str">
            <v>FT28206, Scout, Secondary, Inward Relief Port LRU (Air) (4), M22 X 1.5 Bonded Seal, 22MM BONDED</v>
          </cell>
          <cell r="S472">
            <v>1</v>
          </cell>
        </row>
        <row r="473">
          <cell r="A473">
            <v>468</v>
          </cell>
          <cell r="B473" t="str">
            <v>FT28206</v>
          </cell>
          <cell r="C473" t="str">
            <v>SECONDARY TANK - 1 - SCOUT</v>
          </cell>
          <cell r="D473">
            <v>2910900360</v>
          </cell>
          <cell r="E473" t="str">
            <v>EW15LOMDCF</v>
          </cell>
          <cell r="F473" t="str">
            <v>SV00A0A460AG2507</v>
          </cell>
          <cell r="G473" t="str">
            <v>Fitting</v>
          </cell>
          <cell r="H473" t="str">
            <v>M22 X 1.5 90° Swivel Fem/Fixed Male Union</v>
          </cell>
          <cell r="I473">
            <v>1</v>
          </cell>
          <cell r="J473">
            <v>0.122</v>
          </cell>
          <cell r="K473">
            <v>0.122</v>
          </cell>
          <cell r="L473">
            <v>468</v>
          </cell>
          <cell r="M473" t="str">
            <v>Scout</v>
          </cell>
          <cell r="N473" t="str">
            <v>Secondary</v>
          </cell>
          <cell r="O473" t="str">
            <v>Inward Relief Port LRU (Air) (4)</v>
          </cell>
          <cell r="P473" t="str">
            <v>M22 X 1.5 90° Swivel Fem/Fixed Male Union</v>
          </cell>
          <cell r="Q473" t="str">
            <v>EW15LOMDCF</v>
          </cell>
          <cell r="R473" t="str">
            <v>FT28206, Scout, Secondary, Inward Relief Port LRU (Air) (4), M22 X 1.5 90° Swivel Fem/Fixed Male Union, EW15LOMDCF</v>
          </cell>
          <cell r="S473">
            <v>1</v>
          </cell>
        </row>
        <row r="474">
          <cell r="A474">
            <v>469</v>
          </cell>
          <cell r="B474" t="str">
            <v>FT28206</v>
          </cell>
          <cell r="C474" t="str">
            <v>SECONDARY TANK - 1 - SCOUT</v>
          </cell>
          <cell r="D474">
            <v>2910900360</v>
          </cell>
          <cell r="E474" t="str">
            <v/>
          </cell>
          <cell r="F474" t="str">
            <v>SV00A0A410AG13</v>
          </cell>
          <cell r="G474" t="str">
            <v/>
          </cell>
          <cell r="H474" t="str">
            <v/>
          </cell>
          <cell r="I474" t="str">
            <v/>
          </cell>
          <cell r="J474" t="str">
            <v/>
          </cell>
          <cell r="K474" t="str">
            <v/>
          </cell>
          <cell r="L474">
            <v>469</v>
          </cell>
          <cell r="M474" t="str">
            <v>Scout</v>
          </cell>
          <cell r="N474" t="str">
            <v>Secondary</v>
          </cell>
          <cell r="O474" t="str">
            <v>FWD FUEL FEED</v>
          </cell>
          <cell r="P474" t="str">
            <v/>
          </cell>
          <cell r="Q474" t="str">
            <v/>
          </cell>
          <cell r="R474" t="str">
            <v xml:space="preserve">FT28206, Scout, Secondary, FWD FUEL FEED, , </v>
          </cell>
          <cell r="S474" t="str">
            <v/>
          </cell>
        </row>
        <row r="475">
          <cell r="A475">
            <v>470</v>
          </cell>
          <cell r="B475" t="str">
            <v>FT28206</v>
          </cell>
          <cell r="C475" t="str">
            <v>SECONDARY TANK - 1 - SCOUT</v>
          </cell>
          <cell r="D475">
            <v>2910900360</v>
          </cell>
          <cell r="E475" t="str">
            <v>FT28450</v>
          </cell>
          <cell r="F475" t="str">
            <v>SV00A0A410AG11</v>
          </cell>
          <cell r="G475" t="str">
            <v>Fitting</v>
          </cell>
          <cell r="H475" t="str">
            <v>FNAV Fwd</v>
          </cell>
          <cell r="I475">
            <v>1</v>
          </cell>
          <cell r="J475">
            <v>0.35</v>
          </cell>
          <cell r="K475" t="str">
            <v/>
          </cell>
          <cell r="L475">
            <v>470</v>
          </cell>
          <cell r="M475" t="str">
            <v>Scout</v>
          </cell>
          <cell r="N475" t="str">
            <v>Secondary</v>
          </cell>
          <cell r="O475" t="str">
            <v>FNAV Fwd</v>
          </cell>
          <cell r="P475" t="str">
            <v>FNAV Fwd</v>
          </cell>
          <cell r="Q475" t="str">
            <v>FT28450</v>
          </cell>
          <cell r="R475" t="str">
            <v>FT28206, Scout, Secondary, FNAV Fwd, FNAV Fwd, FT28450</v>
          </cell>
          <cell r="S475">
            <v>1</v>
          </cell>
        </row>
        <row r="476">
          <cell r="A476">
            <v>471</v>
          </cell>
          <cell r="B476" t="str">
            <v>FT28206</v>
          </cell>
          <cell r="C476" t="str">
            <v>SECONDARY TANK - 1 - SCOUT</v>
          </cell>
          <cell r="D476">
            <v>2910900360</v>
          </cell>
          <cell r="E476" t="str">
            <v>Y-BS-M36</v>
          </cell>
          <cell r="F476" t="str">
            <v>SV00A0A410AG1301</v>
          </cell>
          <cell r="G476" t="str">
            <v>Seal</v>
          </cell>
          <cell r="H476" t="str">
            <v>M36 Bonded Seal</v>
          </cell>
          <cell r="I476">
            <v>1</v>
          </cell>
          <cell r="J476">
            <v>4.0000000000000001E-3</v>
          </cell>
          <cell r="K476">
            <v>4.0000000000000001E-3</v>
          </cell>
          <cell r="L476">
            <v>471</v>
          </cell>
          <cell r="M476" t="str">
            <v>Scout</v>
          </cell>
          <cell r="N476" t="str">
            <v>Secondary</v>
          </cell>
          <cell r="O476" t="str">
            <v>Fuel Feed - Fwd Pick Up</v>
          </cell>
          <cell r="P476" t="str">
            <v>M36 Bonded Seal</v>
          </cell>
          <cell r="Q476" t="str">
            <v>Y-BS-M36</v>
          </cell>
          <cell r="R476" t="str">
            <v>FT28206, Scout, Secondary, Fuel Feed - Fwd Pick Up, M36 Bonded Seal, Y-BS-M36</v>
          </cell>
          <cell r="S476">
            <v>1</v>
          </cell>
        </row>
        <row r="477">
          <cell r="A477">
            <v>472</v>
          </cell>
          <cell r="B477" t="str">
            <v>FT28206</v>
          </cell>
          <cell r="C477" t="str">
            <v>SECONDARY TANK - 1 - SCOUT</v>
          </cell>
          <cell r="D477">
            <v>2910900360</v>
          </cell>
          <cell r="E477" t="str">
            <v>FT28300</v>
          </cell>
          <cell r="F477" t="str">
            <v>SV00A0A410AG1303</v>
          </cell>
          <cell r="G477" t="str">
            <v>Fitting</v>
          </cell>
          <cell r="H477" t="str">
            <v>Bottom Backing Ring</v>
          </cell>
          <cell r="I477">
            <v>1</v>
          </cell>
          <cell r="J477">
            <v>0.4</v>
          </cell>
          <cell r="K477">
            <v>0.4</v>
          </cell>
          <cell r="L477">
            <v>472</v>
          </cell>
          <cell r="M477" t="str">
            <v>Scout</v>
          </cell>
          <cell r="N477" t="str">
            <v>Secondary</v>
          </cell>
          <cell r="O477" t="str">
            <v>Fuel Feed - Fwd Pick Up</v>
          </cell>
          <cell r="P477" t="str">
            <v>Bottom Backing Ring</v>
          </cell>
          <cell r="Q477" t="str">
            <v>FT28300</v>
          </cell>
          <cell r="R477" t="str">
            <v>FT28206, Scout, Secondary, Fuel Feed - Fwd Pick Up, Bottom Backing Ring, FT28300</v>
          </cell>
          <cell r="S477">
            <v>1</v>
          </cell>
        </row>
        <row r="478">
          <cell r="A478">
            <v>473</v>
          </cell>
          <cell r="B478" t="str">
            <v>FT28206</v>
          </cell>
          <cell r="C478" t="str">
            <v>SECONDARY TANK - 1 - SCOUT</v>
          </cell>
          <cell r="D478">
            <v>2910900360</v>
          </cell>
          <cell r="E478" t="str">
            <v>FT28299</v>
          </cell>
          <cell r="F478" t="str">
            <v>SV00A0A410AG1305</v>
          </cell>
          <cell r="G478" t="str">
            <v>Seal</v>
          </cell>
          <cell r="H478" t="str">
            <v>Bottom Backing Plate Gasket</v>
          </cell>
          <cell r="I478">
            <v>2</v>
          </cell>
          <cell r="J478">
            <v>0.05</v>
          </cell>
          <cell r="K478">
            <v>0.1</v>
          </cell>
          <cell r="L478">
            <v>473</v>
          </cell>
          <cell r="M478" t="str">
            <v>Scout</v>
          </cell>
          <cell r="N478" t="str">
            <v>Secondary</v>
          </cell>
          <cell r="O478" t="str">
            <v>Fuel Feed - Fwd Pick Up</v>
          </cell>
          <cell r="P478" t="str">
            <v>Bottom Backing Plate Gasket</v>
          </cell>
          <cell r="Q478" t="str">
            <v>FT28299</v>
          </cell>
          <cell r="R478" t="str">
            <v>FT28206, Scout, Secondary, Fuel Feed - Fwd Pick Up, Bottom Backing Plate Gasket, FT28299</v>
          </cell>
          <cell r="S478">
            <v>2</v>
          </cell>
        </row>
        <row r="479">
          <cell r="A479">
            <v>474</v>
          </cell>
          <cell r="B479" t="str">
            <v>FT28206</v>
          </cell>
          <cell r="C479" t="str">
            <v>SECONDARY TANK - 1 - SCOUT</v>
          </cell>
          <cell r="D479">
            <v>2910900360</v>
          </cell>
          <cell r="E479" t="str">
            <v>FT28298</v>
          </cell>
          <cell r="F479" t="str">
            <v>SV00A0A410AG1307</v>
          </cell>
          <cell r="G479" t="str">
            <v>Fitting</v>
          </cell>
          <cell r="H479" t="str">
            <v>Bottom Backing Plate</v>
          </cell>
          <cell r="I479">
            <v>1</v>
          </cell>
          <cell r="J479">
            <v>0.3</v>
          </cell>
          <cell r="K479">
            <v>0.3</v>
          </cell>
          <cell r="L479">
            <v>474</v>
          </cell>
          <cell r="M479" t="str">
            <v>Scout</v>
          </cell>
          <cell r="N479" t="str">
            <v>Secondary</v>
          </cell>
          <cell r="O479" t="str">
            <v>Fuel Feed - Fwd Pick Up</v>
          </cell>
          <cell r="P479" t="str">
            <v>Bottom Backing Plate</v>
          </cell>
          <cell r="Q479" t="str">
            <v>FT28298</v>
          </cell>
          <cell r="R479" t="str">
            <v>FT28206, Scout, Secondary, Fuel Feed - Fwd Pick Up, Bottom Backing Plate, FT28298</v>
          </cell>
          <cell r="S479">
            <v>1</v>
          </cell>
        </row>
        <row r="480">
          <cell r="A480">
            <v>475</v>
          </cell>
          <cell r="B480" t="str">
            <v>FT28206</v>
          </cell>
          <cell r="C480" t="str">
            <v>SECONDARY TANK - 1 - SCOUT</v>
          </cell>
          <cell r="D480">
            <v>2910900360</v>
          </cell>
          <cell r="E480" t="str">
            <v>FT28198</v>
          </cell>
          <cell r="F480" t="str">
            <v>SV00A0A410AG1309</v>
          </cell>
          <cell r="G480" t="str">
            <v>Fitting</v>
          </cell>
          <cell r="H480" t="str">
            <v>M8 Earthing Boss (White)</v>
          </cell>
          <cell r="I480">
            <v>1</v>
          </cell>
          <cell r="J480">
            <v>0.03</v>
          </cell>
          <cell r="K480">
            <v>0.03</v>
          </cell>
          <cell r="L480">
            <v>475</v>
          </cell>
          <cell r="M480" t="str">
            <v>Scout</v>
          </cell>
          <cell r="N480" t="str">
            <v>Secondary</v>
          </cell>
          <cell r="O480" t="str">
            <v>Fuel Feed - Fwd Pick Up</v>
          </cell>
          <cell r="P480" t="str">
            <v>M8 Earthing Boss (White)</v>
          </cell>
          <cell r="Q480" t="str">
            <v>FT28198</v>
          </cell>
          <cell r="R480" t="str">
            <v>FT28206, Scout, Secondary, Fuel Feed - Fwd Pick Up, M8 Earthing Boss (White), FT28198</v>
          </cell>
          <cell r="S480">
            <v>1</v>
          </cell>
        </row>
        <row r="481">
          <cell r="A481">
            <v>476</v>
          </cell>
          <cell r="B481" t="str">
            <v>FT28206</v>
          </cell>
          <cell r="C481" t="str">
            <v>SECONDARY TANK - 1 - SCOUT</v>
          </cell>
          <cell r="D481">
            <v>2910900360</v>
          </cell>
          <cell r="E481" t="str">
            <v>BT-M3X20CSK</v>
          </cell>
          <cell r="F481" t="str">
            <v>SV00A0A410AG1311</v>
          </cell>
          <cell r="G481" t="str">
            <v>Fastener</v>
          </cell>
          <cell r="H481" t="str">
            <v>M3 Csk Screw</v>
          </cell>
          <cell r="I481">
            <v>1</v>
          </cell>
          <cell r="J481">
            <v>5.0000000000000001E-3</v>
          </cell>
          <cell r="K481">
            <v>5.0000000000000001E-3</v>
          </cell>
          <cell r="L481">
            <v>476</v>
          </cell>
          <cell r="M481" t="str">
            <v>Scout</v>
          </cell>
          <cell r="N481" t="str">
            <v>Secondary</v>
          </cell>
          <cell r="O481" t="str">
            <v>Fuel Feed - Fwd Pick Up</v>
          </cell>
          <cell r="P481" t="str">
            <v>M3 Csk Screw</v>
          </cell>
          <cell r="Q481" t="str">
            <v>BT-M3X20CSK</v>
          </cell>
          <cell r="R481" t="str">
            <v>FT28206, Scout, Secondary, Fuel Feed - Fwd Pick Up, M3 Csk Screw, BT-M3X20CSK</v>
          </cell>
          <cell r="S481">
            <v>1</v>
          </cell>
        </row>
        <row r="482">
          <cell r="A482">
            <v>477</v>
          </cell>
          <cell r="B482" t="str">
            <v>FT28206</v>
          </cell>
          <cell r="C482" t="str">
            <v>SECONDARY TANK - 1 - SCOUT</v>
          </cell>
          <cell r="D482">
            <v>2910900360</v>
          </cell>
          <cell r="E482" t="str">
            <v>BT-M8X10HX</v>
          </cell>
          <cell r="F482" t="str">
            <v>SV00A0A410AG1313</v>
          </cell>
          <cell r="G482" t="str">
            <v>Fastener</v>
          </cell>
          <cell r="H482" t="str">
            <v>M8 Bolt Hex Head</v>
          </cell>
          <cell r="I482">
            <v>1</v>
          </cell>
          <cell r="J482">
            <v>0.03</v>
          </cell>
          <cell r="K482">
            <v>0.03</v>
          </cell>
          <cell r="L482">
            <v>477</v>
          </cell>
          <cell r="M482" t="str">
            <v>Scout</v>
          </cell>
          <cell r="N482" t="str">
            <v>Secondary</v>
          </cell>
          <cell r="O482" t="str">
            <v>Fuel Feed - Fwd Pick Up</v>
          </cell>
          <cell r="P482" t="str">
            <v>M8 Bolt Hex Head</v>
          </cell>
          <cell r="Q482" t="str">
            <v>BT-M8X10HX</v>
          </cell>
          <cell r="R482" t="str">
            <v>FT28206, Scout, Secondary, Fuel Feed - Fwd Pick Up, M8 Bolt Hex Head, BT-M8X10HX</v>
          </cell>
          <cell r="S482">
            <v>1</v>
          </cell>
        </row>
        <row r="483">
          <cell r="A483">
            <v>478</v>
          </cell>
          <cell r="B483" t="str">
            <v>FT28206</v>
          </cell>
          <cell r="C483" t="str">
            <v>SECONDARY TANK - 1 - SCOUT</v>
          </cell>
          <cell r="D483">
            <v>2910900360</v>
          </cell>
          <cell r="E483" t="str">
            <v>BT-M6X16CSK/SS</v>
          </cell>
          <cell r="F483" t="str">
            <v>SV00A0A410AG1315</v>
          </cell>
          <cell r="G483" t="str">
            <v>Fastener</v>
          </cell>
          <cell r="H483" t="str">
            <v>M6 Bolt Csk Head</v>
          </cell>
          <cell r="I483">
            <v>2</v>
          </cell>
          <cell r="J483">
            <v>5.0000000000000001E-3</v>
          </cell>
          <cell r="K483">
            <v>0.01</v>
          </cell>
          <cell r="L483">
            <v>478</v>
          </cell>
          <cell r="M483" t="str">
            <v>Scout</v>
          </cell>
          <cell r="N483" t="str">
            <v>Secondary</v>
          </cell>
          <cell r="O483" t="str">
            <v>Fuel Feed - Fwd Pick Up</v>
          </cell>
          <cell r="P483" t="str">
            <v>M6 Bolt Csk Head</v>
          </cell>
          <cell r="Q483" t="str">
            <v>BT-M6X16CSK/SS</v>
          </cell>
          <cell r="R483" t="str">
            <v>FT28206, Scout, Secondary, Fuel Feed - Fwd Pick Up, M6 Bolt Csk Head, BT-M6X16CSK/SS</v>
          </cell>
          <cell r="S483">
            <v>2</v>
          </cell>
        </row>
        <row r="484">
          <cell r="A484">
            <v>479</v>
          </cell>
          <cell r="B484" t="str">
            <v>FT28206</v>
          </cell>
          <cell r="C484" t="str">
            <v>SECONDARY TANK - 1 - SCOUT</v>
          </cell>
          <cell r="D484">
            <v>2910900360</v>
          </cell>
          <cell r="E484" t="str">
            <v>Y-XRT005E177M26</v>
          </cell>
          <cell r="F484" t="str">
            <v>SV00A0A410AG1317</v>
          </cell>
          <cell r="G484" t="str">
            <v>Fitting</v>
          </cell>
          <cell r="H484" t="str">
            <v>M26 Aluminium Crush Washer</v>
          </cell>
          <cell r="I484">
            <v>2</v>
          </cell>
          <cell r="J484">
            <v>4.0000000000000001E-3</v>
          </cell>
          <cell r="K484">
            <v>8.0000000000000002E-3</v>
          </cell>
          <cell r="L484">
            <v>479</v>
          </cell>
          <cell r="M484" t="str">
            <v>Scout</v>
          </cell>
          <cell r="N484" t="str">
            <v>Secondary</v>
          </cell>
          <cell r="O484" t="str">
            <v>Fuel Feed - Fwd Pick Up</v>
          </cell>
          <cell r="P484" t="str">
            <v>M26 Aluminium Crush Washer</v>
          </cell>
          <cell r="Q484" t="str">
            <v>Y-XRT005E177M26</v>
          </cell>
          <cell r="R484" t="str">
            <v>FT28206, Scout, Secondary, Fuel Feed - Fwd Pick Up, M26 Aluminium Crush Washer, Y-XRT005E177M26</v>
          </cell>
          <cell r="S484">
            <v>2</v>
          </cell>
        </row>
        <row r="485">
          <cell r="A485">
            <v>480</v>
          </cell>
          <cell r="B485" t="str">
            <v>FT28206</v>
          </cell>
          <cell r="C485" t="str">
            <v>SECONDARY TANK - 1 - SCOUT</v>
          </cell>
          <cell r="D485">
            <v>2910900360</v>
          </cell>
          <cell r="E485" t="str">
            <v>Y-764305-20</v>
          </cell>
          <cell r="F485" t="str">
            <v>SV00A0A410AG1319</v>
          </cell>
          <cell r="G485" t="str">
            <v>Fitting</v>
          </cell>
          <cell r="H485" t="str">
            <v>M26 Banjo bolt DIN 7643-3</v>
          </cell>
          <cell r="I485">
            <v>1</v>
          </cell>
          <cell r="J485">
            <v>0.125</v>
          </cell>
          <cell r="K485">
            <v>0.125</v>
          </cell>
          <cell r="L485">
            <v>480</v>
          </cell>
          <cell r="M485" t="str">
            <v>Scout</v>
          </cell>
          <cell r="N485" t="str">
            <v>Secondary</v>
          </cell>
          <cell r="O485" t="str">
            <v>Fuel Feed - Fwd Pick Up</v>
          </cell>
          <cell r="P485" t="str">
            <v>M26 Banjo bolt DIN 7643-3</v>
          </cell>
          <cell r="Q485" t="str">
            <v>Y-764305-20</v>
          </cell>
          <cell r="R485" t="str">
            <v>FT28206, Scout, Secondary, Fuel Feed - Fwd Pick Up, M26 Banjo bolt DIN 7643-3, Y-764305-20</v>
          </cell>
          <cell r="S485">
            <v>1</v>
          </cell>
        </row>
        <row r="486">
          <cell r="A486">
            <v>481</v>
          </cell>
          <cell r="B486" t="str">
            <v>FT28206</v>
          </cell>
          <cell r="C486" t="str">
            <v>SECONDARY TANK - 1 - SCOUT</v>
          </cell>
          <cell r="D486">
            <v>2910900360</v>
          </cell>
          <cell r="E486" t="str">
            <v/>
          </cell>
          <cell r="F486" t="str">
            <v>SV00A0A450AV</v>
          </cell>
          <cell r="G486" t="str">
            <v/>
          </cell>
          <cell r="H486" t="str">
            <v/>
          </cell>
          <cell r="I486" t="str">
            <v/>
          </cell>
          <cell r="J486" t="str">
            <v/>
          </cell>
          <cell r="K486" t="str">
            <v/>
          </cell>
          <cell r="L486">
            <v>481</v>
          </cell>
          <cell r="M486" t="str">
            <v>Scout</v>
          </cell>
          <cell r="N486" t="str">
            <v>Secondary</v>
          </cell>
          <cell r="O486" t="str">
            <v>OPTICAL SENSOR FWD - SECONDARY TANK</v>
          </cell>
          <cell r="P486" t="str">
            <v/>
          </cell>
          <cell r="Q486" t="str">
            <v/>
          </cell>
          <cell r="R486" t="str">
            <v xml:space="preserve">FT28206, Scout, Secondary, OPTICAL SENSOR FWD - SECONDARY TANK, , </v>
          </cell>
          <cell r="S486" t="str">
            <v/>
          </cell>
        </row>
        <row r="487">
          <cell r="A487">
            <v>482</v>
          </cell>
          <cell r="B487" t="str">
            <v>FT28206</v>
          </cell>
          <cell r="C487" t="str">
            <v>SECONDARY TANK - 1 - SCOUT</v>
          </cell>
          <cell r="D487">
            <v>2910900360</v>
          </cell>
          <cell r="E487" t="str">
            <v>FT28275</v>
          </cell>
          <cell r="F487" t="str">
            <v>SV00A0A450AV01</v>
          </cell>
          <cell r="G487" t="str">
            <v>Insert</v>
          </cell>
          <cell r="H487" t="str">
            <v>Insert 1/2" BSP</v>
          </cell>
          <cell r="I487">
            <v>1</v>
          </cell>
          <cell r="J487">
            <v>7.0000000000000007E-2</v>
          </cell>
          <cell r="K487">
            <v>7.0000000000000007E-2</v>
          </cell>
          <cell r="L487">
            <v>482</v>
          </cell>
          <cell r="M487" t="str">
            <v>Scout</v>
          </cell>
          <cell r="N487" t="str">
            <v>Secondary</v>
          </cell>
          <cell r="O487" t="str">
            <v>Optical Sensor Fwd</v>
          </cell>
          <cell r="P487" t="str">
            <v>Insert 1/2" BSP</v>
          </cell>
          <cell r="Q487" t="str">
            <v>FT28275</v>
          </cell>
          <cell r="R487" t="str">
            <v>FT28206, Scout, Secondary, Optical Sensor Fwd, Insert 1/2" BSP, FT28275</v>
          </cell>
          <cell r="S487">
            <v>1</v>
          </cell>
        </row>
        <row r="488">
          <cell r="A488">
            <v>483</v>
          </cell>
          <cell r="B488" t="str">
            <v>FT28206</v>
          </cell>
          <cell r="C488" t="str">
            <v>SECONDARY TANK - 1 - SCOUT</v>
          </cell>
          <cell r="D488">
            <v>2910900360</v>
          </cell>
          <cell r="E488" t="str">
            <v>Y-POS187-312-120</v>
          </cell>
          <cell r="F488" t="str">
            <v>SV00A0A450AV03</v>
          </cell>
          <cell r="G488" t="str">
            <v>Fitting</v>
          </cell>
          <cell r="H488" t="str">
            <v>Optical sensor unit</v>
          </cell>
          <cell r="I488">
            <v>1</v>
          </cell>
          <cell r="J488">
            <v>0.5</v>
          </cell>
          <cell r="K488">
            <v>0.5</v>
          </cell>
          <cell r="L488">
            <v>483</v>
          </cell>
          <cell r="M488" t="str">
            <v>Scout</v>
          </cell>
          <cell r="N488" t="str">
            <v>Secondary</v>
          </cell>
          <cell r="O488" t="str">
            <v>Optical Sensor Fwd</v>
          </cell>
          <cell r="P488" t="str">
            <v>Optical sensor unit</v>
          </cell>
          <cell r="Q488" t="str">
            <v>Y-POS187-312-120</v>
          </cell>
          <cell r="R488" t="str">
            <v>FT28206, Scout, Secondary, Optical Sensor Fwd, Optical sensor unit, Y-POS187-312-120</v>
          </cell>
          <cell r="S488">
            <v>1</v>
          </cell>
        </row>
        <row r="489">
          <cell r="A489">
            <v>484</v>
          </cell>
          <cell r="B489" t="str">
            <v>FT28206</v>
          </cell>
          <cell r="C489" t="str">
            <v>SECONDARY TANK - 1 - SCOUT</v>
          </cell>
          <cell r="D489">
            <v>2910900360</v>
          </cell>
          <cell r="E489" t="str">
            <v>Y-BS1/2BSP</v>
          </cell>
          <cell r="F489" t="str">
            <v>SV00A0A450AV05</v>
          </cell>
          <cell r="G489" t="str">
            <v>Seal</v>
          </cell>
          <cell r="H489" t="str">
            <v>Washer 1/2 BSP</v>
          </cell>
          <cell r="I489">
            <v>1</v>
          </cell>
          <cell r="J489">
            <v>4.0000000000000001E-3</v>
          </cell>
          <cell r="K489">
            <v>4.0000000000000001E-3</v>
          </cell>
          <cell r="L489">
            <v>484</v>
          </cell>
          <cell r="M489" t="str">
            <v>Scout</v>
          </cell>
          <cell r="N489" t="str">
            <v>Secondary</v>
          </cell>
          <cell r="O489" t="str">
            <v>Optical Sensor Fwd</v>
          </cell>
          <cell r="P489" t="str">
            <v>Washer 1/2 BSP</v>
          </cell>
          <cell r="Q489" t="str">
            <v>Y-BS1/2BSP</v>
          </cell>
          <cell r="R489" t="str">
            <v>FT28206, Scout, Secondary, Optical Sensor Fwd, Washer 1/2 BSP, Y-BS1/2BSP</v>
          </cell>
          <cell r="S489">
            <v>1</v>
          </cell>
        </row>
        <row r="490">
          <cell r="A490">
            <v>485</v>
          </cell>
          <cell r="B490" t="str">
            <v>FT28206</v>
          </cell>
          <cell r="C490" t="str">
            <v>SECONDARY TANK - 1 - SCOUT</v>
          </cell>
          <cell r="D490">
            <v>2910900360</v>
          </cell>
          <cell r="E490" t="str">
            <v/>
          </cell>
          <cell r="F490" t="str">
            <v>SV00A0A410AG09</v>
          </cell>
          <cell r="G490" t="str">
            <v/>
          </cell>
          <cell r="H490" t="str">
            <v/>
          </cell>
          <cell r="I490" t="str">
            <v/>
          </cell>
          <cell r="J490" t="str">
            <v/>
          </cell>
          <cell r="K490" t="str">
            <v/>
          </cell>
          <cell r="L490">
            <v>485</v>
          </cell>
          <cell r="M490" t="str">
            <v>Scout</v>
          </cell>
          <cell r="N490" t="str">
            <v>Secondary</v>
          </cell>
          <cell r="O490" t="str">
            <v>AFT FUEL FEED</v>
          </cell>
          <cell r="P490" t="str">
            <v/>
          </cell>
          <cell r="Q490" t="str">
            <v/>
          </cell>
          <cell r="R490" t="str">
            <v xml:space="preserve">FT28206, Scout, Secondary, AFT FUEL FEED, , </v>
          </cell>
          <cell r="S490" t="str">
            <v/>
          </cell>
        </row>
        <row r="491">
          <cell r="A491">
            <v>486</v>
          </cell>
          <cell r="B491" t="str">
            <v>FT28206</v>
          </cell>
          <cell r="C491" t="str">
            <v>SECONDARY TANK - 1 - SCOUT</v>
          </cell>
          <cell r="D491">
            <v>2910900360</v>
          </cell>
          <cell r="E491" t="str">
            <v>FT28450</v>
          </cell>
          <cell r="F491" t="str">
            <v>SV00A0A410AG07</v>
          </cell>
          <cell r="G491" t="str">
            <v>Fitting</v>
          </cell>
          <cell r="H491" t="str">
            <v>FNAV Aft</v>
          </cell>
          <cell r="I491">
            <v>1</v>
          </cell>
          <cell r="J491">
            <v>0.35</v>
          </cell>
          <cell r="K491">
            <v>0.35</v>
          </cell>
          <cell r="L491">
            <v>486</v>
          </cell>
          <cell r="M491" t="str">
            <v>Scout</v>
          </cell>
          <cell r="N491" t="str">
            <v>Secondary</v>
          </cell>
          <cell r="O491" t="str">
            <v>FNAV Aft</v>
          </cell>
          <cell r="P491" t="str">
            <v>FNAV Aft</v>
          </cell>
          <cell r="Q491" t="str">
            <v>FT28450</v>
          </cell>
          <cell r="R491" t="str">
            <v>FT28206, Scout, Secondary, FNAV Aft, FNAV Aft, FT28450</v>
          </cell>
          <cell r="S491">
            <v>1</v>
          </cell>
        </row>
        <row r="492">
          <cell r="A492">
            <v>487</v>
          </cell>
          <cell r="B492" t="str">
            <v>FT28206</v>
          </cell>
          <cell r="C492" t="str">
            <v>SECONDARY TANK - 1 - SCOUT</v>
          </cell>
          <cell r="D492">
            <v>2910900360</v>
          </cell>
          <cell r="E492" t="str">
            <v>Y-XRT005E177M26</v>
          </cell>
          <cell r="F492" t="str">
            <v>SV00A0A410AG0901</v>
          </cell>
          <cell r="G492" t="str">
            <v>Seal</v>
          </cell>
          <cell r="H492" t="str">
            <v>M26 Aluminium Crush Washer</v>
          </cell>
          <cell r="I492">
            <v>2</v>
          </cell>
          <cell r="J492">
            <v>4.0000000000000001E-3</v>
          </cell>
          <cell r="K492">
            <v>8.0000000000000002E-3</v>
          </cell>
          <cell r="L492">
            <v>487</v>
          </cell>
          <cell r="M492" t="str">
            <v>Scout</v>
          </cell>
          <cell r="N492" t="str">
            <v>Secondary</v>
          </cell>
          <cell r="O492" t="str">
            <v>Fuel Feed - Aft Pick Up</v>
          </cell>
          <cell r="P492" t="str">
            <v>M26 Aluminium Crush Washer</v>
          </cell>
          <cell r="Q492" t="str">
            <v>Y-XRT005E177M26</v>
          </cell>
          <cell r="R492" t="str">
            <v>FT28206, Scout, Secondary, Fuel Feed - Aft Pick Up, M26 Aluminium Crush Washer, Y-XRT005E177M26</v>
          </cell>
          <cell r="S492">
            <v>2</v>
          </cell>
        </row>
        <row r="493">
          <cell r="A493">
            <v>488</v>
          </cell>
          <cell r="B493" t="str">
            <v>FT28206</v>
          </cell>
          <cell r="C493" t="str">
            <v>SECONDARY TANK - 1 - SCOUT</v>
          </cell>
          <cell r="D493">
            <v>2910900360</v>
          </cell>
          <cell r="E493" t="str">
            <v>Y-764305-20</v>
          </cell>
          <cell r="F493" t="str">
            <v>SV00A0A410AG0903</v>
          </cell>
          <cell r="G493" t="str">
            <v>Fitting</v>
          </cell>
          <cell r="H493" t="str">
            <v>M26 Banjo bolt DIN 7643-3</v>
          </cell>
          <cell r="I493">
            <v>1</v>
          </cell>
          <cell r="J493">
            <v>0.125</v>
          </cell>
          <cell r="K493">
            <v>0.125</v>
          </cell>
          <cell r="L493">
            <v>488</v>
          </cell>
          <cell r="M493" t="str">
            <v>Scout</v>
          </cell>
          <cell r="N493" t="str">
            <v>Secondary</v>
          </cell>
          <cell r="O493" t="str">
            <v>Fuel Feed - Aft Pick Up</v>
          </cell>
          <cell r="P493" t="str">
            <v>M26 Banjo bolt DIN 7643-3</v>
          </cell>
          <cell r="Q493" t="str">
            <v>Y-764305-20</v>
          </cell>
          <cell r="R493" t="str">
            <v>FT28206, Scout, Secondary, Fuel Feed - Aft Pick Up, M26 Banjo bolt DIN 7643-3, Y-764305-20</v>
          </cell>
          <cell r="S493">
            <v>1</v>
          </cell>
        </row>
        <row r="494">
          <cell r="A494">
            <v>489</v>
          </cell>
          <cell r="B494" t="str">
            <v>FT28206</v>
          </cell>
          <cell r="C494" t="str">
            <v>SECONDARY TANK - 1 - SCOUT</v>
          </cell>
          <cell r="D494">
            <v>2910900360</v>
          </cell>
          <cell r="E494" t="str">
            <v/>
          </cell>
          <cell r="F494" t="str">
            <v>SV00A0A450AS</v>
          </cell>
          <cell r="G494" t="str">
            <v/>
          </cell>
          <cell r="H494" t="str">
            <v/>
          </cell>
          <cell r="I494" t="str">
            <v/>
          </cell>
          <cell r="J494" t="str">
            <v/>
          </cell>
          <cell r="K494" t="str">
            <v/>
          </cell>
          <cell r="L494">
            <v>489</v>
          </cell>
          <cell r="M494" t="str">
            <v>Scout</v>
          </cell>
          <cell r="N494" t="str">
            <v>Secondary</v>
          </cell>
          <cell r="O494" t="str">
            <v>OPTICAL SENSOR AFT - SECONDARY TANK</v>
          </cell>
          <cell r="P494" t="str">
            <v/>
          </cell>
          <cell r="Q494" t="str">
            <v/>
          </cell>
          <cell r="R494" t="str">
            <v xml:space="preserve">FT28206, Scout, Secondary, OPTICAL SENSOR AFT - SECONDARY TANK, , </v>
          </cell>
          <cell r="S494" t="str">
            <v/>
          </cell>
        </row>
        <row r="495">
          <cell r="A495">
            <v>490</v>
          </cell>
          <cell r="B495" t="str">
            <v>FT28206</v>
          </cell>
          <cell r="C495" t="str">
            <v>SECONDARY TANK - 1 - SCOUT</v>
          </cell>
          <cell r="D495">
            <v>2910900360</v>
          </cell>
          <cell r="E495" t="str">
            <v>FT28275</v>
          </cell>
          <cell r="F495" t="str">
            <v>SV00A0A450AS01</v>
          </cell>
          <cell r="G495" t="str">
            <v>Insert</v>
          </cell>
          <cell r="H495" t="str">
            <v>Insert 1/2" BSP</v>
          </cell>
          <cell r="I495">
            <v>1</v>
          </cell>
          <cell r="J495">
            <v>7.0000000000000007E-2</v>
          </cell>
          <cell r="K495">
            <v>7.0000000000000007E-2</v>
          </cell>
          <cell r="L495">
            <v>490</v>
          </cell>
          <cell r="M495" t="str">
            <v>Scout</v>
          </cell>
          <cell r="N495" t="str">
            <v>Secondary</v>
          </cell>
          <cell r="O495" t="str">
            <v>Optical Sensor Aft</v>
          </cell>
          <cell r="P495" t="str">
            <v>Insert 1/2" BSP</v>
          </cell>
          <cell r="Q495" t="str">
            <v>FT28275</v>
          </cell>
          <cell r="R495" t="str">
            <v>FT28206, Scout, Secondary, Optical Sensor Aft, Insert 1/2" BSP, FT28275</v>
          </cell>
          <cell r="S495">
            <v>1</v>
          </cell>
        </row>
        <row r="496">
          <cell r="A496">
            <v>491</v>
          </cell>
          <cell r="B496" t="str">
            <v>FT28206</v>
          </cell>
          <cell r="C496" t="str">
            <v>SECONDARY TANK - 1 - SCOUT</v>
          </cell>
          <cell r="D496">
            <v>2910900360</v>
          </cell>
          <cell r="E496" t="str">
            <v>Y-POS187-312-120</v>
          </cell>
          <cell r="F496" t="str">
            <v>SV00A0A450AS03</v>
          </cell>
          <cell r="G496" t="str">
            <v>Fitting</v>
          </cell>
          <cell r="H496" t="str">
            <v>Optical sensor unit</v>
          </cell>
          <cell r="I496">
            <v>1</v>
          </cell>
          <cell r="J496">
            <v>0.5</v>
          </cell>
          <cell r="K496">
            <v>0.5</v>
          </cell>
          <cell r="L496">
            <v>491</v>
          </cell>
          <cell r="M496" t="str">
            <v>Scout</v>
          </cell>
          <cell r="N496" t="str">
            <v>Secondary</v>
          </cell>
          <cell r="O496" t="str">
            <v>Optical Sensor Aft</v>
          </cell>
          <cell r="P496" t="str">
            <v>Optical sensor unit</v>
          </cell>
          <cell r="Q496" t="str">
            <v>Y-POS187-312-120</v>
          </cell>
          <cell r="R496" t="str">
            <v>FT28206, Scout, Secondary, Optical Sensor Aft, Optical sensor unit, Y-POS187-312-120</v>
          </cell>
          <cell r="S496">
            <v>1</v>
          </cell>
        </row>
        <row r="497">
          <cell r="A497">
            <v>492</v>
          </cell>
          <cell r="B497" t="str">
            <v>FT28206</v>
          </cell>
          <cell r="C497" t="str">
            <v>SECONDARY TANK - 1 - SCOUT</v>
          </cell>
          <cell r="D497">
            <v>2910900360</v>
          </cell>
          <cell r="E497" t="str">
            <v>Y-BS1/2BSP</v>
          </cell>
          <cell r="F497" t="str">
            <v>SV00A0A450AS05</v>
          </cell>
          <cell r="G497" t="str">
            <v>Seal</v>
          </cell>
          <cell r="H497" t="str">
            <v>Washer 1/2 BSP</v>
          </cell>
          <cell r="I497">
            <v>1</v>
          </cell>
          <cell r="J497">
            <v>4.0000000000000001E-3</v>
          </cell>
          <cell r="K497">
            <v>4.0000000000000001E-3</v>
          </cell>
          <cell r="L497">
            <v>492</v>
          </cell>
          <cell r="M497" t="str">
            <v>Scout</v>
          </cell>
          <cell r="N497" t="str">
            <v>Secondary</v>
          </cell>
          <cell r="O497" t="str">
            <v>Optical Sensor Aft</v>
          </cell>
          <cell r="P497" t="str">
            <v>Washer 1/2 BSP</v>
          </cell>
          <cell r="Q497" t="str">
            <v>Y-BS1/2BSP</v>
          </cell>
          <cell r="R497" t="str">
            <v>FT28206, Scout, Secondary, Optical Sensor Aft, Washer 1/2 BSP, Y-BS1/2BSP</v>
          </cell>
          <cell r="S497">
            <v>1</v>
          </cell>
        </row>
        <row r="498">
          <cell r="A498">
            <v>493</v>
          </cell>
          <cell r="B498" t="str">
            <v>FT28206</v>
          </cell>
          <cell r="C498" t="str">
            <v>SECONDARY TANK - 1 - SCOUT</v>
          </cell>
          <cell r="D498">
            <v>2910900360</v>
          </cell>
          <cell r="E498" t="str">
            <v/>
          </cell>
          <cell r="F498" t="str">
            <v>SV00A0A410AG0101</v>
          </cell>
          <cell r="G498" t="str">
            <v>Fitting</v>
          </cell>
          <cell r="H498" t="str">
            <v>HG334A 1.6mm Kit</v>
          </cell>
          <cell r="I498">
            <v>1</v>
          </cell>
          <cell r="J498">
            <v>0.3</v>
          </cell>
          <cell r="K498">
            <v>0.3</v>
          </cell>
          <cell r="L498">
            <v>493</v>
          </cell>
          <cell r="M498" t="str">
            <v>Scout</v>
          </cell>
          <cell r="N498" t="str">
            <v>Secondary</v>
          </cell>
          <cell r="O498" t="str">
            <v>Interface sponge</v>
          </cell>
          <cell r="P498" t="str">
            <v>HG334A 1.6mm Kit</v>
          </cell>
          <cell r="Q498" t="str">
            <v/>
          </cell>
          <cell r="R498" t="str">
            <v xml:space="preserve">FT28206, Scout, Secondary, Interface sponge, HG334A 1.6mm Kit, </v>
          </cell>
          <cell r="S498">
            <v>1</v>
          </cell>
        </row>
        <row r="499">
          <cell r="A499">
            <v>494</v>
          </cell>
          <cell r="B499" t="str">
            <v>FT28206</v>
          </cell>
          <cell r="C499" t="str">
            <v>SECONDARY TANK - 1 - SCOUT</v>
          </cell>
          <cell r="D499">
            <v>2910900360</v>
          </cell>
          <cell r="E499" t="str">
            <v/>
          </cell>
          <cell r="F499" t="str">
            <v>SV00A0A410AG17</v>
          </cell>
          <cell r="G499" t="str">
            <v/>
          </cell>
          <cell r="H499" t="str">
            <v/>
          </cell>
          <cell r="I499" t="str">
            <v/>
          </cell>
          <cell r="J499" t="str">
            <v/>
          </cell>
          <cell r="K499" t="str">
            <v/>
          </cell>
          <cell r="L499">
            <v>494</v>
          </cell>
          <cell r="M499" t="str">
            <v>Scout</v>
          </cell>
          <cell r="N499" t="str">
            <v>Secondary</v>
          </cell>
          <cell r="O499" t="str">
            <v>Strap Assy 1</v>
          </cell>
          <cell r="P499" t="str">
            <v/>
          </cell>
          <cell r="Q499" t="str">
            <v/>
          </cell>
          <cell r="R499" t="str">
            <v xml:space="preserve">FT28206, Scout, Secondary, Strap Assy 1, , </v>
          </cell>
          <cell r="S499" t="str">
            <v/>
          </cell>
        </row>
        <row r="500">
          <cell r="A500">
            <v>495</v>
          </cell>
          <cell r="B500" t="str">
            <v>FT28206</v>
          </cell>
          <cell r="C500" t="str">
            <v>SECONDARY TANK - 1 - SCOUT</v>
          </cell>
          <cell r="D500">
            <v>2910900360</v>
          </cell>
          <cell r="E500" t="str">
            <v>FT28414/01</v>
          </cell>
          <cell r="F500" t="str">
            <v>SV00A0A410AG1701</v>
          </cell>
          <cell r="G500" t="str">
            <v>Fitting</v>
          </cell>
          <cell r="H500" t="str">
            <v>Strap</v>
          </cell>
          <cell r="I500">
            <v>1</v>
          </cell>
          <cell r="J500">
            <v>2.7149999999999999</v>
          </cell>
          <cell r="K500">
            <v>2.7149999999999999</v>
          </cell>
          <cell r="L500">
            <v>495</v>
          </cell>
          <cell r="M500" t="str">
            <v>Scout</v>
          </cell>
          <cell r="N500" t="str">
            <v>Secondary</v>
          </cell>
          <cell r="O500" t="str">
            <v>(Strap Assy 1) FT28414/-</v>
          </cell>
          <cell r="P500" t="str">
            <v>Strap</v>
          </cell>
          <cell r="Q500" t="str">
            <v>FT28414/01</v>
          </cell>
          <cell r="R500" t="str">
            <v>FT28206, Scout, Secondary, (Strap Assy 1) FT28414/-, Strap, FT28414/01</v>
          </cell>
          <cell r="S500">
            <v>1</v>
          </cell>
        </row>
        <row r="501">
          <cell r="A501">
            <v>496</v>
          </cell>
          <cell r="B501" t="str">
            <v>FT28206</v>
          </cell>
          <cell r="C501" t="str">
            <v>SECONDARY TANK - 1 - SCOUT</v>
          </cell>
          <cell r="D501">
            <v>2910900360</v>
          </cell>
          <cell r="E501" t="str">
            <v>FT28414/02</v>
          </cell>
          <cell r="F501" t="str">
            <v>SV00A0A410AG1703</v>
          </cell>
          <cell r="G501" t="str">
            <v>Fitting</v>
          </cell>
          <cell r="H501" t="str">
            <v>Strap</v>
          </cell>
          <cell r="I501">
            <v>1</v>
          </cell>
          <cell r="J501" t="str">
            <v/>
          </cell>
          <cell r="K501" t="str">
            <v/>
          </cell>
          <cell r="L501">
            <v>496</v>
          </cell>
          <cell r="M501" t="str">
            <v>Scout</v>
          </cell>
          <cell r="N501" t="str">
            <v>Secondary</v>
          </cell>
          <cell r="O501" t="str">
            <v>(Strap Assy 1) FT28414/-</v>
          </cell>
          <cell r="P501" t="str">
            <v>Strap</v>
          </cell>
          <cell r="Q501" t="str">
            <v>FT28414/02</v>
          </cell>
          <cell r="R501" t="str">
            <v>FT28206, Scout, Secondary, (Strap Assy 1) FT28414/-, Strap, FT28414/02</v>
          </cell>
          <cell r="S501">
            <v>1</v>
          </cell>
        </row>
        <row r="502">
          <cell r="A502">
            <v>497</v>
          </cell>
          <cell r="B502" t="str">
            <v>FT28206</v>
          </cell>
          <cell r="C502" t="str">
            <v>SECONDARY TANK - 1 - SCOUT</v>
          </cell>
          <cell r="D502">
            <v>2910900360</v>
          </cell>
          <cell r="E502" t="str">
            <v>FT28911</v>
          </cell>
          <cell r="F502" t="str">
            <v>SV00A0A410AG1705</v>
          </cell>
          <cell r="G502" t="str">
            <v>Block</v>
          </cell>
          <cell r="H502" t="str">
            <v>Tension Block Threaded M8</v>
          </cell>
          <cell r="I502">
            <v>1</v>
          </cell>
          <cell r="J502" t="str">
            <v/>
          </cell>
          <cell r="K502" t="str">
            <v/>
          </cell>
          <cell r="L502">
            <v>497</v>
          </cell>
          <cell r="M502" t="str">
            <v>Scout</v>
          </cell>
          <cell r="N502" t="str">
            <v>Secondary</v>
          </cell>
          <cell r="O502" t="str">
            <v>(Strap Assy 1) FT28414/-</v>
          </cell>
          <cell r="P502" t="str">
            <v>Tension Block Threaded M8</v>
          </cell>
          <cell r="Q502" t="str">
            <v>FT28911</v>
          </cell>
          <cell r="R502" t="str">
            <v>FT28206, Scout, Secondary, (Strap Assy 1) FT28414/-, Tension Block Threaded M8, FT28911</v>
          </cell>
          <cell r="S502">
            <v>1</v>
          </cell>
        </row>
        <row r="503">
          <cell r="A503">
            <v>498</v>
          </cell>
          <cell r="B503" t="str">
            <v>FT28206</v>
          </cell>
          <cell r="C503" t="str">
            <v>SECONDARY TANK - 1 - SCOUT</v>
          </cell>
          <cell r="D503">
            <v>2910900360</v>
          </cell>
          <cell r="E503" t="str">
            <v>FT28910</v>
          </cell>
          <cell r="F503" t="str">
            <v>SV00A0A410AG1707</v>
          </cell>
          <cell r="G503" t="str">
            <v>Block</v>
          </cell>
          <cell r="H503" t="str">
            <v>Tension Block Clearance</v>
          </cell>
          <cell r="I503">
            <v>1</v>
          </cell>
          <cell r="J503" t="str">
            <v/>
          </cell>
          <cell r="K503" t="str">
            <v/>
          </cell>
          <cell r="L503">
            <v>498</v>
          </cell>
          <cell r="M503" t="str">
            <v>Scout</v>
          </cell>
          <cell r="N503" t="str">
            <v>Secondary</v>
          </cell>
          <cell r="O503" t="str">
            <v>(Strap Assy 1) FT28414/-</v>
          </cell>
          <cell r="P503" t="str">
            <v>Tension Block Clearance</v>
          </cell>
          <cell r="Q503" t="str">
            <v>FT28910</v>
          </cell>
          <cell r="R503" t="str">
            <v>FT28206, Scout, Secondary, (Strap Assy 1) FT28414/-, Tension Block Clearance, FT28910</v>
          </cell>
          <cell r="S503">
            <v>1</v>
          </cell>
        </row>
        <row r="504">
          <cell r="A504">
            <v>499</v>
          </cell>
          <cell r="B504" t="str">
            <v>FT28206</v>
          </cell>
          <cell r="C504" t="str">
            <v>SECONDARY TANK - 1 - SCOUT</v>
          </cell>
          <cell r="D504">
            <v>2910900360</v>
          </cell>
          <cell r="E504" t="str">
            <v>NT-M8-SCX24</v>
          </cell>
          <cell r="F504" t="str">
            <v>SV00A0A410AG1709</v>
          </cell>
          <cell r="G504" t="str">
            <v>Fitting</v>
          </cell>
          <cell r="H504" t="str">
            <v>Studding Connector M8</v>
          </cell>
          <cell r="I504">
            <v>1</v>
          </cell>
          <cell r="J504" t="str">
            <v/>
          </cell>
          <cell r="K504" t="str">
            <v/>
          </cell>
          <cell r="L504">
            <v>499</v>
          </cell>
          <cell r="M504" t="str">
            <v>Scout</v>
          </cell>
          <cell r="N504" t="str">
            <v>Secondary</v>
          </cell>
          <cell r="O504" t="str">
            <v>(Strap Assy 1) FT28414/-</v>
          </cell>
          <cell r="P504" t="str">
            <v>Studding Connector M8</v>
          </cell>
          <cell r="Q504" t="str">
            <v>NT-M8-SCX24</v>
          </cell>
          <cell r="R504" t="str">
            <v>FT28206, Scout, Secondary, (Strap Assy 1) FT28414/-, Studding Connector M8, NT-M8-SCX24</v>
          </cell>
          <cell r="S504">
            <v>1</v>
          </cell>
        </row>
        <row r="505">
          <cell r="A505">
            <v>500</v>
          </cell>
          <cell r="B505" t="str">
            <v>FT28206</v>
          </cell>
          <cell r="C505" t="str">
            <v>SECONDARY TANK - 1 - SCOUT</v>
          </cell>
          <cell r="D505">
            <v>2910900360</v>
          </cell>
          <cell r="E505" t="str">
            <v>FT28905</v>
          </cell>
          <cell r="F505" t="str">
            <v>SV00A0A410AG1711</v>
          </cell>
          <cell r="G505" t="str">
            <v>Block</v>
          </cell>
          <cell r="H505" t="str">
            <v>Mounting Block</v>
          </cell>
          <cell r="I505">
            <v>1</v>
          </cell>
          <cell r="J505" t="str">
            <v/>
          </cell>
          <cell r="K505" t="str">
            <v/>
          </cell>
          <cell r="L505">
            <v>500</v>
          </cell>
          <cell r="M505" t="str">
            <v>Scout</v>
          </cell>
          <cell r="N505" t="str">
            <v>Secondary</v>
          </cell>
          <cell r="O505" t="str">
            <v>(Strap Assy 1) FT28414/-</v>
          </cell>
          <cell r="P505" t="str">
            <v>Mounting Block</v>
          </cell>
          <cell r="Q505" t="str">
            <v>FT28905</v>
          </cell>
          <cell r="R505" t="str">
            <v>FT28206, Scout, Secondary, (Strap Assy 1) FT28414/-, Mounting Block, FT28905</v>
          </cell>
          <cell r="S505">
            <v>1</v>
          </cell>
        </row>
        <row r="506">
          <cell r="A506">
            <v>501</v>
          </cell>
          <cell r="B506" t="str">
            <v>FT28206</v>
          </cell>
          <cell r="C506" t="str">
            <v>SECONDARY TANK - 1 - SCOUT</v>
          </cell>
          <cell r="D506">
            <v>2910900360</v>
          </cell>
          <cell r="E506" t="str">
            <v>FT28909</v>
          </cell>
          <cell r="F506" t="str">
            <v>SV00A0A410AG1713</v>
          </cell>
          <cell r="G506" t="str">
            <v>Block</v>
          </cell>
          <cell r="H506" t="str">
            <v>Strap Retaining Block</v>
          </cell>
          <cell r="I506">
            <v>1</v>
          </cell>
          <cell r="J506" t="str">
            <v/>
          </cell>
          <cell r="K506" t="str">
            <v/>
          </cell>
          <cell r="L506">
            <v>501</v>
          </cell>
          <cell r="M506" t="str">
            <v>Scout</v>
          </cell>
          <cell r="N506" t="str">
            <v>Secondary</v>
          </cell>
          <cell r="O506" t="str">
            <v>(Strap Assy 1) FT28414/-</v>
          </cell>
          <cell r="P506" t="str">
            <v>Strap Retaining Block</v>
          </cell>
          <cell r="Q506" t="str">
            <v>FT28909</v>
          </cell>
          <cell r="R506" t="str">
            <v>FT28206, Scout, Secondary, (Strap Assy 1) FT28414/-, Strap Retaining Block, FT28909</v>
          </cell>
          <cell r="S506">
            <v>1</v>
          </cell>
        </row>
        <row r="507">
          <cell r="A507">
            <v>502</v>
          </cell>
          <cell r="B507" t="str">
            <v>FT28206</v>
          </cell>
          <cell r="C507" t="str">
            <v>SECONDARY TANK - 1 - SCOUT</v>
          </cell>
          <cell r="D507">
            <v>2910900360</v>
          </cell>
          <cell r="E507" t="str">
            <v>FT28907</v>
          </cell>
          <cell r="F507" t="str">
            <v>SV00A0A410AG1715</v>
          </cell>
          <cell r="G507" t="str">
            <v>Block</v>
          </cell>
          <cell r="H507" t="str">
            <v>Welded Mounting Block</v>
          </cell>
          <cell r="I507">
            <v>1</v>
          </cell>
          <cell r="J507" t="str">
            <v/>
          </cell>
          <cell r="K507" t="str">
            <v/>
          </cell>
          <cell r="L507">
            <v>502</v>
          </cell>
          <cell r="M507" t="str">
            <v>Scout</v>
          </cell>
          <cell r="N507" t="str">
            <v>Secondary</v>
          </cell>
          <cell r="O507" t="str">
            <v>(Strap Assy 1) FT28414/-</v>
          </cell>
          <cell r="P507" t="str">
            <v>Welded Mounting Block</v>
          </cell>
          <cell r="Q507" t="str">
            <v>FT28907</v>
          </cell>
          <cell r="R507" t="str">
            <v>FT28206, Scout, Secondary, (Strap Assy 1) FT28414/-, Welded Mounting Block, FT28907</v>
          </cell>
          <cell r="S507">
            <v>1</v>
          </cell>
        </row>
        <row r="508">
          <cell r="A508">
            <v>503</v>
          </cell>
          <cell r="B508" t="str">
            <v>FT28206</v>
          </cell>
          <cell r="C508" t="str">
            <v>SECONDARY TANK - 1 - SCOUT</v>
          </cell>
          <cell r="D508">
            <v>2910900360</v>
          </cell>
          <cell r="E508" t="str">
            <v>FT28908</v>
          </cell>
          <cell r="F508" t="str">
            <v>SV00A0A410AG1717</v>
          </cell>
          <cell r="G508" t="str">
            <v>Block</v>
          </cell>
          <cell r="H508" t="str">
            <v>Strap Mounting Block</v>
          </cell>
          <cell r="I508">
            <v>1</v>
          </cell>
          <cell r="J508" t="str">
            <v/>
          </cell>
          <cell r="K508" t="str">
            <v/>
          </cell>
          <cell r="L508">
            <v>503</v>
          </cell>
          <cell r="M508" t="str">
            <v>Scout</v>
          </cell>
          <cell r="N508" t="str">
            <v>Secondary</v>
          </cell>
          <cell r="O508" t="str">
            <v>(Strap Assy 1) FT28414/-</v>
          </cell>
          <cell r="P508" t="str">
            <v>Strap Mounting Block</v>
          </cell>
          <cell r="Q508" t="str">
            <v>FT28908</v>
          </cell>
          <cell r="R508" t="str">
            <v>FT28206, Scout, Secondary, (Strap Assy 1) FT28414/-, Strap Mounting Block, FT28908</v>
          </cell>
          <cell r="S508">
            <v>1</v>
          </cell>
        </row>
        <row r="509">
          <cell r="A509">
            <v>504</v>
          </cell>
          <cell r="B509" t="str">
            <v>FT28206</v>
          </cell>
          <cell r="C509" t="str">
            <v>SECONDARY TANK - 1 - SCOUT</v>
          </cell>
          <cell r="D509">
            <v>2910900360</v>
          </cell>
          <cell r="E509" t="str">
            <v>Z-W-M8</v>
          </cell>
          <cell r="F509" t="str">
            <v>SV00A0A410AG1719</v>
          </cell>
          <cell r="G509" t="str">
            <v>Fitting</v>
          </cell>
          <cell r="H509" t="str">
            <v>Washer M8</v>
          </cell>
          <cell r="I509">
            <v>6</v>
          </cell>
          <cell r="J509" t="str">
            <v/>
          </cell>
          <cell r="K509" t="str">
            <v/>
          </cell>
          <cell r="L509">
            <v>504</v>
          </cell>
          <cell r="M509" t="str">
            <v>Scout</v>
          </cell>
          <cell r="N509" t="str">
            <v>Secondary</v>
          </cell>
          <cell r="O509" t="str">
            <v>(Strap Assy 1) FT28414/-</v>
          </cell>
          <cell r="P509" t="str">
            <v>Washer M8</v>
          </cell>
          <cell r="Q509" t="str">
            <v>Z-W-M8</v>
          </cell>
          <cell r="R509" t="str">
            <v>FT28206, Scout, Secondary, (Strap Assy 1) FT28414/-, Washer M8, Z-W-M8</v>
          </cell>
          <cell r="S509">
            <v>6</v>
          </cell>
        </row>
        <row r="510">
          <cell r="A510">
            <v>505</v>
          </cell>
          <cell r="B510" t="str">
            <v>FT28206</v>
          </cell>
          <cell r="C510" t="str">
            <v>SECONDARY TANK - 1 - SCOUT</v>
          </cell>
          <cell r="D510">
            <v>2910900360</v>
          </cell>
          <cell r="E510" t="str">
            <v>Z-W-NL8</v>
          </cell>
          <cell r="F510" t="str">
            <v>SV00A0A410AG1721</v>
          </cell>
          <cell r="G510" t="str">
            <v>Fitting</v>
          </cell>
          <cell r="H510" t="str">
            <v>Nord-Lock Washer M8</v>
          </cell>
          <cell r="I510">
            <v>6</v>
          </cell>
          <cell r="J510" t="str">
            <v/>
          </cell>
          <cell r="K510" t="str">
            <v/>
          </cell>
          <cell r="L510">
            <v>505</v>
          </cell>
          <cell r="M510" t="str">
            <v>Scout</v>
          </cell>
          <cell r="N510" t="str">
            <v>Secondary</v>
          </cell>
          <cell r="O510" t="str">
            <v>(Strap Assy 1) FT28414/-</v>
          </cell>
          <cell r="P510" t="str">
            <v>Nord-Lock Washer M8</v>
          </cell>
          <cell r="Q510" t="str">
            <v>Z-W-NL8</v>
          </cell>
          <cell r="R510" t="str">
            <v>FT28206, Scout, Secondary, (Strap Assy 1) FT28414/-, Nord-Lock Washer M8, Z-W-NL8</v>
          </cell>
          <cell r="S510">
            <v>6</v>
          </cell>
        </row>
        <row r="511">
          <cell r="A511">
            <v>506</v>
          </cell>
          <cell r="B511" t="str">
            <v>FT28206</v>
          </cell>
          <cell r="C511" t="str">
            <v>SECONDARY TANK - 1 - SCOUT</v>
          </cell>
          <cell r="D511">
            <v>2910900360</v>
          </cell>
          <cell r="E511" t="str">
            <v>BT-M8X30SKCPHD</v>
          </cell>
          <cell r="F511" t="str">
            <v>SV00A0A410AG1723</v>
          </cell>
          <cell r="G511" t="str">
            <v>Fitting</v>
          </cell>
          <cell r="H511" t="str">
            <v>BOLT M8x30 Socket cap head screw</v>
          </cell>
          <cell r="I511">
            <v>2</v>
          </cell>
          <cell r="J511" t="str">
            <v/>
          </cell>
          <cell r="K511" t="str">
            <v/>
          </cell>
          <cell r="L511">
            <v>506</v>
          </cell>
          <cell r="M511" t="str">
            <v>Scout</v>
          </cell>
          <cell r="N511" t="str">
            <v>Secondary</v>
          </cell>
          <cell r="O511" t="str">
            <v>(Strap Assy 1) FT28414/-</v>
          </cell>
          <cell r="P511" t="str">
            <v>BOLT M8x30 Socket cap head screw</v>
          </cell>
          <cell r="Q511" t="str">
            <v>BT-M8X30SKCPHD</v>
          </cell>
          <cell r="R511" t="str">
            <v>FT28206, Scout, Secondary, (Strap Assy 1) FT28414/-, BOLT M8x30 Socket cap head screw, BT-M8X30SKCPHD</v>
          </cell>
          <cell r="S511">
            <v>2</v>
          </cell>
        </row>
        <row r="512">
          <cell r="A512">
            <v>507</v>
          </cell>
          <cell r="B512" t="str">
            <v>FT28206</v>
          </cell>
          <cell r="C512" t="str">
            <v>SECONDARY TANK - 1 - SCOUT</v>
          </cell>
          <cell r="D512">
            <v>2910900360</v>
          </cell>
          <cell r="E512" t="str">
            <v>BT-M8X40SKCPHD</v>
          </cell>
          <cell r="F512" t="str">
            <v>SV00A0A410AG1725</v>
          </cell>
          <cell r="G512" t="str">
            <v>Fitting</v>
          </cell>
          <cell r="H512" t="str">
            <v>BOLT M8x40 Socket cap head screw</v>
          </cell>
          <cell r="I512">
            <v>1</v>
          </cell>
          <cell r="J512" t="str">
            <v/>
          </cell>
          <cell r="K512" t="str">
            <v/>
          </cell>
          <cell r="L512">
            <v>507</v>
          </cell>
          <cell r="M512" t="str">
            <v>Scout</v>
          </cell>
          <cell r="N512" t="str">
            <v>Secondary</v>
          </cell>
          <cell r="O512" t="str">
            <v>(Strap Assy 1) FT28414/-</v>
          </cell>
          <cell r="P512" t="str">
            <v>BOLT M8x40 Socket cap head screw</v>
          </cell>
          <cell r="Q512" t="str">
            <v>BT-M8X40SKCPHD</v>
          </cell>
          <cell r="R512" t="str">
            <v>FT28206, Scout, Secondary, (Strap Assy 1) FT28414/-, BOLT M8x40 Socket cap head screw, BT-M8X40SKCPHD</v>
          </cell>
          <cell r="S512">
            <v>1</v>
          </cell>
        </row>
        <row r="513">
          <cell r="A513">
            <v>508</v>
          </cell>
          <cell r="B513" t="str">
            <v>FT28206</v>
          </cell>
          <cell r="C513" t="str">
            <v>SECONDARY TANK - 1 - SCOUT</v>
          </cell>
          <cell r="D513">
            <v>2910900360</v>
          </cell>
          <cell r="E513" t="str">
            <v>BT-M8X60SKCPHD</v>
          </cell>
          <cell r="F513" t="str">
            <v>SV00A0A410AG1727</v>
          </cell>
          <cell r="G513" t="str">
            <v>Fitting</v>
          </cell>
          <cell r="H513" t="str">
            <v>BOLT M8x60 Socket cap head screw</v>
          </cell>
          <cell r="I513">
            <v>4</v>
          </cell>
          <cell r="J513" t="str">
            <v/>
          </cell>
          <cell r="K513" t="str">
            <v/>
          </cell>
          <cell r="L513">
            <v>508</v>
          </cell>
          <cell r="M513" t="str">
            <v>Scout</v>
          </cell>
          <cell r="N513" t="str">
            <v>Secondary</v>
          </cell>
          <cell r="O513" t="str">
            <v>(Strap Assy 1) FT28414/-</v>
          </cell>
          <cell r="P513" t="str">
            <v>BOLT M8x60 Socket cap head screw</v>
          </cell>
          <cell r="Q513" t="str">
            <v>BT-M8X60SKCPHD</v>
          </cell>
          <cell r="R513" t="str">
            <v>FT28206, Scout, Secondary, (Strap Assy 1) FT28414/-, BOLT M8x60 Socket cap head screw, BT-M8X60SKCPHD</v>
          </cell>
          <cell r="S513">
            <v>4</v>
          </cell>
        </row>
        <row r="514">
          <cell r="A514">
            <v>509</v>
          </cell>
          <cell r="B514" t="str">
            <v>FT28206</v>
          </cell>
          <cell r="C514" t="str">
            <v>SECONDARY TANK - 1 - SCOUT</v>
          </cell>
          <cell r="D514">
            <v>2910900360</v>
          </cell>
          <cell r="E514" t="str">
            <v>BT-M8X90SKCPHD</v>
          </cell>
          <cell r="F514" t="str">
            <v>SV00A0A410AG1729</v>
          </cell>
          <cell r="G514" t="str">
            <v>Fitting</v>
          </cell>
          <cell r="H514" t="str">
            <v>BOLT M8x90 Socket cap head screw</v>
          </cell>
          <cell r="I514">
            <v>2</v>
          </cell>
          <cell r="J514" t="str">
            <v/>
          </cell>
          <cell r="K514" t="str">
            <v/>
          </cell>
          <cell r="L514">
            <v>509</v>
          </cell>
          <cell r="M514" t="str">
            <v>Scout</v>
          </cell>
          <cell r="N514" t="str">
            <v>Secondary</v>
          </cell>
          <cell r="O514" t="str">
            <v>(Strap Assy 1) FT28414/-</v>
          </cell>
          <cell r="P514" t="str">
            <v>BOLT M8x90 Socket cap head screw</v>
          </cell>
          <cell r="Q514" t="str">
            <v>BT-M8X90SKCPHD</v>
          </cell>
          <cell r="R514" t="str">
            <v>FT28206, Scout, Secondary, (Strap Assy 1) FT28414/-, BOLT M8x90 Socket cap head screw, BT-M8X90SKCPHD</v>
          </cell>
          <cell r="S514">
            <v>2</v>
          </cell>
        </row>
        <row r="515">
          <cell r="A515">
            <v>510</v>
          </cell>
          <cell r="B515" t="str">
            <v>FT28206</v>
          </cell>
          <cell r="C515" t="str">
            <v>SECONDARY TANK - 1 - SCOUT</v>
          </cell>
          <cell r="D515">
            <v>2910900360</v>
          </cell>
          <cell r="E515" t="str">
            <v/>
          </cell>
          <cell r="F515" t="str">
            <v>SV00A0A410AG19</v>
          </cell>
          <cell r="G515" t="str">
            <v/>
          </cell>
          <cell r="H515" t="str">
            <v/>
          </cell>
          <cell r="I515" t="str">
            <v/>
          </cell>
          <cell r="J515" t="str">
            <v/>
          </cell>
          <cell r="K515" t="str">
            <v/>
          </cell>
          <cell r="L515">
            <v>510</v>
          </cell>
          <cell r="M515" t="str">
            <v>Scout</v>
          </cell>
          <cell r="N515" t="str">
            <v>Secondary</v>
          </cell>
          <cell r="O515" t="str">
            <v>Strap Assy 2</v>
          </cell>
          <cell r="P515" t="str">
            <v/>
          </cell>
          <cell r="Q515" t="str">
            <v/>
          </cell>
          <cell r="R515" t="str">
            <v xml:space="preserve">FT28206, Scout, Secondary, Strap Assy 2, , </v>
          </cell>
          <cell r="S515" t="str">
            <v/>
          </cell>
        </row>
        <row r="516">
          <cell r="A516">
            <v>511</v>
          </cell>
          <cell r="B516" t="str">
            <v>FT28206</v>
          </cell>
          <cell r="C516" t="str">
            <v>SECONDARY TANK - 1 - SCOUT</v>
          </cell>
          <cell r="D516">
            <v>2910900360</v>
          </cell>
          <cell r="E516" t="str">
            <v>FT28424/01</v>
          </cell>
          <cell r="F516" t="str">
            <v>SV00A0A410AG1901</v>
          </cell>
          <cell r="G516" t="str">
            <v>Fitting</v>
          </cell>
          <cell r="H516" t="str">
            <v>Strap</v>
          </cell>
          <cell r="I516">
            <v>1</v>
          </cell>
          <cell r="J516">
            <v>5.47</v>
          </cell>
          <cell r="K516">
            <v>5.47</v>
          </cell>
          <cell r="L516">
            <v>511</v>
          </cell>
          <cell r="M516" t="str">
            <v>Scout</v>
          </cell>
          <cell r="N516" t="str">
            <v>Secondary</v>
          </cell>
          <cell r="O516" t="str">
            <v>(Strap Assy 2) FT28424/-</v>
          </cell>
          <cell r="P516" t="str">
            <v>Strap</v>
          </cell>
          <cell r="Q516" t="str">
            <v>FT28424/01</v>
          </cell>
          <cell r="R516" t="str">
            <v>FT28206, Scout, Secondary, (Strap Assy 2) FT28424/-, Strap, FT28424/01</v>
          </cell>
          <cell r="S516">
            <v>1</v>
          </cell>
        </row>
        <row r="517">
          <cell r="A517">
            <v>512</v>
          </cell>
          <cell r="B517" t="str">
            <v>FT28206</v>
          </cell>
          <cell r="C517" t="str">
            <v>SECONDARY TANK - 1 - SCOUT</v>
          </cell>
          <cell r="D517">
            <v>2910900360</v>
          </cell>
          <cell r="E517" t="str">
            <v>FT28424/02</v>
          </cell>
          <cell r="F517" t="str">
            <v>SV00A0A410AG1903</v>
          </cell>
          <cell r="G517" t="str">
            <v>Fitting</v>
          </cell>
          <cell r="H517" t="str">
            <v>Strap</v>
          </cell>
          <cell r="I517">
            <v>1</v>
          </cell>
          <cell r="J517" t="str">
            <v/>
          </cell>
          <cell r="K517" t="str">
            <v/>
          </cell>
          <cell r="L517">
            <v>512</v>
          </cell>
          <cell r="M517" t="str">
            <v>Scout</v>
          </cell>
          <cell r="N517" t="str">
            <v>Secondary</v>
          </cell>
          <cell r="O517" t="str">
            <v>(Strap Assy 2) FT28424/-</v>
          </cell>
          <cell r="P517" t="str">
            <v>Strap</v>
          </cell>
          <cell r="Q517" t="str">
            <v>FT28424/02</v>
          </cell>
          <cell r="R517" t="str">
            <v>FT28206, Scout, Secondary, (Strap Assy 2) FT28424/-, Strap, FT28424/02</v>
          </cell>
          <cell r="S517">
            <v>1</v>
          </cell>
        </row>
        <row r="518">
          <cell r="A518">
            <v>513</v>
          </cell>
          <cell r="B518" t="str">
            <v>FT28206</v>
          </cell>
          <cell r="C518" t="str">
            <v>SECONDARY TANK - 1 - SCOUT</v>
          </cell>
          <cell r="D518">
            <v>2910900360</v>
          </cell>
          <cell r="E518" t="str">
            <v>FT28424/03</v>
          </cell>
          <cell r="F518" t="str">
            <v>SV00A0A410AG1905</v>
          </cell>
          <cell r="G518" t="str">
            <v>Fitting</v>
          </cell>
          <cell r="H518" t="str">
            <v>Strap</v>
          </cell>
          <cell r="I518">
            <v>1</v>
          </cell>
          <cell r="J518" t="str">
            <v/>
          </cell>
          <cell r="K518" t="str">
            <v/>
          </cell>
          <cell r="L518">
            <v>513</v>
          </cell>
          <cell r="M518" t="str">
            <v>Scout</v>
          </cell>
          <cell r="N518" t="str">
            <v>Secondary</v>
          </cell>
          <cell r="O518" t="str">
            <v>(Strap Assy 2) FT28424/-</v>
          </cell>
          <cell r="P518" t="str">
            <v>Strap</v>
          </cell>
          <cell r="Q518" t="str">
            <v>FT28424/03</v>
          </cell>
          <cell r="R518" t="str">
            <v>FT28206, Scout, Secondary, (Strap Assy 2) FT28424/-, Strap, FT28424/03</v>
          </cell>
          <cell r="S518">
            <v>1</v>
          </cell>
        </row>
        <row r="519">
          <cell r="A519">
            <v>514</v>
          </cell>
          <cell r="B519" t="str">
            <v>FT28206</v>
          </cell>
          <cell r="C519" t="str">
            <v>SECONDARY TANK - 1 - SCOUT</v>
          </cell>
          <cell r="D519">
            <v>2910900360</v>
          </cell>
          <cell r="E519" t="str">
            <v>FT28911</v>
          </cell>
          <cell r="F519" t="str">
            <v>SV00A0A410AG1907</v>
          </cell>
          <cell r="G519" t="str">
            <v>Block</v>
          </cell>
          <cell r="H519" t="str">
            <v>Tension Block Threaded M8</v>
          </cell>
          <cell r="I519">
            <v>2</v>
          </cell>
          <cell r="J519" t="str">
            <v/>
          </cell>
          <cell r="K519" t="str">
            <v/>
          </cell>
          <cell r="L519">
            <v>514</v>
          </cell>
          <cell r="M519" t="str">
            <v>Scout</v>
          </cell>
          <cell r="N519" t="str">
            <v>Secondary</v>
          </cell>
          <cell r="O519" t="str">
            <v>(Strap Assy 2) FT28424/-</v>
          </cell>
          <cell r="P519" t="str">
            <v>Tension Block Threaded M8</v>
          </cell>
          <cell r="Q519" t="str">
            <v>FT28911</v>
          </cell>
          <cell r="R519" t="str">
            <v>FT28206, Scout, Secondary, (Strap Assy 2) FT28424/-, Tension Block Threaded M8, FT28911</v>
          </cell>
          <cell r="S519">
            <v>2</v>
          </cell>
        </row>
        <row r="520">
          <cell r="A520">
            <v>515</v>
          </cell>
          <cell r="B520" t="str">
            <v>FT28206</v>
          </cell>
          <cell r="C520" t="str">
            <v>SECONDARY TANK - 1 - SCOUT</v>
          </cell>
          <cell r="D520">
            <v>2910900360</v>
          </cell>
          <cell r="E520" t="str">
            <v>FT28910</v>
          </cell>
          <cell r="F520" t="str">
            <v>SV00A0A410AG1909</v>
          </cell>
          <cell r="G520" t="str">
            <v>Block</v>
          </cell>
          <cell r="H520" t="str">
            <v>Tension Block Clearance</v>
          </cell>
          <cell r="I520">
            <v>2</v>
          </cell>
          <cell r="J520" t="str">
            <v/>
          </cell>
          <cell r="K520" t="str">
            <v/>
          </cell>
          <cell r="L520">
            <v>515</v>
          </cell>
          <cell r="M520" t="str">
            <v>Scout</v>
          </cell>
          <cell r="N520" t="str">
            <v>Secondary</v>
          </cell>
          <cell r="O520" t="str">
            <v>(Strap Assy 2) FT28424/-</v>
          </cell>
          <cell r="P520" t="str">
            <v>Tension Block Clearance</v>
          </cell>
          <cell r="Q520" t="str">
            <v>FT28910</v>
          </cell>
          <cell r="R520" t="str">
            <v>FT28206, Scout, Secondary, (Strap Assy 2) FT28424/-, Tension Block Clearance, FT28910</v>
          </cell>
          <cell r="S520">
            <v>2</v>
          </cell>
        </row>
        <row r="521">
          <cell r="A521">
            <v>516</v>
          </cell>
          <cell r="B521" t="str">
            <v>FT28206</v>
          </cell>
          <cell r="C521" t="str">
            <v>SECONDARY TANK - 1 - SCOUT</v>
          </cell>
          <cell r="D521">
            <v>2910900360</v>
          </cell>
          <cell r="E521" t="str">
            <v>NT-M8-SCX24</v>
          </cell>
          <cell r="F521" t="str">
            <v>SV00A0A410AG1911</v>
          </cell>
          <cell r="G521" t="str">
            <v>Fitting</v>
          </cell>
          <cell r="H521" t="str">
            <v>Studding Connector M8</v>
          </cell>
          <cell r="I521">
            <v>2</v>
          </cell>
          <cell r="J521" t="str">
            <v/>
          </cell>
          <cell r="K521" t="str">
            <v/>
          </cell>
          <cell r="L521">
            <v>516</v>
          </cell>
          <cell r="M521" t="str">
            <v>Scout</v>
          </cell>
          <cell r="N521" t="str">
            <v>Secondary</v>
          </cell>
          <cell r="O521" t="str">
            <v>(Strap Assy 2) FT28424/-</v>
          </cell>
          <cell r="P521" t="str">
            <v>Studding Connector M8</v>
          </cell>
          <cell r="Q521" t="str">
            <v>NT-M8-SCX24</v>
          </cell>
          <cell r="R521" t="str">
            <v>FT28206, Scout, Secondary, (Strap Assy 2) FT28424/-, Studding Connector M8, NT-M8-SCX24</v>
          </cell>
          <cell r="S521">
            <v>2</v>
          </cell>
        </row>
        <row r="522">
          <cell r="A522">
            <v>517</v>
          </cell>
          <cell r="B522" t="str">
            <v>FT28206</v>
          </cell>
          <cell r="C522" t="str">
            <v>SECONDARY TANK - 1 - SCOUT</v>
          </cell>
          <cell r="D522">
            <v>2910900360</v>
          </cell>
          <cell r="E522" t="str">
            <v>FT28905</v>
          </cell>
          <cell r="F522" t="str">
            <v>SV00A0A410AG1913</v>
          </cell>
          <cell r="G522" t="str">
            <v>Block</v>
          </cell>
          <cell r="H522" t="str">
            <v>Mounting Block</v>
          </cell>
          <cell r="I522">
            <v>1</v>
          </cell>
          <cell r="J522" t="str">
            <v/>
          </cell>
          <cell r="K522" t="str">
            <v/>
          </cell>
          <cell r="L522">
            <v>517</v>
          </cell>
          <cell r="M522" t="str">
            <v>Scout</v>
          </cell>
          <cell r="N522" t="str">
            <v>Secondary</v>
          </cell>
          <cell r="O522" t="str">
            <v>(Strap Assy 2) FT28424/-</v>
          </cell>
          <cell r="P522" t="str">
            <v>Mounting Block</v>
          </cell>
          <cell r="Q522" t="str">
            <v>FT28905</v>
          </cell>
          <cell r="R522" t="str">
            <v>FT28206, Scout, Secondary, (Strap Assy 2) FT28424/-, Mounting Block, FT28905</v>
          </cell>
          <cell r="S522">
            <v>1</v>
          </cell>
        </row>
        <row r="523">
          <cell r="A523">
            <v>518</v>
          </cell>
          <cell r="B523" t="str">
            <v>FT28206</v>
          </cell>
          <cell r="C523" t="str">
            <v>SECONDARY TANK - 1 - SCOUT</v>
          </cell>
          <cell r="D523">
            <v>2910900360</v>
          </cell>
          <cell r="E523" t="str">
            <v>FT28909</v>
          </cell>
          <cell r="F523" t="str">
            <v>SV00A0A410AG1915</v>
          </cell>
          <cell r="G523" t="str">
            <v>Block</v>
          </cell>
          <cell r="H523" t="str">
            <v>Strap Retaining Block</v>
          </cell>
          <cell r="I523">
            <v>1</v>
          </cell>
          <cell r="J523" t="str">
            <v/>
          </cell>
          <cell r="K523" t="str">
            <v/>
          </cell>
          <cell r="L523">
            <v>518</v>
          </cell>
          <cell r="M523" t="str">
            <v>Scout</v>
          </cell>
          <cell r="N523" t="str">
            <v>Secondary</v>
          </cell>
          <cell r="O523" t="str">
            <v>(Strap Assy 2) FT28424/-</v>
          </cell>
          <cell r="P523" t="str">
            <v>Strap Retaining Block</v>
          </cell>
          <cell r="Q523" t="str">
            <v>FT28909</v>
          </cell>
          <cell r="R523" t="str">
            <v>FT28206, Scout, Secondary, (Strap Assy 2) FT28424/-, Strap Retaining Block, FT28909</v>
          </cell>
          <cell r="S523">
            <v>1</v>
          </cell>
        </row>
        <row r="524">
          <cell r="A524">
            <v>519</v>
          </cell>
          <cell r="B524" t="str">
            <v>FT28206</v>
          </cell>
          <cell r="C524" t="str">
            <v>SECONDARY TANK - 1 - SCOUT</v>
          </cell>
          <cell r="D524">
            <v>2910900360</v>
          </cell>
          <cell r="E524" t="str">
            <v>FT28907</v>
          </cell>
          <cell r="F524" t="str">
            <v>SV00A0A410AG1917</v>
          </cell>
          <cell r="G524" t="str">
            <v>Block</v>
          </cell>
          <cell r="H524" t="str">
            <v>Welded Mounting Block</v>
          </cell>
          <cell r="I524">
            <v>1</v>
          </cell>
          <cell r="J524" t="str">
            <v/>
          </cell>
          <cell r="K524" t="str">
            <v/>
          </cell>
          <cell r="L524">
            <v>519</v>
          </cell>
          <cell r="M524" t="str">
            <v>Scout</v>
          </cell>
          <cell r="N524" t="str">
            <v>Secondary</v>
          </cell>
          <cell r="O524" t="str">
            <v>(Strap Assy 2) FT28424/-</v>
          </cell>
          <cell r="P524" t="str">
            <v>Welded Mounting Block</v>
          </cell>
          <cell r="Q524" t="str">
            <v>FT28907</v>
          </cell>
          <cell r="R524" t="str">
            <v>FT28206, Scout, Secondary, (Strap Assy 2) FT28424/-, Welded Mounting Block, FT28907</v>
          </cell>
          <cell r="S524">
            <v>1</v>
          </cell>
        </row>
        <row r="525">
          <cell r="A525">
            <v>520</v>
          </cell>
          <cell r="B525" t="str">
            <v>FT28206</v>
          </cell>
          <cell r="C525" t="str">
            <v>SECONDARY TANK - 1 - SCOUT</v>
          </cell>
          <cell r="D525">
            <v>2910900360</v>
          </cell>
          <cell r="E525" t="str">
            <v>FT28908</v>
          </cell>
          <cell r="F525" t="str">
            <v>SV00A0A410AG1919</v>
          </cell>
          <cell r="G525" t="str">
            <v>Block</v>
          </cell>
          <cell r="H525" t="str">
            <v>Strap Mounting Block</v>
          </cell>
          <cell r="I525">
            <v>1</v>
          </cell>
          <cell r="J525" t="str">
            <v/>
          </cell>
          <cell r="K525" t="str">
            <v/>
          </cell>
          <cell r="L525">
            <v>520</v>
          </cell>
          <cell r="M525" t="str">
            <v>Scout</v>
          </cell>
          <cell r="N525" t="str">
            <v>Secondary</v>
          </cell>
          <cell r="O525" t="str">
            <v>(Strap Assy 2) FT28424/-</v>
          </cell>
          <cell r="P525" t="str">
            <v>Strap Mounting Block</v>
          </cell>
          <cell r="Q525" t="str">
            <v>FT28908</v>
          </cell>
          <cell r="R525" t="str">
            <v>FT28206, Scout, Secondary, (Strap Assy 2) FT28424/-, Strap Mounting Block, FT28908</v>
          </cell>
          <cell r="S525">
            <v>1</v>
          </cell>
        </row>
        <row r="526">
          <cell r="A526">
            <v>521</v>
          </cell>
          <cell r="B526" t="str">
            <v>FT28206</v>
          </cell>
          <cell r="C526" t="str">
            <v>SECONDARY TANK - 1 - SCOUT</v>
          </cell>
          <cell r="D526">
            <v>2910900360</v>
          </cell>
          <cell r="E526" t="str">
            <v>Z-W-M8</v>
          </cell>
          <cell r="F526" t="str">
            <v>SV00A0A410AG1921</v>
          </cell>
          <cell r="G526" t="str">
            <v>Fitting</v>
          </cell>
          <cell r="H526" t="str">
            <v>Washer M8</v>
          </cell>
          <cell r="I526">
            <v>7</v>
          </cell>
          <cell r="J526" t="str">
            <v/>
          </cell>
          <cell r="K526" t="str">
            <v/>
          </cell>
          <cell r="L526">
            <v>521</v>
          </cell>
          <cell r="M526" t="str">
            <v>Scout</v>
          </cell>
          <cell r="N526" t="str">
            <v>Secondary</v>
          </cell>
          <cell r="O526" t="str">
            <v>(Strap Assy 2) FT28424/-</v>
          </cell>
          <cell r="P526" t="str">
            <v>Washer M8</v>
          </cell>
          <cell r="Q526" t="str">
            <v>Z-W-M8</v>
          </cell>
          <cell r="R526" t="str">
            <v>FT28206, Scout, Secondary, (Strap Assy 2) FT28424/-, Washer M8, Z-W-M8</v>
          </cell>
          <cell r="S526">
            <v>7</v>
          </cell>
        </row>
        <row r="527">
          <cell r="A527">
            <v>522</v>
          </cell>
          <cell r="B527" t="str">
            <v>FT28206</v>
          </cell>
          <cell r="C527" t="str">
            <v>SECONDARY TANK - 1 - SCOUT</v>
          </cell>
          <cell r="D527">
            <v>2910900360</v>
          </cell>
          <cell r="E527" t="str">
            <v>Z-W-NL8</v>
          </cell>
          <cell r="F527" t="str">
            <v>SV00A0A410AG1923</v>
          </cell>
          <cell r="G527" t="str">
            <v>Fitting</v>
          </cell>
          <cell r="H527" t="str">
            <v>Nord-Lock Washer M8</v>
          </cell>
          <cell r="I527">
            <v>7</v>
          </cell>
          <cell r="J527" t="str">
            <v/>
          </cell>
          <cell r="K527" t="str">
            <v/>
          </cell>
          <cell r="L527">
            <v>522</v>
          </cell>
          <cell r="M527" t="str">
            <v>Scout</v>
          </cell>
          <cell r="N527" t="str">
            <v>Secondary</v>
          </cell>
          <cell r="O527" t="str">
            <v>(Strap Assy 2) FT28424/-</v>
          </cell>
          <cell r="P527" t="str">
            <v>Nord-Lock Washer M8</v>
          </cell>
          <cell r="Q527" t="str">
            <v>Z-W-NL8</v>
          </cell>
          <cell r="R527" t="str">
            <v>FT28206, Scout, Secondary, (Strap Assy 2) FT28424/-, Nord-Lock Washer M8, Z-W-NL8</v>
          </cell>
          <cell r="S527">
            <v>7</v>
          </cell>
        </row>
        <row r="528">
          <cell r="A528">
            <v>523</v>
          </cell>
          <cell r="B528" t="str">
            <v>FT28206</v>
          </cell>
          <cell r="C528" t="str">
            <v>SECONDARY TANK - 1 - SCOUT</v>
          </cell>
          <cell r="D528">
            <v>2910900360</v>
          </cell>
          <cell r="E528" t="str">
            <v>BT-M8X30SKCPHD</v>
          </cell>
          <cell r="F528" t="str">
            <v>SV00A0A410AG1925</v>
          </cell>
          <cell r="G528" t="str">
            <v>Fitting</v>
          </cell>
          <cell r="H528" t="str">
            <v>BOLT M8x30 Socket cap head screw</v>
          </cell>
          <cell r="I528">
            <v>2</v>
          </cell>
          <cell r="J528" t="str">
            <v/>
          </cell>
          <cell r="K528" t="str">
            <v/>
          </cell>
          <cell r="L528">
            <v>523</v>
          </cell>
          <cell r="M528" t="str">
            <v>Scout</v>
          </cell>
          <cell r="N528" t="str">
            <v>Secondary</v>
          </cell>
          <cell r="O528" t="str">
            <v>(Strap Assy 2) FT28424/-</v>
          </cell>
          <cell r="P528" t="str">
            <v>BOLT M8x30 Socket cap head screw</v>
          </cell>
          <cell r="Q528" t="str">
            <v>BT-M8X30SKCPHD</v>
          </cell>
          <cell r="R528" t="str">
            <v>FT28206, Scout, Secondary, (Strap Assy 2) FT28424/-, BOLT M8x30 Socket cap head screw, BT-M8X30SKCPHD</v>
          </cell>
          <cell r="S528">
            <v>2</v>
          </cell>
        </row>
        <row r="529">
          <cell r="A529">
            <v>524</v>
          </cell>
          <cell r="B529" t="str">
            <v>FT28206</v>
          </cell>
          <cell r="C529" t="str">
            <v>SECONDARY TANK - 1 - SCOUT</v>
          </cell>
          <cell r="D529">
            <v>2910900360</v>
          </cell>
          <cell r="E529" t="str">
            <v>BT-M8X40SKCPHD</v>
          </cell>
          <cell r="F529" t="str">
            <v>SV00A0A410AG1927</v>
          </cell>
          <cell r="G529" t="str">
            <v>Fitting</v>
          </cell>
          <cell r="H529" t="str">
            <v>BOLT M8x40 Socket cap head screw</v>
          </cell>
          <cell r="I529">
            <v>1</v>
          </cell>
          <cell r="J529" t="str">
            <v/>
          </cell>
          <cell r="K529" t="str">
            <v/>
          </cell>
          <cell r="L529">
            <v>524</v>
          </cell>
          <cell r="M529" t="str">
            <v>Scout</v>
          </cell>
          <cell r="N529" t="str">
            <v>Secondary</v>
          </cell>
          <cell r="O529" t="str">
            <v>(Strap Assy 2) FT28424/-</v>
          </cell>
          <cell r="P529" t="str">
            <v>BOLT M8x40 Socket cap head screw</v>
          </cell>
          <cell r="Q529" t="str">
            <v>BT-M8X40SKCPHD</v>
          </cell>
          <cell r="R529" t="str">
            <v>FT28206, Scout, Secondary, (Strap Assy 2) FT28424/-, BOLT M8x40 Socket cap head screw, BT-M8X40SKCPHD</v>
          </cell>
          <cell r="S529">
            <v>1</v>
          </cell>
        </row>
        <row r="530">
          <cell r="A530">
            <v>525</v>
          </cell>
          <cell r="B530" t="str">
            <v>FT28206</v>
          </cell>
          <cell r="C530" t="str">
            <v>SECONDARY TANK - 1 - SCOUT</v>
          </cell>
          <cell r="D530">
            <v>2910900360</v>
          </cell>
          <cell r="E530" t="str">
            <v>BT-M8X60SKCPHD</v>
          </cell>
          <cell r="F530" t="str">
            <v>SV00A0A410AG1929</v>
          </cell>
          <cell r="G530" t="str">
            <v>Fitting</v>
          </cell>
          <cell r="H530" t="str">
            <v>BOLT M8x60 Socket cap head screw</v>
          </cell>
          <cell r="I530">
            <v>4</v>
          </cell>
          <cell r="J530" t="str">
            <v/>
          </cell>
          <cell r="K530" t="str">
            <v/>
          </cell>
          <cell r="L530">
            <v>525</v>
          </cell>
          <cell r="M530" t="str">
            <v>Scout</v>
          </cell>
          <cell r="N530" t="str">
            <v>Secondary</v>
          </cell>
          <cell r="O530" t="str">
            <v>(Strap Assy 2) FT28424/-</v>
          </cell>
          <cell r="P530" t="str">
            <v>BOLT M8x60 Socket cap head screw</v>
          </cell>
          <cell r="Q530" t="str">
            <v>BT-M8X60SKCPHD</v>
          </cell>
          <cell r="R530" t="str">
            <v>FT28206, Scout, Secondary, (Strap Assy 2) FT28424/-, BOLT M8x60 Socket cap head screw, BT-M8X60SKCPHD</v>
          </cell>
          <cell r="S530">
            <v>4</v>
          </cell>
        </row>
        <row r="531">
          <cell r="A531">
            <v>526</v>
          </cell>
          <cell r="B531" t="str">
            <v>FT28206</v>
          </cell>
          <cell r="C531" t="str">
            <v>SECONDARY TANK - 1 - SCOUT</v>
          </cell>
          <cell r="D531">
            <v>2910900360</v>
          </cell>
          <cell r="E531" t="str">
            <v>BT-M8X90SKCPHD</v>
          </cell>
          <cell r="F531" t="str">
            <v>SV00A0A410AG1931</v>
          </cell>
          <cell r="G531" t="str">
            <v>Fitting</v>
          </cell>
          <cell r="H531" t="str">
            <v>BOLT M8x90 Socket cap head screw</v>
          </cell>
          <cell r="I531">
            <v>2</v>
          </cell>
          <cell r="J531" t="str">
            <v/>
          </cell>
          <cell r="K531" t="str">
            <v/>
          </cell>
          <cell r="L531">
            <v>526</v>
          </cell>
          <cell r="M531" t="str">
            <v>Scout</v>
          </cell>
          <cell r="N531" t="str">
            <v>Secondary</v>
          </cell>
          <cell r="O531" t="str">
            <v>(Strap Assy 2) FT28424/-</v>
          </cell>
          <cell r="P531" t="str">
            <v>BOLT M8x90 Socket cap head screw</v>
          </cell>
          <cell r="Q531" t="str">
            <v>BT-M8X90SKCPHD</v>
          </cell>
          <cell r="R531" t="str">
            <v>FT28206, Scout, Secondary, (Strap Assy 2) FT28424/-, BOLT M8x90 Socket cap head screw, BT-M8X90SKCPHD</v>
          </cell>
          <cell r="S531">
            <v>2</v>
          </cell>
        </row>
        <row r="532">
          <cell r="A532">
            <v>527</v>
          </cell>
          <cell r="B532" t="str">
            <v>FT28206</v>
          </cell>
          <cell r="C532" t="str">
            <v>SECONDARY TANK - 1 - SCOUT</v>
          </cell>
          <cell r="D532">
            <v>2910900360</v>
          </cell>
          <cell r="E532" t="str">
            <v/>
          </cell>
          <cell r="F532" t="str">
            <v>SV00A0A410AG21</v>
          </cell>
          <cell r="G532" t="str">
            <v/>
          </cell>
          <cell r="H532" t="str">
            <v/>
          </cell>
          <cell r="I532" t="str">
            <v/>
          </cell>
          <cell r="J532" t="str">
            <v/>
          </cell>
          <cell r="K532" t="str">
            <v/>
          </cell>
          <cell r="L532">
            <v>527</v>
          </cell>
          <cell r="M532" t="str">
            <v>Scout</v>
          </cell>
          <cell r="N532" t="str">
            <v>Secondary</v>
          </cell>
          <cell r="O532" t="str">
            <v>Strap Assy 3</v>
          </cell>
          <cell r="P532" t="str">
            <v/>
          </cell>
          <cell r="Q532" t="str">
            <v/>
          </cell>
          <cell r="R532" t="str">
            <v xml:space="preserve">FT28206, Scout, Secondary, Strap Assy 3, , </v>
          </cell>
          <cell r="S532" t="str">
            <v/>
          </cell>
        </row>
        <row r="533">
          <cell r="A533">
            <v>528</v>
          </cell>
          <cell r="B533" t="str">
            <v>FT28206</v>
          </cell>
          <cell r="C533" t="str">
            <v>SECONDARY TANK - 1 - SCOUT</v>
          </cell>
          <cell r="D533">
            <v>2910900360</v>
          </cell>
          <cell r="E533" t="str">
            <v>FT28434/01</v>
          </cell>
          <cell r="F533" t="str">
            <v>SV00A0A410AG2101</v>
          </cell>
          <cell r="G533" t="str">
            <v>Fitting</v>
          </cell>
          <cell r="H533" t="str">
            <v>Strap</v>
          </cell>
          <cell r="I533">
            <v>1</v>
          </cell>
          <cell r="J533">
            <v>5.47</v>
          </cell>
          <cell r="K533">
            <v>5.47</v>
          </cell>
          <cell r="L533">
            <v>528</v>
          </cell>
          <cell r="M533" t="str">
            <v>Scout</v>
          </cell>
          <cell r="N533" t="str">
            <v>Secondary</v>
          </cell>
          <cell r="O533" t="str">
            <v>(Strap Assy 3) FT28434/-</v>
          </cell>
          <cell r="P533" t="str">
            <v>Strap</v>
          </cell>
          <cell r="Q533" t="str">
            <v>FT28434/01</v>
          </cell>
          <cell r="R533" t="str">
            <v>FT28206, Scout, Secondary, (Strap Assy 3) FT28434/-, Strap, FT28434/01</v>
          </cell>
          <cell r="S533">
            <v>1</v>
          </cell>
        </row>
        <row r="534">
          <cell r="A534">
            <v>529</v>
          </cell>
          <cell r="B534" t="str">
            <v>FT28206</v>
          </cell>
          <cell r="C534" t="str">
            <v>SECONDARY TANK - 1 - SCOUT</v>
          </cell>
          <cell r="D534">
            <v>2910900360</v>
          </cell>
          <cell r="E534" t="str">
            <v>FT28434/02</v>
          </cell>
          <cell r="F534" t="str">
            <v>SV00A0A410AG2103</v>
          </cell>
          <cell r="G534" t="str">
            <v>Fitting</v>
          </cell>
          <cell r="H534" t="str">
            <v>Strap</v>
          </cell>
          <cell r="I534">
            <v>1</v>
          </cell>
          <cell r="J534" t="str">
            <v/>
          </cell>
          <cell r="K534" t="str">
            <v/>
          </cell>
          <cell r="L534">
            <v>529</v>
          </cell>
          <cell r="M534" t="str">
            <v>Scout</v>
          </cell>
          <cell r="N534" t="str">
            <v>Secondary</v>
          </cell>
          <cell r="O534" t="str">
            <v>(Strap Assy 3) FT28434/-</v>
          </cell>
          <cell r="P534" t="str">
            <v>Strap</v>
          </cell>
          <cell r="Q534" t="str">
            <v>FT28434/02</v>
          </cell>
          <cell r="R534" t="str">
            <v>FT28206, Scout, Secondary, (Strap Assy 3) FT28434/-, Strap, FT28434/02</v>
          </cell>
          <cell r="S534">
            <v>1</v>
          </cell>
        </row>
        <row r="535">
          <cell r="A535">
            <v>530</v>
          </cell>
          <cell r="B535" t="str">
            <v>FT28206</v>
          </cell>
          <cell r="C535" t="str">
            <v>SECONDARY TANK - 1 - SCOUT</v>
          </cell>
          <cell r="D535">
            <v>2910900360</v>
          </cell>
          <cell r="E535" t="str">
            <v>FT28434/03</v>
          </cell>
          <cell r="F535" t="str">
            <v>SV00A0A410AG2105</v>
          </cell>
          <cell r="G535" t="str">
            <v>Fitting</v>
          </cell>
          <cell r="H535" t="str">
            <v>Strap</v>
          </cell>
          <cell r="I535">
            <v>1</v>
          </cell>
          <cell r="J535" t="str">
            <v/>
          </cell>
          <cell r="K535" t="str">
            <v/>
          </cell>
          <cell r="L535">
            <v>530</v>
          </cell>
          <cell r="M535" t="str">
            <v>Scout</v>
          </cell>
          <cell r="N535" t="str">
            <v>Secondary</v>
          </cell>
          <cell r="O535" t="str">
            <v>(Strap Assy 3) FT28434/-</v>
          </cell>
          <cell r="P535" t="str">
            <v>Strap</v>
          </cell>
          <cell r="Q535" t="str">
            <v>FT28434/03</v>
          </cell>
          <cell r="R535" t="str">
            <v>FT28206, Scout, Secondary, (Strap Assy 3) FT28434/-, Strap, FT28434/03</v>
          </cell>
          <cell r="S535">
            <v>1</v>
          </cell>
        </row>
        <row r="536">
          <cell r="A536">
            <v>531</v>
          </cell>
          <cell r="B536" t="str">
            <v>FT28206</v>
          </cell>
          <cell r="C536" t="str">
            <v>SECONDARY TANK - 1 - SCOUT</v>
          </cell>
          <cell r="D536">
            <v>2910900360</v>
          </cell>
          <cell r="E536" t="str">
            <v>FT28911</v>
          </cell>
          <cell r="F536" t="str">
            <v>SV00A0A410AG2107</v>
          </cell>
          <cell r="G536" t="str">
            <v>Block</v>
          </cell>
          <cell r="H536" t="str">
            <v>Tension Block Threaded M8</v>
          </cell>
          <cell r="I536">
            <v>2</v>
          </cell>
          <cell r="J536" t="str">
            <v/>
          </cell>
          <cell r="K536" t="str">
            <v/>
          </cell>
          <cell r="L536">
            <v>531</v>
          </cell>
          <cell r="M536" t="str">
            <v>Scout</v>
          </cell>
          <cell r="N536" t="str">
            <v>Secondary</v>
          </cell>
          <cell r="O536" t="str">
            <v>(Strap Assy 3) FT28434/-</v>
          </cell>
          <cell r="P536" t="str">
            <v>Tension Block Threaded M8</v>
          </cell>
          <cell r="Q536" t="str">
            <v>FT28911</v>
          </cell>
          <cell r="R536" t="str">
            <v>FT28206, Scout, Secondary, (Strap Assy 3) FT28434/-, Tension Block Threaded M8, FT28911</v>
          </cell>
          <cell r="S536">
            <v>2</v>
          </cell>
        </row>
        <row r="537">
          <cell r="A537">
            <v>532</v>
          </cell>
          <cell r="B537" t="str">
            <v>FT28206</v>
          </cell>
          <cell r="C537" t="str">
            <v>SECONDARY TANK - 1 - SCOUT</v>
          </cell>
          <cell r="D537">
            <v>2910900360</v>
          </cell>
          <cell r="E537" t="str">
            <v>FT28910</v>
          </cell>
          <cell r="F537" t="str">
            <v>SV00A0A410AG2109</v>
          </cell>
          <cell r="G537" t="str">
            <v>Block</v>
          </cell>
          <cell r="H537" t="str">
            <v>Tension Block Clearance</v>
          </cell>
          <cell r="I537">
            <v>2</v>
          </cell>
          <cell r="J537" t="str">
            <v/>
          </cell>
          <cell r="K537" t="str">
            <v/>
          </cell>
          <cell r="L537">
            <v>532</v>
          </cell>
          <cell r="M537" t="str">
            <v>Scout</v>
          </cell>
          <cell r="N537" t="str">
            <v>Secondary</v>
          </cell>
          <cell r="O537" t="str">
            <v>(Strap Assy 3) FT28434/-</v>
          </cell>
          <cell r="P537" t="str">
            <v>Tension Block Clearance</v>
          </cell>
          <cell r="Q537" t="str">
            <v>FT28910</v>
          </cell>
          <cell r="R537" t="str">
            <v>FT28206, Scout, Secondary, (Strap Assy 3) FT28434/-, Tension Block Clearance, FT28910</v>
          </cell>
          <cell r="S537">
            <v>2</v>
          </cell>
        </row>
        <row r="538">
          <cell r="A538">
            <v>533</v>
          </cell>
          <cell r="B538" t="str">
            <v>FT28206</v>
          </cell>
          <cell r="C538" t="str">
            <v>SECONDARY TANK - 1 - SCOUT</v>
          </cell>
          <cell r="D538">
            <v>2910900360</v>
          </cell>
          <cell r="E538" t="str">
            <v>NT-M8-SCX24</v>
          </cell>
          <cell r="F538" t="str">
            <v>SV00A0A410AG2111</v>
          </cell>
          <cell r="G538" t="str">
            <v>Fitting</v>
          </cell>
          <cell r="H538" t="str">
            <v>Studding Connector M8</v>
          </cell>
          <cell r="I538">
            <v>2</v>
          </cell>
          <cell r="J538" t="str">
            <v/>
          </cell>
          <cell r="K538" t="str">
            <v/>
          </cell>
          <cell r="L538">
            <v>533</v>
          </cell>
          <cell r="M538" t="str">
            <v>Scout</v>
          </cell>
          <cell r="N538" t="str">
            <v>Secondary</v>
          </cell>
          <cell r="O538" t="str">
            <v>(Strap Assy 3) FT28434/-</v>
          </cell>
          <cell r="P538" t="str">
            <v>Studding Connector M8</v>
          </cell>
          <cell r="Q538" t="str">
            <v>NT-M8-SCX24</v>
          </cell>
          <cell r="R538" t="str">
            <v>FT28206, Scout, Secondary, (Strap Assy 3) FT28434/-, Studding Connector M8, NT-M8-SCX24</v>
          </cell>
          <cell r="S538">
            <v>2</v>
          </cell>
        </row>
        <row r="539">
          <cell r="A539">
            <v>534</v>
          </cell>
          <cell r="B539" t="str">
            <v>FT28206</v>
          </cell>
          <cell r="C539" t="str">
            <v>SECONDARY TANK - 1 - SCOUT</v>
          </cell>
          <cell r="D539">
            <v>2910900360</v>
          </cell>
          <cell r="E539" t="str">
            <v>FT28905</v>
          </cell>
          <cell r="F539" t="str">
            <v>SV00A0A410AG2113</v>
          </cell>
          <cell r="G539" t="str">
            <v>Block</v>
          </cell>
          <cell r="H539" t="str">
            <v>Mounting Block</v>
          </cell>
          <cell r="I539">
            <v>1</v>
          </cell>
          <cell r="J539" t="str">
            <v/>
          </cell>
          <cell r="K539" t="str">
            <v/>
          </cell>
          <cell r="L539">
            <v>534</v>
          </cell>
          <cell r="M539" t="str">
            <v>Scout</v>
          </cell>
          <cell r="N539" t="str">
            <v>Secondary</v>
          </cell>
          <cell r="O539" t="str">
            <v>(Strap Assy 3) FT28434/-</v>
          </cell>
          <cell r="P539" t="str">
            <v>Mounting Block</v>
          </cell>
          <cell r="Q539" t="str">
            <v>FT28905</v>
          </cell>
          <cell r="R539" t="str">
            <v>FT28206, Scout, Secondary, (Strap Assy 3) FT28434/-, Mounting Block, FT28905</v>
          </cell>
          <cell r="S539">
            <v>1</v>
          </cell>
        </row>
        <row r="540">
          <cell r="A540">
            <v>535</v>
          </cell>
          <cell r="B540" t="str">
            <v>FT28206</v>
          </cell>
          <cell r="C540" t="str">
            <v>SECONDARY TANK - 1 - SCOUT</v>
          </cell>
          <cell r="D540">
            <v>2910900360</v>
          </cell>
          <cell r="E540" t="str">
            <v>FT28909</v>
          </cell>
          <cell r="F540" t="str">
            <v>SV00A0A410AG2115</v>
          </cell>
          <cell r="G540" t="str">
            <v>Block</v>
          </cell>
          <cell r="H540" t="str">
            <v>Strap Retaining Block</v>
          </cell>
          <cell r="I540">
            <v>1</v>
          </cell>
          <cell r="J540" t="str">
            <v/>
          </cell>
          <cell r="K540" t="str">
            <v/>
          </cell>
          <cell r="L540">
            <v>535</v>
          </cell>
          <cell r="M540" t="str">
            <v>Scout</v>
          </cell>
          <cell r="N540" t="str">
            <v>Secondary</v>
          </cell>
          <cell r="O540" t="str">
            <v>(Strap Assy 3) FT28434/-</v>
          </cell>
          <cell r="P540" t="str">
            <v>Strap Retaining Block</v>
          </cell>
          <cell r="Q540" t="str">
            <v>FT28909</v>
          </cell>
          <cell r="R540" t="str">
            <v>FT28206, Scout, Secondary, (Strap Assy 3) FT28434/-, Strap Retaining Block, FT28909</v>
          </cell>
          <cell r="S540">
            <v>1</v>
          </cell>
        </row>
        <row r="541">
          <cell r="A541">
            <v>536</v>
          </cell>
          <cell r="B541" t="str">
            <v>FT28206</v>
          </cell>
          <cell r="C541" t="str">
            <v>SECONDARY TANK - 1 - SCOUT</v>
          </cell>
          <cell r="D541">
            <v>2910900360</v>
          </cell>
          <cell r="E541" t="str">
            <v>FT28907</v>
          </cell>
          <cell r="F541" t="str">
            <v>SV00A0A410AG2117</v>
          </cell>
          <cell r="G541" t="str">
            <v>Block</v>
          </cell>
          <cell r="H541" t="str">
            <v>Welded Mounting Block</v>
          </cell>
          <cell r="I541">
            <v>1</v>
          </cell>
          <cell r="J541" t="str">
            <v/>
          </cell>
          <cell r="K541" t="str">
            <v/>
          </cell>
          <cell r="L541">
            <v>536</v>
          </cell>
          <cell r="M541" t="str">
            <v>Scout</v>
          </cell>
          <cell r="N541" t="str">
            <v>Secondary</v>
          </cell>
          <cell r="O541" t="str">
            <v>(Strap Assy 3) FT28434/-</v>
          </cell>
          <cell r="P541" t="str">
            <v>Welded Mounting Block</v>
          </cell>
          <cell r="Q541" t="str">
            <v>FT28907</v>
          </cell>
          <cell r="R541" t="str">
            <v>FT28206, Scout, Secondary, (Strap Assy 3) FT28434/-, Welded Mounting Block, FT28907</v>
          </cell>
          <cell r="S541">
            <v>1</v>
          </cell>
        </row>
        <row r="542">
          <cell r="A542">
            <v>537</v>
          </cell>
          <cell r="B542" t="str">
            <v>FT28206</v>
          </cell>
          <cell r="C542" t="str">
            <v>SECONDARY TANK - 1 - SCOUT</v>
          </cell>
          <cell r="D542">
            <v>2910900360</v>
          </cell>
          <cell r="E542" t="str">
            <v>FT28908</v>
          </cell>
          <cell r="F542" t="str">
            <v>SV00A0A410AG2119</v>
          </cell>
          <cell r="G542" t="str">
            <v>Block</v>
          </cell>
          <cell r="H542" t="str">
            <v>Strap Mounting Block</v>
          </cell>
          <cell r="I542">
            <v>1</v>
          </cell>
          <cell r="J542" t="str">
            <v/>
          </cell>
          <cell r="K542" t="str">
            <v/>
          </cell>
          <cell r="L542">
            <v>537</v>
          </cell>
          <cell r="M542" t="str">
            <v>Scout</v>
          </cell>
          <cell r="N542" t="str">
            <v>Secondary</v>
          </cell>
          <cell r="O542" t="str">
            <v>(Strap Assy 3) FT28434/-</v>
          </cell>
          <cell r="P542" t="str">
            <v>Strap Mounting Block</v>
          </cell>
          <cell r="Q542" t="str">
            <v>FT28908</v>
          </cell>
          <cell r="R542" t="str">
            <v>FT28206, Scout, Secondary, (Strap Assy 3) FT28434/-, Strap Mounting Block, FT28908</v>
          </cell>
          <cell r="S542">
            <v>1</v>
          </cell>
        </row>
        <row r="543">
          <cell r="A543">
            <v>538</v>
          </cell>
          <cell r="B543" t="str">
            <v>FT28206</v>
          </cell>
          <cell r="C543" t="str">
            <v>SECONDARY TANK - 1 - SCOUT</v>
          </cell>
          <cell r="D543">
            <v>2910900360</v>
          </cell>
          <cell r="E543" t="str">
            <v>Z-W-M8</v>
          </cell>
          <cell r="F543" t="str">
            <v>SV00A0A410AG2121</v>
          </cell>
          <cell r="G543" t="str">
            <v>Fitting</v>
          </cell>
          <cell r="H543" t="str">
            <v>Washer M8</v>
          </cell>
          <cell r="I543">
            <v>7</v>
          </cell>
          <cell r="J543" t="str">
            <v/>
          </cell>
          <cell r="K543" t="str">
            <v/>
          </cell>
          <cell r="L543">
            <v>538</v>
          </cell>
          <cell r="M543" t="str">
            <v>Scout</v>
          </cell>
          <cell r="N543" t="str">
            <v>Secondary</v>
          </cell>
          <cell r="O543" t="str">
            <v>(Strap Assy 3) FT28434/-</v>
          </cell>
          <cell r="P543" t="str">
            <v>Washer M8</v>
          </cell>
          <cell r="Q543" t="str">
            <v>Z-W-M8</v>
          </cell>
          <cell r="R543" t="str">
            <v>FT28206, Scout, Secondary, (Strap Assy 3) FT28434/-, Washer M8, Z-W-M8</v>
          </cell>
          <cell r="S543">
            <v>7</v>
          </cell>
        </row>
        <row r="544">
          <cell r="A544">
            <v>539</v>
          </cell>
          <cell r="B544" t="str">
            <v>FT28206</v>
          </cell>
          <cell r="C544" t="str">
            <v>SECONDARY TANK - 1 - SCOUT</v>
          </cell>
          <cell r="D544">
            <v>2910900360</v>
          </cell>
          <cell r="E544" t="str">
            <v>Z-W-NL8</v>
          </cell>
          <cell r="F544" t="str">
            <v>SV00A0A410AG2123</v>
          </cell>
          <cell r="G544" t="str">
            <v>Fitting</v>
          </cell>
          <cell r="H544" t="str">
            <v>Nord-Lock Washer M8</v>
          </cell>
          <cell r="I544">
            <v>7</v>
          </cell>
          <cell r="J544" t="str">
            <v/>
          </cell>
          <cell r="K544" t="str">
            <v/>
          </cell>
          <cell r="L544">
            <v>539</v>
          </cell>
          <cell r="M544" t="str">
            <v>Scout</v>
          </cell>
          <cell r="N544" t="str">
            <v>Secondary</v>
          </cell>
          <cell r="O544" t="str">
            <v>(Strap Assy 3) FT28434/-</v>
          </cell>
          <cell r="P544" t="str">
            <v>Nord-Lock Washer M8</v>
          </cell>
          <cell r="Q544" t="str">
            <v>Z-W-NL8</v>
          </cell>
          <cell r="R544" t="str">
            <v>FT28206, Scout, Secondary, (Strap Assy 3) FT28434/-, Nord-Lock Washer M8, Z-W-NL8</v>
          </cell>
          <cell r="S544">
            <v>7</v>
          </cell>
        </row>
        <row r="545">
          <cell r="A545">
            <v>540</v>
          </cell>
          <cell r="B545" t="str">
            <v>FT28206</v>
          </cell>
          <cell r="C545" t="str">
            <v>SECONDARY TANK - 1 - SCOUT</v>
          </cell>
          <cell r="D545">
            <v>2910900360</v>
          </cell>
          <cell r="E545" t="str">
            <v>BT-M8X30SKCPHD</v>
          </cell>
          <cell r="F545" t="str">
            <v>SV00A0A410AG2125</v>
          </cell>
          <cell r="G545" t="str">
            <v>Fitting</v>
          </cell>
          <cell r="H545" t="str">
            <v>BOLT M8x30 Socket cap head screw</v>
          </cell>
          <cell r="I545">
            <v>2</v>
          </cell>
          <cell r="J545" t="str">
            <v/>
          </cell>
          <cell r="K545" t="str">
            <v/>
          </cell>
          <cell r="L545">
            <v>540</v>
          </cell>
          <cell r="M545" t="str">
            <v>Scout</v>
          </cell>
          <cell r="N545" t="str">
            <v>Secondary</v>
          </cell>
          <cell r="O545" t="str">
            <v>(Strap Assy 3) FT28434/-</v>
          </cell>
          <cell r="P545" t="str">
            <v>BOLT M8x30 Socket cap head screw</v>
          </cell>
          <cell r="Q545" t="str">
            <v>BT-M8X30SKCPHD</v>
          </cell>
          <cell r="R545" t="str">
            <v>FT28206, Scout, Secondary, (Strap Assy 3) FT28434/-, BOLT M8x30 Socket cap head screw, BT-M8X30SKCPHD</v>
          </cell>
          <cell r="S545">
            <v>2</v>
          </cell>
        </row>
        <row r="546">
          <cell r="A546">
            <v>541</v>
          </cell>
          <cell r="B546" t="str">
            <v>FT28206</v>
          </cell>
          <cell r="C546" t="str">
            <v>SECONDARY TANK - 1 - SCOUT</v>
          </cell>
          <cell r="D546">
            <v>2910900360</v>
          </cell>
          <cell r="E546" t="str">
            <v>BT-M8X40SKCPHD</v>
          </cell>
          <cell r="F546" t="str">
            <v>SV00A0A410AG2127</v>
          </cell>
          <cell r="G546" t="str">
            <v>Fitting</v>
          </cell>
          <cell r="H546" t="str">
            <v>BOLT M8x40 Socket cap head screw</v>
          </cell>
          <cell r="I546">
            <v>1</v>
          </cell>
          <cell r="J546" t="str">
            <v/>
          </cell>
          <cell r="K546" t="str">
            <v/>
          </cell>
          <cell r="L546">
            <v>541</v>
          </cell>
          <cell r="M546" t="str">
            <v>Scout</v>
          </cell>
          <cell r="N546" t="str">
            <v>Secondary</v>
          </cell>
          <cell r="O546" t="str">
            <v>(Strap Assy 3) FT28434/-</v>
          </cell>
          <cell r="P546" t="str">
            <v>BOLT M8x40 Socket cap head screw</v>
          </cell>
          <cell r="Q546" t="str">
            <v>BT-M8X40SKCPHD</v>
          </cell>
          <cell r="R546" t="str">
            <v>FT28206, Scout, Secondary, (Strap Assy 3) FT28434/-, BOLT M8x40 Socket cap head screw, BT-M8X40SKCPHD</v>
          </cell>
          <cell r="S546">
            <v>1</v>
          </cell>
        </row>
        <row r="547">
          <cell r="A547">
            <v>542</v>
          </cell>
          <cell r="B547" t="str">
            <v>FT28206</v>
          </cell>
          <cell r="C547" t="str">
            <v>SECONDARY TANK - 1 - SCOUT</v>
          </cell>
          <cell r="D547">
            <v>2910900360</v>
          </cell>
          <cell r="E547" t="str">
            <v>BT-M8X60SKCPHD</v>
          </cell>
          <cell r="F547" t="str">
            <v>SV00A0A410AG2129</v>
          </cell>
          <cell r="G547" t="str">
            <v>Fitting</v>
          </cell>
          <cell r="H547" t="str">
            <v>BOLT M8x60 Socket cap head screw</v>
          </cell>
          <cell r="I547">
            <v>4</v>
          </cell>
          <cell r="J547" t="str">
            <v/>
          </cell>
          <cell r="K547" t="str">
            <v/>
          </cell>
          <cell r="L547">
            <v>542</v>
          </cell>
          <cell r="M547" t="str">
            <v>Scout</v>
          </cell>
          <cell r="N547" t="str">
            <v>Secondary</v>
          </cell>
          <cell r="O547" t="str">
            <v>(Strap Assy 3) FT28434/-</v>
          </cell>
          <cell r="P547" t="str">
            <v>BOLT M8x60 Socket cap head screw</v>
          </cell>
          <cell r="Q547" t="str">
            <v>BT-M8X60SKCPHD</v>
          </cell>
          <cell r="R547" t="str">
            <v>FT28206, Scout, Secondary, (Strap Assy 3) FT28434/-, BOLT M8x60 Socket cap head screw, BT-M8X60SKCPHD</v>
          </cell>
          <cell r="S547">
            <v>4</v>
          </cell>
        </row>
        <row r="548">
          <cell r="A548">
            <v>543</v>
          </cell>
          <cell r="B548" t="str">
            <v>FT28206</v>
          </cell>
          <cell r="C548" t="str">
            <v>SECONDARY TANK - 1 - SCOUT</v>
          </cell>
          <cell r="D548">
            <v>2910900360</v>
          </cell>
          <cell r="E548" t="str">
            <v>BT-M8X90SKCPHD</v>
          </cell>
          <cell r="F548" t="str">
            <v>SV00A0A410AG2131</v>
          </cell>
          <cell r="G548" t="str">
            <v>Fitting</v>
          </cell>
          <cell r="H548" t="str">
            <v>BOLT M8x90 Socket cap head screw</v>
          </cell>
          <cell r="I548">
            <v>2</v>
          </cell>
          <cell r="J548" t="str">
            <v/>
          </cell>
          <cell r="K548" t="str">
            <v/>
          </cell>
          <cell r="L548">
            <v>543</v>
          </cell>
          <cell r="M548" t="str">
            <v>Scout</v>
          </cell>
          <cell r="N548" t="str">
            <v>Secondary</v>
          </cell>
          <cell r="O548" t="str">
            <v>(Strap Assy 3) FT28434/-</v>
          </cell>
          <cell r="P548" t="str">
            <v>BOLT M8x90 Socket cap head screw</v>
          </cell>
          <cell r="Q548" t="str">
            <v>BT-M8X90SKCPHD</v>
          </cell>
          <cell r="R548" t="str">
            <v>FT28206, Scout, Secondary, (Strap Assy 3) FT28434/-, BOLT M8x90 Socket cap head screw, BT-M8X90SKCPHD</v>
          </cell>
          <cell r="S548">
            <v>2</v>
          </cell>
        </row>
        <row r="549">
          <cell r="A549">
            <v>544</v>
          </cell>
          <cell r="B549" t="str">
            <v>FT28206</v>
          </cell>
          <cell r="C549" t="str">
            <v>SECONDARY TANK - 1 - SCOUT</v>
          </cell>
          <cell r="D549">
            <v>2910900360</v>
          </cell>
          <cell r="E549" t="str">
            <v/>
          </cell>
          <cell r="F549" t="str">
            <v>SV00A0A460AA11</v>
          </cell>
          <cell r="G549" t="str">
            <v/>
          </cell>
          <cell r="H549" t="str">
            <v/>
          </cell>
          <cell r="I549" t="str">
            <v/>
          </cell>
          <cell r="J549" t="str">
            <v/>
          </cell>
          <cell r="K549" t="str">
            <v/>
          </cell>
          <cell r="L549">
            <v>544</v>
          </cell>
          <cell r="M549" t="str">
            <v>Scout</v>
          </cell>
          <cell r="N549" t="str">
            <v>Secondary</v>
          </cell>
          <cell r="O549" t="str">
            <v>DRAIN PLUG - SECONDARY TANK</v>
          </cell>
          <cell r="P549" t="str">
            <v/>
          </cell>
          <cell r="Q549" t="str">
            <v/>
          </cell>
          <cell r="R549" t="str">
            <v xml:space="preserve">FT28206, Scout, Secondary, DRAIN PLUG - SECONDARY TANK, , </v>
          </cell>
          <cell r="S549" t="str">
            <v/>
          </cell>
        </row>
        <row r="550">
          <cell r="A550">
            <v>545</v>
          </cell>
          <cell r="B550" t="str">
            <v>FT28206</v>
          </cell>
          <cell r="C550" t="str">
            <v>SECONDARY TANK - 1 - SCOUT</v>
          </cell>
          <cell r="D550">
            <v>2910900360</v>
          </cell>
          <cell r="E550" t="str">
            <v>FT28274</v>
          </cell>
          <cell r="F550" t="str">
            <v>SV00A0A460AA1101</v>
          </cell>
          <cell r="G550" t="str">
            <v>Insert</v>
          </cell>
          <cell r="H550" t="str">
            <v xml:space="preserve">M24 X 1.5 Nut Insert (RM) </v>
          </cell>
          <cell r="I550">
            <v>1</v>
          </cell>
          <cell r="J550">
            <v>7.0000000000000007E-2</v>
          </cell>
          <cell r="K550">
            <v>7.0000000000000007E-2</v>
          </cell>
          <cell r="L550">
            <v>545</v>
          </cell>
          <cell r="M550" t="str">
            <v>Scout</v>
          </cell>
          <cell r="N550" t="str">
            <v>Secondary</v>
          </cell>
          <cell r="O550" t="str">
            <v xml:space="preserve">Drain Plug Assembly </v>
          </cell>
          <cell r="P550" t="str">
            <v xml:space="preserve">M24 X 1.5 Nut Insert (RM) </v>
          </cell>
          <cell r="Q550" t="str">
            <v>FT28274</v>
          </cell>
          <cell r="R550" t="str">
            <v>FT28206, Scout, Secondary, Drain Plug Assembly , M24 X 1.5 Nut Insert (RM) , FT28274</v>
          </cell>
          <cell r="S550">
            <v>1</v>
          </cell>
        </row>
        <row r="551">
          <cell r="A551">
            <v>546</v>
          </cell>
          <cell r="B551" t="str">
            <v>FT28206</v>
          </cell>
          <cell r="C551" t="str">
            <v>SECONDARY TANK - 1 - SCOUT</v>
          </cell>
          <cell r="D551">
            <v>2910900360</v>
          </cell>
          <cell r="E551" t="str">
            <v>ROV16SCFX</v>
          </cell>
          <cell r="F551" t="str">
            <v>SV00A0A460AA1103</v>
          </cell>
          <cell r="G551" t="str">
            <v>Fitting</v>
          </cell>
          <cell r="H551" t="str">
            <v>M24 X 1.5 Solid Plug</v>
          </cell>
          <cell r="I551">
            <v>1</v>
          </cell>
          <cell r="J551">
            <v>7.4999999999999997E-2</v>
          </cell>
          <cell r="K551">
            <v>7.4999999999999997E-2</v>
          </cell>
          <cell r="L551">
            <v>546</v>
          </cell>
          <cell r="M551" t="str">
            <v>Scout</v>
          </cell>
          <cell r="N551" t="str">
            <v>Secondary</v>
          </cell>
          <cell r="O551" t="str">
            <v xml:space="preserve">Drain Plug Assembly </v>
          </cell>
          <cell r="P551" t="str">
            <v>M24 X 1.5 Solid Plug</v>
          </cell>
          <cell r="Q551" t="str">
            <v>ROV16SCFX</v>
          </cell>
          <cell r="R551" t="str">
            <v>FT28206, Scout, Secondary, Drain Plug Assembly , M24 X 1.5 Solid Plug, ROV16SCFX</v>
          </cell>
          <cell r="S551">
            <v>1</v>
          </cell>
        </row>
        <row r="552">
          <cell r="A552">
            <v>547</v>
          </cell>
          <cell r="B552" t="str">
            <v>FT28206</v>
          </cell>
          <cell r="C552" t="str">
            <v>SECONDARY TANK - 1 - SCOUT</v>
          </cell>
          <cell r="D552">
            <v>2910900360</v>
          </cell>
          <cell r="E552" t="str">
            <v>Y-BS-M24</v>
          </cell>
          <cell r="F552" t="str">
            <v>SV00A0A460AA1105</v>
          </cell>
          <cell r="G552" t="str">
            <v>Seal</v>
          </cell>
          <cell r="H552" t="str">
            <v>M24 X 1.5 Bonded Seal</v>
          </cell>
          <cell r="I552">
            <v>1</v>
          </cell>
          <cell r="J552">
            <v>4.0000000000000001E-3</v>
          </cell>
          <cell r="K552">
            <v>4.0000000000000001E-3</v>
          </cell>
          <cell r="L552">
            <v>547</v>
          </cell>
          <cell r="M552" t="str">
            <v>Scout</v>
          </cell>
          <cell r="N552" t="str">
            <v>Secondary</v>
          </cell>
          <cell r="O552" t="str">
            <v xml:space="preserve">Drain Plug Assembly </v>
          </cell>
          <cell r="P552" t="str">
            <v>M24 X 1.5 Bonded Seal</v>
          </cell>
          <cell r="Q552" t="str">
            <v>Y-BS-M24</v>
          </cell>
          <cell r="R552" t="str">
            <v>FT28206, Scout, Secondary, Drain Plug Assembly , M24 X 1.5 Bonded Seal, Y-BS-M24</v>
          </cell>
          <cell r="S552">
            <v>1</v>
          </cell>
        </row>
        <row r="554">
          <cell r="A554">
            <v>548</v>
          </cell>
          <cell r="B554" t="str">
            <v>FT28202</v>
          </cell>
          <cell r="C554" t="str">
            <v>SECONDARY TANK - 2 - PMRS REPAIR RECOVERY</v>
          </cell>
          <cell r="D554">
            <v>2910900355</v>
          </cell>
          <cell r="E554" t="str">
            <v>FT28202</v>
          </cell>
          <cell r="F554" t="str">
            <v>SV00A0A410AG</v>
          </cell>
          <cell r="G554" t="str">
            <v/>
          </cell>
          <cell r="H554" t="str">
            <v/>
          </cell>
          <cell r="I554" t="str">
            <v/>
          </cell>
          <cell r="J554" t="str">
            <v/>
          </cell>
          <cell r="K554" t="str">
            <v/>
          </cell>
          <cell r="L554">
            <v>548</v>
          </cell>
          <cell r="M554" t="str">
            <v>PMRS/REP/REC</v>
          </cell>
          <cell r="N554" t="str">
            <v>Secondary</v>
          </cell>
          <cell r="O554" t="str">
            <v>SECONDARY FUEL TANK</v>
          </cell>
          <cell r="P554" t="str">
            <v/>
          </cell>
          <cell r="Q554" t="str">
            <v>FT28202</v>
          </cell>
          <cell r="R554" t="str">
            <v>FT28202, PMRS/REP/REC, Secondary, SECONDARY FUEL TANK, , FT28202</v>
          </cell>
          <cell r="S554" t="str">
            <v/>
          </cell>
        </row>
        <row r="555">
          <cell r="A555">
            <v>549</v>
          </cell>
          <cell r="B555" t="str">
            <v>FT28202</v>
          </cell>
          <cell r="C555" t="str">
            <v>SECONDARY TANK - 2 - PMRS REPAIR RECOVERY</v>
          </cell>
          <cell r="D555">
            <v>2910900355</v>
          </cell>
          <cell r="E555" t="str">
            <v>FT28332</v>
          </cell>
          <cell r="F555" t="str">
            <v>SV00A0A410AG01</v>
          </cell>
          <cell r="G555" t="str">
            <v>Moulding</v>
          </cell>
          <cell r="H555" t="str">
            <v>Rotational Moulding</v>
          </cell>
          <cell r="I555">
            <v>1</v>
          </cell>
          <cell r="J555">
            <v>23</v>
          </cell>
          <cell r="K555">
            <v>23</v>
          </cell>
          <cell r="L555">
            <v>549</v>
          </cell>
          <cell r="M555" t="str">
            <v>PMRS/REP/REC</v>
          </cell>
          <cell r="N555" t="str">
            <v>Secondary</v>
          </cell>
          <cell r="O555" t="str">
            <v>RM Tank CH53 Natural Crosslink Polyethylene</v>
          </cell>
          <cell r="P555" t="str">
            <v>Rotational Moulding</v>
          </cell>
          <cell r="Q555" t="str">
            <v>FT28332</v>
          </cell>
          <cell r="R555" t="str">
            <v>FT28202, PMRS/REP/REC, Secondary, RM Tank CH53 Natural Crosslink Polyethylene, Rotational Moulding, FT28332</v>
          </cell>
          <cell r="S555">
            <v>1</v>
          </cell>
        </row>
        <row r="556">
          <cell r="A556">
            <v>550</v>
          </cell>
          <cell r="B556" t="str">
            <v>FT28202</v>
          </cell>
          <cell r="C556" t="str">
            <v>SECONDARY TANK - 2 - PMRS REPAIR RECOVERY</v>
          </cell>
          <cell r="D556">
            <v>2910900355</v>
          </cell>
          <cell r="E556" t="str">
            <v>FT28287</v>
          </cell>
          <cell r="F556" t="str">
            <v>SV00A0A410AG0103</v>
          </cell>
          <cell r="G556" t="str">
            <v>Label</v>
          </cell>
          <cell r="H556" t="str">
            <v>Ident Label</v>
          </cell>
          <cell r="I556">
            <v>1</v>
          </cell>
          <cell r="J556">
            <v>0.02</v>
          </cell>
          <cell r="K556">
            <v>0.02</v>
          </cell>
          <cell r="L556">
            <v>550</v>
          </cell>
          <cell r="M556" t="str">
            <v>PMRS/REP/REC</v>
          </cell>
          <cell r="N556" t="str">
            <v>Secondary</v>
          </cell>
          <cell r="O556" t="str">
            <v>Label</v>
          </cell>
          <cell r="P556" t="str">
            <v>Ident Label</v>
          </cell>
          <cell r="Q556" t="str">
            <v>FT28287</v>
          </cell>
          <cell r="R556" t="str">
            <v>FT28202, PMRS/REP/REC, Secondary, Label, Ident Label, FT28287</v>
          </cell>
          <cell r="S556">
            <v>1</v>
          </cell>
        </row>
        <row r="557">
          <cell r="A557">
            <v>551</v>
          </cell>
          <cell r="B557" t="str">
            <v>FT28202</v>
          </cell>
          <cell r="C557" t="str">
            <v>SECONDARY TANK - 2 - PMRS REPAIR RECOVERY</v>
          </cell>
          <cell r="D557">
            <v>2910900355</v>
          </cell>
          <cell r="E557" t="str">
            <v>FT28687</v>
          </cell>
          <cell r="F557" t="str">
            <v>SV00A0A410AG0105</v>
          </cell>
          <cell r="G557" t="str">
            <v>Parts</v>
          </cell>
          <cell r="H557" t="str">
            <v>Top level loose items kit</v>
          </cell>
          <cell r="I557">
            <v>1</v>
          </cell>
          <cell r="J557" t="str">
            <v/>
          </cell>
          <cell r="K557" t="str">
            <v/>
          </cell>
          <cell r="L557">
            <v>551</v>
          </cell>
          <cell r="M557" t="str">
            <v>PMRS/REP/REC</v>
          </cell>
          <cell r="N557" t="str">
            <v>Secondary</v>
          </cell>
          <cell r="O557" t="str">
            <v>Loose items</v>
          </cell>
          <cell r="P557" t="str">
            <v>Top level loose items kit</v>
          </cell>
          <cell r="Q557" t="str">
            <v>FT28687</v>
          </cell>
          <cell r="R557" t="str">
            <v>FT28202, PMRS/REP/REC, Secondary, Loose items, Top level loose items kit, FT28687</v>
          </cell>
          <cell r="S557">
            <v>1</v>
          </cell>
        </row>
        <row r="558">
          <cell r="A558">
            <v>552</v>
          </cell>
          <cell r="B558" t="str">
            <v>FT28202</v>
          </cell>
          <cell r="C558" t="str">
            <v>SECONDARY TANK - 2 - PMRS REPAIR RECOVERY</v>
          </cell>
          <cell r="D558">
            <v>2910900355</v>
          </cell>
          <cell r="E558" t="str">
            <v>FT28212</v>
          </cell>
          <cell r="F558" t="str">
            <v>SV00A0A410AG15</v>
          </cell>
          <cell r="G558" t="str">
            <v>Filler</v>
          </cell>
          <cell r="H558" t="str">
            <v>SAFOAM Cut Block LRU</v>
          </cell>
          <cell r="I558">
            <v>1</v>
          </cell>
          <cell r="J558">
            <v>7</v>
          </cell>
          <cell r="K558">
            <v>7</v>
          </cell>
          <cell r="L558">
            <v>552</v>
          </cell>
          <cell r="M558" t="str">
            <v>PMRS/REP/REC</v>
          </cell>
          <cell r="N558" t="str">
            <v>Secondary</v>
          </cell>
          <cell r="O558" t="str">
            <v>Reticulated Safety Foam</v>
          </cell>
          <cell r="P558" t="str">
            <v>SAFOAM Cut Block LRU</v>
          </cell>
          <cell r="Q558" t="str">
            <v>FT28212</v>
          </cell>
          <cell r="R558" t="str">
            <v>FT28202, PMRS/REP/REC, Secondary, Reticulated Safety Foam, SAFOAM Cut Block LRU, FT28212</v>
          </cell>
          <cell r="S558">
            <v>1</v>
          </cell>
        </row>
        <row r="559">
          <cell r="A559">
            <v>553</v>
          </cell>
          <cell r="B559" t="str">
            <v>FT28202</v>
          </cell>
          <cell r="C559" t="str">
            <v>SECONDARY TANK - 2 - PMRS REPAIR RECOVERY</v>
          </cell>
          <cell r="D559">
            <v>2910900355</v>
          </cell>
          <cell r="E559" t="str">
            <v/>
          </cell>
          <cell r="F559" t="str">
            <v>SV00A0A410AG19</v>
          </cell>
          <cell r="G559" t="str">
            <v/>
          </cell>
          <cell r="H559" t="str">
            <v/>
          </cell>
          <cell r="I559" t="str">
            <v/>
          </cell>
          <cell r="J559" t="str">
            <v/>
          </cell>
          <cell r="K559" t="str">
            <v/>
          </cell>
          <cell r="L559">
            <v>553</v>
          </cell>
          <cell r="M559" t="str">
            <v>PMRS/REP/REC</v>
          </cell>
          <cell r="N559" t="str">
            <v>Secondary</v>
          </cell>
          <cell r="O559" t="str">
            <v>Earthing Boss</v>
          </cell>
          <cell r="P559" t="str">
            <v/>
          </cell>
          <cell r="Q559" t="str">
            <v/>
          </cell>
          <cell r="R559" t="str">
            <v xml:space="preserve">FT28202, PMRS/REP/REC, Secondary, Earthing Boss, , </v>
          </cell>
          <cell r="S559" t="str">
            <v/>
          </cell>
        </row>
        <row r="560">
          <cell r="A560">
            <v>554</v>
          </cell>
          <cell r="B560" t="str">
            <v>FT28202</v>
          </cell>
          <cell r="C560" t="str">
            <v>SECONDARY TANK - 2 - PMRS REPAIR RECOVERY</v>
          </cell>
          <cell r="D560">
            <v>2910900355</v>
          </cell>
          <cell r="E560" t="str">
            <v>FT28198</v>
          </cell>
          <cell r="F560" t="str">
            <v>SV00A0A410AG1901</v>
          </cell>
          <cell r="G560" t="str">
            <v>Fitting</v>
          </cell>
          <cell r="H560" t="str">
            <v>M8 Earthing Boss (White)</v>
          </cell>
          <cell r="I560">
            <v>1</v>
          </cell>
          <cell r="J560">
            <v>0.03</v>
          </cell>
          <cell r="K560">
            <v>0.03</v>
          </cell>
          <cell r="L560">
            <v>554</v>
          </cell>
          <cell r="M560" t="str">
            <v>PMRS/REP/REC</v>
          </cell>
          <cell r="N560" t="str">
            <v>Secondary</v>
          </cell>
          <cell r="O560" t="str">
            <v>Earthing Boss</v>
          </cell>
          <cell r="P560" t="str">
            <v>M8 Earthing Boss (White)</v>
          </cell>
          <cell r="Q560" t="str">
            <v>FT28198</v>
          </cell>
          <cell r="R560" t="str">
            <v>FT28202, PMRS/REP/REC, Secondary, Earthing Boss, M8 Earthing Boss (White), FT28198</v>
          </cell>
          <cell r="S560">
            <v>1</v>
          </cell>
        </row>
        <row r="561">
          <cell r="A561">
            <v>555</v>
          </cell>
          <cell r="B561" t="str">
            <v>FT28202</v>
          </cell>
          <cell r="C561" t="str">
            <v>SECONDARY TANK - 2 - PMRS REPAIR RECOVERY</v>
          </cell>
          <cell r="D561">
            <v>2910900355</v>
          </cell>
          <cell r="E561" t="str">
            <v>BT-M3X20CSK</v>
          </cell>
          <cell r="F561" t="str">
            <v>SV00A0A410AG1903</v>
          </cell>
          <cell r="G561" t="str">
            <v>Fastener</v>
          </cell>
          <cell r="H561" t="str">
            <v>M3 Csk Screw</v>
          </cell>
          <cell r="I561">
            <v>1</v>
          </cell>
          <cell r="J561">
            <v>5.0000000000000001E-3</v>
          </cell>
          <cell r="K561">
            <v>5.0000000000000001E-3</v>
          </cell>
          <cell r="L561">
            <v>555</v>
          </cell>
          <cell r="M561" t="str">
            <v>PMRS/REP/REC</v>
          </cell>
          <cell r="N561" t="str">
            <v>Secondary</v>
          </cell>
          <cell r="O561" t="str">
            <v>Earthing Boss</v>
          </cell>
          <cell r="P561" t="str">
            <v>M3 Csk Screw</v>
          </cell>
          <cell r="Q561" t="str">
            <v>BT-M3X20CSK</v>
          </cell>
          <cell r="R561" t="str">
            <v>FT28202, PMRS/REP/REC, Secondary, Earthing Boss, M3 Csk Screw, BT-M3X20CSK</v>
          </cell>
          <cell r="S561">
            <v>1</v>
          </cell>
        </row>
        <row r="562">
          <cell r="A562">
            <v>556</v>
          </cell>
          <cell r="B562" t="str">
            <v>FT28202</v>
          </cell>
          <cell r="C562" t="str">
            <v>SECONDARY TANK - 2 - PMRS REPAIR RECOVERY</v>
          </cell>
          <cell r="D562">
            <v>2910900355</v>
          </cell>
          <cell r="E562" t="str">
            <v>BT-M8X10HX</v>
          </cell>
          <cell r="F562" t="str">
            <v>SV00A0A410AG1905</v>
          </cell>
          <cell r="G562" t="str">
            <v>Fastener</v>
          </cell>
          <cell r="H562" t="str">
            <v>M8 Bolt Hex Head</v>
          </cell>
          <cell r="I562">
            <v>1</v>
          </cell>
          <cell r="J562">
            <v>0.03</v>
          </cell>
          <cell r="K562">
            <v>0.03</v>
          </cell>
          <cell r="L562">
            <v>556</v>
          </cell>
          <cell r="M562" t="str">
            <v>PMRS/REP/REC</v>
          </cell>
          <cell r="N562" t="str">
            <v>Secondary</v>
          </cell>
          <cell r="O562" t="str">
            <v>Earthing Boss</v>
          </cell>
          <cell r="P562" t="str">
            <v>M8 Bolt Hex Head</v>
          </cell>
          <cell r="Q562" t="str">
            <v>BT-M8X10HX</v>
          </cell>
          <cell r="R562" t="str">
            <v>FT28202, PMRS/REP/REC, Secondary, Earthing Boss, M8 Bolt Hex Head, BT-M8X10HX</v>
          </cell>
          <cell r="S562">
            <v>1</v>
          </cell>
        </row>
        <row r="563">
          <cell r="A563">
            <v>557</v>
          </cell>
          <cell r="B563" t="str">
            <v>FT28202</v>
          </cell>
          <cell r="C563" t="str">
            <v>SECONDARY TANK - 2 - PMRS REPAIR RECOVERY</v>
          </cell>
          <cell r="D563">
            <v>2910900355</v>
          </cell>
          <cell r="E563" t="str">
            <v>FT24750</v>
          </cell>
          <cell r="F563" t="str">
            <v>SV00A0A410AG0107</v>
          </cell>
          <cell r="G563" t="str">
            <v>Mat</v>
          </cell>
          <cell r="H563" t="str">
            <v>Dimple Mat</v>
          </cell>
          <cell r="I563">
            <v>4</v>
          </cell>
          <cell r="J563">
            <v>0.02</v>
          </cell>
          <cell r="K563">
            <v>0.08</v>
          </cell>
          <cell r="L563">
            <v>557</v>
          </cell>
          <cell r="M563" t="str">
            <v>PMRS/REP/REC</v>
          </cell>
          <cell r="N563" t="str">
            <v>Secondary</v>
          </cell>
          <cell r="O563" t="str">
            <v>Handling Aid</v>
          </cell>
          <cell r="P563" t="str">
            <v>Dimple Mat</v>
          </cell>
          <cell r="Q563" t="str">
            <v>FT24750</v>
          </cell>
          <cell r="R563" t="str">
            <v>FT28202, PMRS/REP/REC, Secondary, Handling Aid, Dimple Mat, FT24750</v>
          </cell>
          <cell r="S563">
            <v>4</v>
          </cell>
        </row>
        <row r="564">
          <cell r="A564">
            <v>558</v>
          </cell>
          <cell r="B564" t="str">
            <v>FT28202</v>
          </cell>
          <cell r="C564" t="str">
            <v>SECONDARY TANK - 2 - PMRS REPAIR RECOVERY</v>
          </cell>
          <cell r="D564">
            <v>2910900355</v>
          </cell>
          <cell r="E564" t="str">
            <v>FT28182</v>
          </cell>
          <cell r="F564" t="str">
            <v>SV00A0A410AG03</v>
          </cell>
          <cell r="G564" t="str">
            <v/>
          </cell>
          <cell r="H564" t="str">
            <v/>
          </cell>
          <cell r="I564" t="str">
            <v/>
          </cell>
          <cell r="J564" t="str">
            <v/>
          </cell>
          <cell r="K564" t="str">
            <v/>
          </cell>
          <cell r="L564">
            <v>558</v>
          </cell>
          <cell r="M564" t="str">
            <v>PMRS/REP/REC</v>
          </cell>
          <cell r="N564" t="str">
            <v>Secondary</v>
          </cell>
          <cell r="O564" t="str">
            <v>Top Access Plate Assembly</v>
          </cell>
          <cell r="P564" t="str">
            <v/>
          </cell>
          <cell r="Q564" t="str">
            <v>FT28182</v>
          </cell>
          <cell r="R564" t="str">
            <v>FT28202, PMRS/REP/REC, Secondary, Top Access Plate Assembly, , FT28182</v>
          </cell>
          <cell r="S564" t="str">
            <v/>
          </cell>
        </row>
        <row r="565">
          <cell r="A565">
            <v>559</v>
          </cell>
          <cell r="B565" t="str">
            <v>FT28202</v>
          </cell>
          <cell r="C565" t="str">
            <v>SECONDARY TANK - 2 - PMRS REPAIR RECOVERY</v>
          </cell>
          <cell r="D565">
            <v>2910900355</v>
          </cell>
          <cell r="E565" t="str">
            <v>FT28222</v>
          </cell>
          <cell r="F565" t="str">
            <v>SV00A0A410AG0301</v>
          </cell>
          <cell r="G565" t="str">
            <v>Fitting</v>
          </cell>
          <cell r="H565" t="str">
            <v>Plate</v>
          </cell>
          <cell r="I565">
            <v>1</v>
          </cell>
          <cell r="J565">
            <v>1.5</v>
          </cell>
          <cell r="K565">
            <v>1.5</v>
          </cell>
          <cell r="L565">
            <v>559</v>
          </cell>
          <cell r="M565" t="str">
            <v>PMRS/REP/REC</v>
          </cell>
          <cell r="N565" t="str">
            <v>Secondary</v>
          </cell>
          <cell r="O565" t="str">
            <v>Top Access Plate Assy FT28392</v>
          </cell>
          <cell r="P565" t="str">
            <v>Plate</v>
          </cell>
          <cell r="Q565" t="str">
            <v>FT28222</v>
          </cell>
          <cell r="R565" t="str">
            <v>FT28202, PMRS/REP/REC, Secondary, Top Access Plate Assy FT28392, Plate, FT28222</v>
          </cell>
          <cell r="S565">
            <v>1</v>
          </cell>
        </row>
        <row r="566">
          <cell r="A566">
            <v>560</v>
          </cell>
          <cell r="B566" t="str">
            <v>FT28202</v>
          </cell>
          <cell r="C566" t="str">
            <v>SECONDARY TANK - 2 - PMRS REPAIR RECOVERY</v>
          </cell>
          <cell r="D566">
            <v>2910900355</v>
          </cell>
          <cell r="E566" t="str">
            <v>FT28240</v>
          </cell>
          <cell r="F566" t="str">
            <v>SV00A0A410AG0303</v>
          </cell>
          <cell r="G566" t="str">
            <v>Fitting</v>
          </cell>
          <cell r="H566" t="str">
            <v>Backing Ring</v>
          </cell>
          <cell r="I566">
            <v>1</v>
          </cell>
          <cell r="J566">
            <v>1.1000000000000001</v>
          </cell>
          <cell r="K566">
            <v>1.1000000000000001</v>
          </cell>
          <cell r="L566">
            <v>560</v>
          </cell>
          <cell r="M566" t="str">
            <v>PMRS/REP/REC</v>
          </cell>
          <cell r="N566" t="str">
            <v>Secondary</v>
          </cell>
          <cell r="O566" t="str">
            <v>Top Access Plate Assy FT28392</v>
          </cell>
          <cell r="P566" t="str">
            <v>Backing Ring</v>
          </cell>
          <cell r="Q566" t="str">
            <v>FT28240</v>
          </cell>
          <cell r="R566" t="str">
            <v>FT28202, PMRS/REP/REC, Secondary, Top Access Plate Assy FT28392, Backing Ring, FT28240</v>
          </cell>
          <cell r="S566">
            <v>1</v>
          </cell>
        </row>
        <row r="567">
          <cell r="A567">
            <v>561</v>
          </cell>
          <cell r="B567" t="str">
            <v>FT28202</v>
          </cell>
          <cell r="C567" t="str">
            <v>SECONDARY TANK - 2 - PMRS REPAIR RECOVERY</v>
          </cell>
          <cell r="D567">
            <v>2910900355</v>
          </cell>
          <cell r="E567" t="str">
            <v>FT28250</v>
          </cell>
          <cell r="F567" t="str">
            <v>SV00A0A410AG0305</v>
          </cell>
          <cell r="G567" t="str">
            <v>Seal</v>
          </cell>
          <cell r="H567" t="str">
            <v>Gasket</v>
          </cell>
          <cell r="I567">
            <v>2</v>
          </cell>
          <cell r="J567">
            <v>0.02</v>
          </cell>
          <cell r="K567">
            <v>0.04</v>
          </cell>
          <cell r="L567">
            <v>561</v>
          </cell>
          <cell r="M567" t="str">
            <v>PMRS/REP/REC</v>
          </cell>
          <cell r="N567" t="str">
            <v>Secondary</v>
          </cell>
          <cell r="O567" t="str">
            <v>Top Access Plate Assy FT28392</v>
          </cell>
          <cell r="P567" t="str">
            <v>Gasket</v>
          </cell>
          <cell r="Q567" t="str">
            <v>FT28250</v>
          </cell>
          <cell r="R567" t="str">
            <v>FT28202, PMRS/REP/REC, Secondary, Top Access Plate Assy FT28392, Gasket, FT28250</v>
          </cell>
          <cell r="S567">
            <v>2</v>
          </cell>
        </row>
        <row r="568">
          <cell r="A568">
            <v>562</v>
          </cell>
          <cell r="B568" t="str">
            <v>FT28202</v>
          </cell>
          <cell r="C568" t="str">
            <v>SECONDARY TANK - 2 - PMRS REPAIR RECOVERY</v>
          </cell>
          <cell r="D568">
            <v>2910900355</v>
          </cell>
          <cell r="E568" t="str">
            <v>BT-M6X25HX/SS</v>
          </cell>
          <cell r="F568" t="str">
            <v>SV00A0A410AG0307</v>
          </cell>
          <cell r="G568" t="str">
            <v>Fastener</v>
          </cell>
          <cell r="H568" t="str">
            <v>M6 Bolt Hex Head</v>
          </cell>
          <cell r="I568">
            <v>53</v>
          </cell>
          <cell r="J568">
            <v>5.0000000000000001E-3</v>
          </cell>
          <cell r="K568">
            <v>0.26500000000000001</v>
          </cell>
          <cell r="L568">
            <v>562</v>
          </cell>
          <cell r="M568" t="str">
            <v>PMRS/REP/REC</v>
          </cell>
          <cell r="N568" t="str">
            <v>Secondary</v>
          </cell>
          <cell r="O568" t="str">
            <v>Top Access Plate Assy FT28392</v>
          </cell>
          <cell r="P568" t="str">
            <v>M6 Bolt Hex Head</v>
          </cell>
          <cell r="Q568" t="str">
            <v>BT-M6X25HX/SS</v>
          </cell>
          <cell r="R568" t="str">
            <v>FT28202, PMRS/REP/REC, Secondary, Top Access Plate Assy FT28392, M6 Bolt Hex Head, BT-M6X25HX/SS</v>
          </cell>
          <cell r="S568">
            <v>53</v>
          </cell>
        </row>
        <row r="569">
          <cell r="A569">
            <v>563</v>
          </cell>
          <cell r="B569" t="str">
            <v>FT28202</v>
          </cell>
          <cell r="C569" t="str">
            <v>SECONDARY TANK - 2 - PMRS REPAIR RECOVERY</v>
          </cell>
          <cell r="D569">
            <v>2910900355</v>
          </cell>
          <cell r="E569" t="str">
            <v>BT-M6X16CSK/SS</v>
          </cell>
          <cell r="F569" t="str">
            <v>SV00A0A410AG0309</v>
          </cell>
          <cell r="G569" t="str">
            <v>Fastener</v>
          </cell>
          <cell r="H569" t="str">
            <v>M6 Bolt Csk Head</v>
          </cell>
          <cell r="I569">
            <v>3</v>
          </cell>
          <cell r="J569">
            <v>5.0000000000000001E-3</v>
          </cell>
          <cell r="K569">
            <v>1.4999999999999999E-2</v>
          </cell>
          <cell r="L569">
            <v>563</v>
          </cell>
          <cell r="M569" t="str">
            <v>PMRS/REP/REC</v>
          </cell>
          <cell r="N569" t="str">
            <v>Secondary</v>
          </cell>
          <cell r="O569" t="str">
            <v>Top Access Plate Assy FT28392</v>
          </cell>
          <cell r="P569" t="str">
            <v>M6 Bolt Csk Head</v>
          </cell>
          <cell r="Q569" t="str">
            <v>BT-M6X16CSK/SS</v>
          </cell>
          <cell r="R569" t="str">
            <v>FT28202, PMRS/REP/REC, Secondary, Top Access Plate Assy FT28392, M6 Bolt Csk Head, BT-M6X16CSK/SS</v>
          </cell>
          <cell r="S569">
            <v>3</v>
          </cell>
        </row>
        <row r="570">
          <cell r="A570">
            <v>564</v>
          </cell>
          <cell r="B570" t="str">
            <v>FT28202</v>
          </cell>
          <cell r="C570" t="str">
            <v>SECONDARY TANK - 2 - PMRS REPAIR RECOVERY</v>
          </cell>
          <cell r="D570">
            <v>2910900355</v>
          </cell>
          <cell r="E570" t="str">
            <v>Z-W-M6/SS</v>
          </cell>
          <cell r="F570" t="str">
            <v>SV00A0A410AG0311</v>
          </cell>
          <cell r="G570" t="str">
            <v>Fastener</v>
          </cell>
          <cell r="H570" t="str">
            <v>M6 Washer</v>
          </cell>
          <cell r="I570">
            <v>53</v>
          </cell>
          <cell r="J570">
            <v>5.0000000000000001E-3</v>
          </cell>
          <cell r="K570">
            <v>0.26500000000000001</v>
          </cell>
          <cell r="L570">
            <v>564</v>
          </cell>
          <cell r="M570" t="str">
            <v>PMRS/REP/REC</v>
          </cell>
          <cell r="N570" t="str">
            <v>Secondary</v>
          </cell>
          <cell r="O570" t="str">
            <v>Top Access Plate Assy FT28392</v>
          </cell>
          <cell r="P570" t="str">
            <v>M6 Washer</v>
          </cell>
          <cell r="Q570" t="str">
            <v>Z-W-M6/SS</v>
          </cell>
          <cell r="R570" t="str">
            <v>FT28202, PMRS/REP/REC, Secondary, Top Access Plate Assy FT28392, M6 Washer, Z-W-M6/SS</v>
          </cell>
          <cell r="S570">
            <v>53</v>
          </cell>
        </row>
        <row r="571">
          <cell r="A571">
            <v>565</v>
          </cell>
          <cell r="B571" t="str">
            <v>FT28202</v>
          </cell>
          <cell r="C571" t="str">
            <v>SECONDARY TANK - 2 - PMRS REPAIR RECOVERY</v>
          </cell>
          <cell r="D571">
            <v>2910900355</v>
          </cell>
          <cell r="E571" t="str">
            <v/>
          </cell>
          <cell r="F571" t="str">
            <v>SV00A0A410AG05</v>
          </cell>
          <cell r="G571" t="str">
            <v/>
          </cell>
          <cell r="H571" t="str">
            <v/>
          </cell>
          <cell r="I571" t="str">
            <v/>
          </cell>
          <cell r="J571" t="str">
            <v/>
          </cell>
          <cell r="K571" t="str">
            <v/>
          </cell>
          <cell r="L571">
            <v>565</v>
          </cell>
          <cell r="M571" t="str">
            <v>PMRS/REP/REC</v>
          </cell>
          <cell r="N571" t="str">
            <v>Secondary</v>
          </cell>
          <cell r="O571" t="str">
            <v>Fuel Filler</v>
          </cell>
          <cell r="P571" t="str">
            <v/>
          </cell>
          <cell r="Q571" t="str">
            <v/>
          </cell>
          <cell r="R571" t="str">
            <v xml:space="preserve">FT28202, PMRS/REP/REC, Secondary, Fuel Filler, , </v>
          </cell>
          <cell r="S571" t="str">
            <v/>
          </cell>
        </row>
        <row r="572">
          <cell r="A572">
            <v>566</v>
          </cell>
          <cell r="B572" t="str">
            <v>FT28202</v>
          </cell>
          <cell r="C572" t="str">
            <v>SECONDARY TANK - 2 - PMRS REPAIR RECOVERY</v>
          </cell>
          <cell r="D572">
            <v>2910900355</v>
          </cell>
          <cell r="E572" t="str">
            <v>Y-J2-1MA-X-V</v>
          </cell>
          <cell r="F572" t="str">
            <v>SV00A0A410AG0501</v>
          </cell>
          <cell r="G572" t="str">
            <v>Fitting</v>
          </cell>
          <cell r="H572" t="str">
            <v>Pressure/Gravity Refuel Coupling</v>
          </cell>
          <cell r="I572">
            <v>1</v>
          </cell>
          <cell r="J572">
            <v>1.03</v>
          </cell>
          <cell r="K572">
            <v>1.03</v>
          </cell>
          <cell r="L572">
            <v>566</v>
          </cell>
          <cell r="M572" t="str">
            <v>PMRS/REP/REC</v>
          </cell>
          <cell r="N572" t="str">
            <v>Secondary</v>
          </cell>
          <cell r="O572" t="str">
            <v>Fuel Filler LRU</v>
          </cell>
          <cell r="P572" t="str">
            <v>Pressure/Gravity Refuel Coupling</v>
          </cell>
          <cell r="Q572" t="str">
            <v>Y-J2-1MA-X-V</v>
          </cell>
          <cell r="R572" t="str">
            <v>FT28202, PMRS/REP/REC, Secondary, Fuel Filler LRU, Pressure/Gravity Refuel Coupling, Y-J2-1MA-X-V</v>
          </cell>
          <cell r="S572">
            <v>1</v>
          </cell>
        </row>
        <row r="573">
          <cell r="A573">
            <v>567</v>
          </cell>
          <cell r="B573" t="str">
            <v>FT28202</v>
          </cell>
          <cell r="C573" t="str">
            <v>SECONDARY TANK - 2 - PMRS REPAIR RECOVERY</v>
          </cell>
          <cell r="D573">
            <v>2910900355</v>
          </cell>
          <cell r="E573" t="str">
            <v>Y-FCMX109A</v>
          </cell>
          <cell r="F573" t="str">
            <v>SV00A0A410AG0503</v>
          </cell>
          <cell r="G573" t="str">
            <v>Fitting</v>
          </cell>
          <cell r="H573" t="str">
            <v>STANAG 3105  Filler Cap &amp; Lanyard</v>
          </cell>
          <cell r="I573">
            <v>1</v>
          </cell>
          <cell r="J573">
            <v>0.35</v>
          </cell>
          <cell r="K573">
            <v>0.35</v>
          </cell>
          <cell r="L573">
            <v>567</v>
          </cell>
          <cell r="M573" t="str">
            <v>PMRS/REP/REC</v>
          </cell>
          <cell r="N573" t="str">
            <v>Secondary</v>
          </cell>
          <cell r="O573" t="str">
            <v>Fuel Filler LRU</v>
          </cell>
          <cell r="P573" t="str">
            <v>STANAG 3105  Filler Cap &amp; Lanyard</v>
          </cell>
          <cell r="Q573" t="str">
            <v>Y-FCMX109A</v>
          </cell>
          <cell r="R573" t="str">
            <v>FT28202, PMRS/REP/REC, Secondary, Fuel Filler LRU, STANAG 3105  Filler Cap &amp; Lanyard, Y-FCMX109A</v>
          </cell>
          <cell r="S573">
            <v>1</v>
          </cell>
        </row>
        <row r="574">
          <cell r="A574">
            <v>568</v>
          </cell>
          <cell r="B574" t="str">
            <v>FT28202</v>
          </cell>
          <cell r="C574" t="str">
            <v>SECONDARY TANK - 2 - PMRS REPAIR RECOVERY</v>
          </cell>
          <cell r="D574">
            <v>2910900355</v>
          </cell>
          <cell r="E574" t="str">
            <v>Y-J7-3MA-X-V</v>
          </cell>
          <cell r="F574" t="str">
            <v>SV00A0A410AG0505</v>
          </cell>
          <cell r="G574" t="str">
            <v>Fitting</v>
          </cell>
          <cell r="H574" t="str">
            <v>STANAG 3105 TO 3756 Adaptor</v>
          </cell>
          <cell r="I574">
            <v>1</v>
          </cell>
          <cell r="J574">
            <v>2</v>
          </cell>
          <cell r="K574">
            <v>2</v>
          </cell>
          <cell r="L574">
            <v>568</v>
          </cell>
          <cell r="M574" t="str">
            <v>PMRS/REP/REC</v>
          </cell>
          <cell r="N574" t="str">
            <v>Secondary</v>
          </cell>
          <cell r="O574" t="str">
            <v>Fuel Filler LRU</v>
          </cell>
          <cell r="P574" t="str">
            <v>STANAG 3105 TO 3756 Adaptor</v>
          </cell>
          <cell r="Q574" t="str">
            <v>Y-J7-3MA-X-V</v>
          </cell>
          <cell r="R574" t="str">
            <v>FT28202, PMRS/REP/REC, Secondary, Fuel Filler LRU, STANAG 3105 TO 3756 Adaptor, Y-J7-3MA-X-V</v>
          </cell>
          <cell r="S574">
            <v>1</v>
          </cell>
        </row>
        <row r="575">
          <cell r="A575">
            <v>569</v>
          </cell>
          <cell r="B575" t="str">
            <v>FT28202</v>
          </cell>
          <cell r="C575" t="str">
            <v>SECONDARY TANK - 2 - PMRS REPAIR RECOVERY</v>
          </cell>
          <cell r="D575">
            <v>2910900355</v>
          </cell>
          <cell r="E575" t="str">
            <v>Y-SS1326</v>
          </cell>
          <cell r="F575" t="str">
            <v>SV00A0A410AG0507</v>
          </cell>
          <cell r="G575" t="str">
            <v>Clamp</v>
          </cell>
          <cell r="H575" t="str">
            <v xml:space="preserve">Clamp  </v>
          </cell>
          <cell r="I575">
            <v>2</v>
          </cell>
          <cell r="J575">
            <v>0.1</v>
          </cell>
          <cell r="K575">
            <v>0.2</v>
          </cell>
          <cell r="L575">
            <v>569</v>
          </cell>
          <cell r="M575" t="str">
            <v>PMRS/REP/REC</v>
          </cell>
          <cell r="N575" t="str">
            <v>Secondary</v>
          </cell>
          <cell r="O575" t="str">
            <v>Fuel Filler LRU</v>
          </cell>
          <cell r="P575" t="str">
            <v xml:space="preserve">Clamp  </v>
          </cell>
          <cell r="Q575" t="str">
            <v>Y-SS1326</v>
          </cell>
          <cell r="R575" t="str">
            <v>FT28202, PMRS/REP/REC, Secondary, Fuel Filler LRU, Clamp  , Y-SS1326</v>
          </cell>
          <cell r="S575">
            <v>2</v>
          </cell>
        </row>
        <row r="576">
          <cell r="A576">
            <v>570</v>
          </cell>
          <cell r="B576" t="str">
            <v>FT28202</v>
          </cell>
          <cell r="C576" t="str">
            <v>SECONDARY TANK - 2 - PMRS REPAIR RECOVERY</v>
          </cell>
          <cell r="D576">
            <v>2910900355</v>
          </cell>
          <cell r="E576" t="str">
            <v>BT-M4X20CSK/SS</v>
          </cell>
          <cell r="F576" t="str">
            <v>SV00A0A410AG0509</v>
          </cell>
          <cell r="G576" t="str">
            <v>Screw</v>
          </cell>
          <cell r="H576" t="str">
            <v>M4 CSK SCREW 20mm</v>
          </cell>
          <cell r="I576">
            <v>12</v>
          </cell>
          <cell r="J576">
            <v>5.0000000000000001E-3</v>
          </cell>
          <cell r="K576">
            <v>0.06</v>
          </cell>
          <cell r="L576">
            <v>570</v>
          </cell>
          <cell r="M576" t="str">
            <v>PMRS/REP/REC</v>
          </cell>
          <cell r="N576" t="str">
            <v>Secondary</v>
          </cell>
          <cell r="O576" t="str">
            <v>Fuel Filler LRU</v>
          </cell>
          <cell r="P576" t="str">
            <v>M4 CSK SCREW 20mm</v>
          </cell>
          <cell r="Q576" t="str">
            <v>BT-M4X20CSK/SS</v>
          </cell>
          <cell r="R576" t="str">
            <v>FT28202, PMRS/REP/REC, Secondary, Fuel Filler LRU, M4 CSK SCREW 20mm, BT-M4X20CSK/SS</v>
          </cell>
          <cell r="S576">
            <v>12</v>
          </cell>
        </row>
        <row r="577">
          <cell r="A577">
            <v>571</v>
          </cell>
          <cell r="B577" t="str">
            <v>FT28202</v>
          </cell>
          <cell r="C577" t="str">
            <v>SECONDARY TANK - 2 - PMRS REPAIR RECOVERY</v>
          </cell>
          <cell r="D577">
            <v>2910900355</v>
          </cell>
          <cell r="E577" t="str">
            <v>FT28385/1</v>
          </cell>
          <cell r="F577" t="str">
            <v>SV00A0A410AG0511</v>
          </cell>
          <cell r="G577" t="str">
            <v>Seal</v>
          </cell>
          <cell r="H577" t="str">
            <v>Flex P seal Rubber Moulding</v>
          </cell>
          <cell r="I577">
            <v>1</v>
          </cell>
          <cell r="J577">
            <v>0.1</v>
          </cell>
          <cell r="K577">
            <v>0.1</v>
          </cell>
          <cell r="L577">
            <v>571</v>
          </cell>
          <cell r="M577" t="str">
            <v>PMRS/REP/REC</v>
          </cell>
          <cell r="N577" t="str">
            <v>Secondary</v>
          </cell>
          <cell r="O577" t="str">
            <v>Fuel Filler LRU</v>
          </cell>
          <cell r="P577" t="str">
            <v>Flex P seal Rubber Moulding</v>
          </cell>
          <cell r="Q577" t="str">
            <v>FT28385/1</v>
          </cell>
          <cell r="R577" t="str">
            <v>FT28202, PMRS/REP/REC, Secondary, Fuel Filler LRU, Flex P seal Rubber Moulding, FT28385/1</v>
          </cell>
          <cell r="S577">
            <v>1</v>
          </cell>
        </row>
        <row r="578">
          <cell r="A578">
            <v>572</v>
          </cell>
          <cell r="B578" t="str">
            <v>FT28202</v>
          </cell>
          <cell r="C578" t="str">
            <v>SECONDARY TANK - 2 - PMRS REPAIR RECOVERY</v>
          </cell>
          <cell r="D578">
            <v>2910900355</v>
          </cell>
          <cell r="E578" t="str">
            <v/>
          </cell>
          <cell r="F578" t="str">
            <v>SV00A0A460AA05</v>
          </cell>
          <cell r="G578" t="str">
            <v/>
          </cell>
          <cell r="H578" t="str">
            <v/>
          </cell>
          <cell r="I578" t="str">
            <v/>
          </cell>
          <cell r="J578" t="str">
            <v/>
          </cell>
          <cell r="K578" t="str">
            <v/>
          </cell>
          <cell r="L578">
            <v>572</v>
          </cell>
          <cell r="M578" t="str">
            <v>PMRS/REP/REC</v>
          </cell>
          <cell r="N578" t="str">
            <v>Secondary</v>
          </cell>
          <cell r="O578" t="str">
            <v>PRESSURE RELIEF VALVE - SECONDARY TANK</v>
          </cell>
          <cell r="P578" t="str">
            <v/>
          </cell>
          <cell r="Q578" t="str">
            <v/>
          </cell>
          <cell r="R578" t="str">
            <v xml:space="preserve">FT28202, PMRS/REP/REC, Secondary, PRESSURE RELIEF VALVE - SECONDARY TANK, , </v>
          </cell>
          <cell r="S578" t="str">
            <v/>
          </cell>
        </row>
        <row r="579">
          <cell r="A579">
            <v>573</v>
          </cell>
          <cell r="B579" t="str">
            <v>FT28202</v>
          </cell>
          <cell r="C579" t="str">
            <v>SECONDARY TANK - 2 - PMRS REPAIR RECOVERY</v>
          </cell>
          <cell r="D579">
            <v>2910900355</v>
          </cell>
          <cell r="E579" t="str">
            <v xml:space="preserve">Y-J9-5MA-X-V   </v>
          </cell>
          <cell r="F579" t="str">
            <v>SV00A0A460AA0501</v>
          </cell>
          <cell r="G579" t="str">
            <v>Fitting</v>
          </cell>
          <cell r="H579" t="str">
            <v>PRV Unit</v>
          </cell>
          <cell r="I579">
            <v>1</v>
          </cell>
          <cell r="J579">
            <v>0.3</v>
          </cell>
          <cell r="K579">
            <v>0.3</v>
          </cell>
          <cell r="L579">
            <v>573</v>
          </cell>
          <cell r="M579" t="str">
            <v>PMRS/REP/REC</v>
          </cell>
          <cell r="N579" t="str">
            <v>Secondary</v>
          </cell>
          <cell r="O579" t="str">
            <v>Pressure Relief Valve (PRV) LRU (Air)</v>
          </cell>
          <cell r="P579" t="str">
            <v>PRV Unit</v>
          </cell>
          <cell r="Q579" t="str">
            <v xml:space="preserve">Y-J9-5MA-X-V   </v>
          </cell>
          <cell r="R579" t="str">
            <v xml:space="preserve">FT28202, PMRS/REP/REC, Secondary, Pressure Relief Valve (PRV) LRU (Air), PRV Unit, Y-J9-5MA-X-V   </v>
          </cell>
          <cell r="S579">
            <v>1</v>
          </cell>
        </row>
        <row r="580">
          <cell r="A580">
            <v>574</v>
          </cell>
          <cell r="B580" t="str">
            <v>FT28202</v>
          </cell>
          <cell r="C580" t="str">
            <v>SECONDARY TANK - 2 - PMRS REPAIR RECOVERY</v>
          </cell>
          <cell r="D580">
            <v>2910900355</v>
          </cell>
          <cell r="E580" t="str">
            <v>FT28211</v>
          </cell>
          <cell r="F580" t="str">
            <v>SV00A0A460AA0503</v>
          </cell>
          <cell r="G580" t="str">
            <v>Fitting</v>
          </cell>
          <cell r="H580" t="str">
            <v xml:space="preserve">Flex Coupling </v>
          </cell>
          <cell r="I580">
            <v>1</v>
          </cell>
          <cell r="J580">
            <v>0.1</v>
          </cell>
          <cell r="K580">
            <v>0.1</v>
          </cell>
          <cell r="L580">
            <v>574</v>
          </cell>
          <cell r="M580" t="str">
            <v>PMRS/REP/REC</v>
          </cell>
          <cell r="N580" t="str">
            <v>Secondary</v>
          </cell>
          <cell r="O580" t="str">
            <v>Pressure Relief Valve (PRV) LRU (Air)</v>
          </cell>
          <cell r="P580" t="str">
            <v xml:space="preserve">Flex Coupling </v>
          </cell>
          <cell r="Q580" t="str">
            <v>FT28211</v>
          </cell>
          <cell r="R580" t="str">
            <v>FT28202, PMRS/REP/REC, Secondary, Pressure Relief Valve (PRV) LRU (Air), Flex Coupling , FT28211</v>
          </cell>
          <cell r="S580">
            <v>1</v>
          </cell>
        </row>
        <row r="581">
          <cell r="A581">
            <v>575</v>
          </cell>
          <cell r="B581" t="str">
            <v>FT28202</v>
          </cell>
          <cell r="C581" t="str">
            <v>SECONDARY TANK - 2 - PMRS REPAIR RECOVERY</v>
          </cell>
          <cell r="D581">
            <v>2910900355</v>
          </cell>
          <cell r="E581" t="str">
            <v>Y-SS1312</v>
          </cell>
          <cell r="F581" t="str">
            <v>SV00A0A460AA0505</v>
          </cell>
          <cell r="G581" t="str">
            <v>Clamp</v>
          </cell>
          <cell r="H581" t="str">
            <v>Clamp - Vent Pipe</v>
          </cell>
          <cell r="I581">
            <v>1</v>
          </cell>
          <cell r="J581">
            <v>0.2</v>
          </cell>
          <cell r="K581">
            <v>0.2</v>
          </cell>
          <cell r="L581">
            <v>575</v>
          </cell>
          <cell r="M581" t="str">
            <v>PMRS/REP/REC</v>
          </cell>
          <cell r="N581" t="str">
            <v>Secondary</v>
          </cell>
          <cell r="O581" t="str">
            <v>Pressure Relief Valve (PRV) LRU (Air)</v>
          </cell>
          <cell r="P581" t="str">
            <v>Clamp - Vent Pipe</v>
          </cell>
          <cell r="Q581" t="str">
            <v>Y-SS1312</v>
          </cell>
          <cell r="R581" t="str">
            <v>FT28202, PMRS/REP/REC, Secondary, Pressure Relief Valve (PRV) LRU (Air), Clamp - Vent Pipe, Y-SS1312</v>
          </cell>
          <cell r="S581">
            <v>1</v>
          </cell>
        </row>
        <row r="582">
          <cell r="A582">
            <v>576</v>
          </cell>
          <cell r="B582" t="str">
            <v>FT28202</v>
          </cell>
          <cell r="C582" t="str">
            <v>SECONDARY TANK - 2 - PMRS REPAIR RECOVERY</v>
          </cell>
          <cell r="D582">
            <v>2910900355</v>
          </cell>
          <cell r="E582" t="str">
            <v>4128-00-010-699</v>
          </cell>
          <cell r="F582" t="str">
            <v>SV00A0A450AG</v>
          </cell>
          <cell r="G582" t="str">
            <v/>
          </cell>
          <cell r="H582" t="str">
            <v/>
          </cell>
          <cell r="I582" t="str">
            <v/>
          </cell>
          <cell r="J582" t="str">
            <v/>
          </cell>
          <cell r="K582" t="str">
            <v/>
          </cell>
          <cell r="L582">
            <v>576</v>
          </cell>
          <cell r="M582" t="str">
            <v>PMRS/REP/REC</v>
          </cell>
          <cell r="N582" t="str">
            <v>Secondary</v>
          </cell>
          <cell r="O582" t="str">
            <v>FUEL LEVEL SENSOR - SECONDARY TANK</v>
          </cell>
          <cell r="P582" t="str">
            <v/>
          </cell>
          <cell r="Q582" t="str">
            <v>4128-00-010-699</v>
          </cell>
          <cell r="R582" t="str">
            <v>FT28202, PMRS/REP/REC, Secondary, FUEL LEVEL SENSOR - SECONDARY TANK, , 4128-00-010-699</v>
          </cell>
          <cell r="S582" t="str">
            <v/>
          </cell>
        </row>
        <row r="583">
          <cell r="A583">
            <v>577</v>
          </cell>
          <cell r="B583" t="str">
            <v>FT28202</v>
          </cell>
          <cell r="C583" t="str">
            <v>SECONDARY TANK - 2 - PMRS REPAIR RECOVERY</v>
          </cell>
          <cell r="D583">
            <v>2910900355</v>
          </cell>
          <cell r="E583" t="str">
            <v>4128-00-010</v>
          </cell>
          <cell r="F583" t="str">
            <v>SV00A0A450AG01</v>
          </cell>
          <cell r="G583" t="str">
            <v>Fitting</v>
          </cell>
          <cell r="H583" t="str">
            <v>Fuel Level Sensor Unit</v>
          </cell>
          <cell r="I583">
            <v>1</v>
          </cell>
          <cell r="J583">
            <v>0.2</v>
          </cell>
          <cell r="K583">
            <v>0.2</v>
          </cell>
          <cell r="L583">
            <v>577</v>
          </cell>
          <cell r="M583" t="str">
            <v>PMRS/REP/REC</v>
          </cell>
          <cell r="N583" t="str">
            <v>Secondary</v>
          </cell>
          <cell r="O583" t="str">
            <v>Fuel Level Sensor LRU</v>
          </cell>
          <cell r="P583" t="str">
            <v>Fuel Level Sensor Unit</v>
          </cell>
          <cell r="Q583" t="str">
            <v>4128-00-010</v>
          </cell>
          <cell r="R583" t="str">
            <v>FT28202, PMRS/REP/REC, Secondary, Fuel Level Sensor LRU, Fuel Level Sensor Unit, 4128-00-010</v>
          </cell>
          <cell r="S583">
            <v>1</v>
          </cell>
        </row>
        <row r="584">
          <cell r="A584">
            <v>578</v>
          </cell>
          <cell r="B584" t="str">
            <v>FT28202</v>
          </cell>
          <cell r="C584" t="str">
            <v>SECONDARY TANK - 2 - PMRS REPAIR RECOVERY</v>
          </cell>
          <cell r="D584">
            <v>2910900355</v>
          </cell>
          <cell r="E584" t="str">
            <v>4129-30-051</v>
          </cell>
          <cell r="F584" t="str">
            <v>SV00A0A450AG03</v>
          </cell>
          <cell r="G584" t="str">
            <v>Fitting</v>
          </cell>
          <cell r="H584" t="str">
            <v>Support Boss for FLS</v>
          </cell>
          <cell r="I584">
            <v>1</v>
          </cell>
          <cell r="J584">
            <v>0.2</v>
          </cell>
          <cell r="K584">
            <v>0.2</v>
          </cell>
          <cell r="L584">
            <v>578</v>
          </cell>
          <cell r="M584" t="str">
            <v>PMRS/REP/REC</v>
          </cell>
          <cell r="N584" t="str">
            <v>Secondary</v>
          </cell>
          <cell r="O584" t="str">
            <v>Fuel Level Sensor LRU</v>
          </cell>
          <cell r="P584" t="str">
            <v>Support Boss for FLS</v>
          </cell>
          <cell r="Q584" t="str">
            <v>4129-30-051</v>
          </cell>
          <cell r="R584" t="str">
            <v>FT28202, PMRS/REP/REC, Secondary, Fuel Level Sensor LRU, Support Boss for FLS, 4129-30-051</v>
          </cell>
          <cell r="S584">
            <v>1</v>
          </cell>
        </row>
        <row r="585">
          <cell r="A585">
            <v>579</v>
          </cell>
          <cell r="B585" t="str">
            <v>FT28202</v>
          </cell>
          <cell r="C585" t="str">
            <v>SECONDARY TANK - 2 - PMRS REPAIR RECOVERY</v>
          </cell>
          <cell r="D585">
            <v>2910900355</v>
          </cell>
          <cell r="E585" t="str">
            <v>BT-M5X25HX/SS</v>
          </cell>
          <cell r="F585" t="str">
            <v>SV00A0A450AG05</v>
          </cell>
          <cell r="G585" t="str">
            <v>Fastener</v>
          </cell>
          <cell r="H585" t="str">
            <v>M5 Bolt Hex Head</v>
          </cell>
          <cell r="I585">
            <v>5</v>
          </cell>
          <cell r="J585">
            <v>5.0000000000000001E-3</v>
          </cell>
          <cell r="K585">
            <v>2.5000000000000001E-2</v>
          </cell>
          <cell r="L585">
            <v>579</v>
          </cell>
          <cell r="M585" t="str">
            <v>Scout</v>
          </cell>
          <cell r="N585" t="str">
            <v>Secondary</v>
          </cell>
          <cell r="O585" t="str">
            <v>Fuel Level Sensor LRU</v>
          </cell>
          <cell r="P585" t="str">
            <v>M5 Bolt Hex Head</v>
          </cell>
          <cell r="Q585" t="str">
            <v>BT-M5X25HX/SS</v>
          </cell>
          <cell r="R585" t="str">
            <v>FT28202, Scout, Secondary, Fuel Level Sensor LRU, M5 Bolt Hex Head, BT-M5X25HX/SS</v>
          </cell>
          <cell r="S585">
            <v>5</v>
          </cell>
        </row>
        <row r="586">
          <cell r="A586">
            <v>580</v>
          </cell>
          <cell r="B586" t="str">
            <v>FT28202</v>
          </cell>
          <cell r="C586" t="str">
            <v>SECONDARY TANK - 2 - PMRS REPAIR RECOVERY</v>
          </cell>
          <cell r="D586">
            <v>2910900355</v>
          </cell>
          <cell r="E586" t="str">
            <v>Z-W-M5</v>
          </cell>
          <cell r="F586" t="str">
            <v>SV00A0A450AG07</v>
          </cell>
          <cell r="G586" t="str">
            <v>Fastener</v>
          </cell>
          <cell r="H586" t="str">
            <v>M5 Washer</v>
          </cell>
          <cell r="I586">
            <v>5</v>
          </cell>
          <cell r="J586">
            <v>3.0000000000000001E-3</v>
          </cell>
          <cell r="K586">
            <v>1.4999999999999999E-2</v>
          </cell>
          <cell r="L586">
            <v>580</v>
          </cell>
          <cell r="M586" t="str">
            <v>Scout</v>
          </cell>
          <cell r="N586" t="str">
            <v>Secondary</v>
          </cell>
          <cell r="O586" t="str">
            <v>Fuel Level Sensor LRU</v>
          </cell>
          <cell r="P586" t="str">
            <v>M5 Washer</v>
          </cell>
          <cell r="Q586" t="str">
            <v>Z-W-M5</v>
          </cell>
          <cell r="R586" t="str">
            <v>FT28202, Scout, Secondary, Fuel Level Sensor LRU, M5 Washer, Z-W-M5</v>
          </cell>
          <cell r="S586">
            <v>5</v>
          </cell>
        </row>
        <row r="587">
          <cell r="A587">
            <v>581</v>
          </cell>
          <cell r="B587" t="str">
            <v>FT28202</v>
          </cell>
          <cell r="C587" t="str">
            <v>SECONDARY TANK - 2 - PMRS REPAIR RECOVERY</v>
          </cell>
          <cell r="D587">
            <v>2910900355</v>
          </cell>
          <cell r="E587" t="str">
            <v>BT-M4X12CSK/SS</v>
          </cell>
          <cell r="F587" t="str">
            <v>SV00A0A450AG09</v>
          </cell>
          <cell r="G587" t="str">
            <v>Fastener</v>
          </cell>
          <cell r="H587" t="str">
            <v>M4 SCREW COUNTERSINK</v>
          </cell>
          <cell r="I587">
            <v>3</v>
          </cell>
          <cell r="J587">
            <v>3.0000000000000001E-3</v>
          </cell>
          <cell r="K587">
            <v>9.0000000000000011E-3</v>
          </cell>
          <cell r="L587">
            <v>581</v>
          </cell>
          <cell r="M587" t="str">
            <v>Scout</v>
          </cell>
          <cell r="N587" t="str">
            <v>Secondary</v>
          </cell>
          <cell r="O587" t="str">
            <v>Fuel Level Sensor LRU</v>
          </cell>
          <cell r="P587" t="str">
            <v>M4 SCREW COUNTERSINK</v>
          </cell>
          <cell r="Q587" t="str">
            <v>BT-M4X12CSK/SS</v>
          </cell>
          <cell r="R587" t="str">
            <v>FT28202, Scout, Secondary, Fuel Level Sensor LRU, M4 SCREW COUNTERSINK, BT-M4X12CSK/SS</v>
          </cell>
          <cell r="S587">
            <v>3</v>
          </cell>
        </row>
        <row r="588">
          <cell r="A588">
            <v>582</v>
          </cell>
          <cell r="B588" t="str">
            <v>FT28503</v>
          </cell>
          <cell r="C588" t="str">
            <v>SECONDARY TANK - 2 - PMRS REPAIR RECOVERY</v>
          </cell>
          <cell r="D588">
            <v>2910900366</v>
          </cell>
          <cell r="E588" t="str">
            <v>FT22524</v>
          </cell>
          <cell r="F588" t="str">
            <v>SV00A0A450AG11</v>
          </cell>
          <cell r="G588" t="str">
            <v>Fastener</v>
          </cell>
          <cell r="H588" t="str">
            <v>GUAGE Cup</v>
          </cell>
          <cell r="I588">
            <v>1</v>
          </cell>
          <cell r="J588">
            <v>0.2</v>
          </cell>
          <cell r="K588">
            <v>0.2</v>
          </cell>
          <cell r="L588">
            <v>582</v>
          </cell>
          <cell r="M588" t="str">
            <v>Scout</v>
          </cell>
          <cell r="N588" t="str">
            <v>Secondary</v>
          </cell>
          <cell r="O588" t="str">
            <v>Fuel Level Sensor LRU</v>
          </cell>
          <cell r="P588" t="str">
            <v>GUAGE Cup</v>
          </cell>
          <cell r="Q588" t="str">
            <v>FT22524</v>
          </cell>
          <cell r="R588" t="str">
            <v>FT28503, Scout, Secondary, Fuel Level Sensor LRU, GUAGE Cup, FT22524</v>
          </cell>
          <cell r="S588">
            <v>1</v>
          </cell>
        </row>
        <row r="589">
          <cell r="A589">
            <v>583</v>
          </cell>
          <cell r="B589" t="str">
            <v>FT28202</v>
          </cell>
          <cell r="C589" t="str">
            <v>SECONDARY TANK - 2 - PMRS REPAIR RECOVERY</v>
          </cell>
          <cell r="D589">
            <v>2910900355</v>
          </cell>
          <cell r="E589" t="str">
            <v/>
          </cell>
          <cell r="F589" t="str">
            <v>SV00A0A460AG25</v>
          </cell>
          <cell r="G589" t="str">
            <v/>
          </cell>
          <cell r="H589" t="str">
            <v/>
          </cell>
          <cell r="I589" t="str">
            <v/>
          </cell>
          <cell r="J589" t="str">
            <v/>
          </cell>
          <cell r="K589" t="str">
            <v/>
          </cell>
          <cell r="L589">
            <v>583</v>
          </cell>
          <cell r="M589" t="str">
            <v>PMRS/REP/REC</v>
          </cell>
          <cell r="N589" t="str">
            <v>Secondary</v>
          </cell>
          <cell r="O589" t="str">
            <v>AIR CONNECTION SECONDARY TANK</v>
          </cell>
          <cell r="P589" t="str">
            <v/>
          </cell>
          <cell r="Q589" t="str">
            <v/>
          </cell>
          <cell r="R589" t="str">
            <v xml:space="preserve">FT28202, PMRS/REP/REC, Secondary, AIR CONNECTION SECONDARY TANK, , </v>
          </cell>
          <cell r="S589" t="str">
            <v/>
          </cell>
        </row>
        <row r="590">
          <cell r="A590">
            <v>584</v>
          </cell>
          <cell r="B590" t="str">
            <v>FT28202</v>
          </cell>
          <cell r="C590" t="str">
            <v>SECONDARY TANK - 2 - PMRS REPAIR RECOVERY</v>
          </cell>
          <cell r="D590">
            <v>2910900355</v>
          </cell>
          <cell r="E590" t="str">
            <v>SV15LOMDCF</v>
          </cell>
          <cell r="F590" t="str">
            <v>SV00A0A460AG2501</v>
          </cell>
          <cell r="G590" t="str">
            <v>Fitting</v>
          </cell>
          <cell r="H590" t="str">
            <v>M22 X 1.5 Bulkhead Connector</v>
          </cell>
          <cell r="I590">
            <v>1</v>
          </cell>
          <cell r="J590">
            <v>0.13</v>
          </cell>
          <cell r="K590">
            <v>0.13</v>
          </cell>
          <cell r="L590">
            <v>584</v>
          </cell>
          <cell r="M590" t="str">
            <v>PMRS/REP/REC</v>
          </cell>
          <cell r="N590" t="str">
            <v>Secondary</v>
          </cell>
          <cell r="O590" t="str">
            <v>Inward Relief Port LRU (Air) (4)</v>
          </cell>
          <cell r="P590" t="str">
            <v>M22 X 1.5 Bulkhead Connector</v>
          </cell>
          <cell r="Q590" t="str">
            <v>SV15LOMDCF</v>
          </cell>
          <cell r="R590" t="str">
            <v>FT28202, PMRS/REP/REC, Secondary, Inward Relief Port LRU (Air) (4), M22 X 1.5 Bulkhead Connector, SV15LOMDCF</v>
          </cell>
          <cell r="S590">
            <v>1</v>
          </cell>
        </row>
        <row r="591">
          <cell r="A591">
            <v>585</v>
          </cell>
          <cell r="B591" t="str">
            <v>FT28202</v>
          </cell>
          <cell r="C591" t="str">
            <v>SECONDARY TANK - 2 - PMRS REPAIR RECOVERY</v>
          </cell>
          <cell r="D591">
            <v>2910900355</v>
          </cell>
          <cell r="E591" t="str">
            <v>MLN22</v>
          </cell>
          <cell r="F591" t="str">
            <v>SV00A0A460AG2503</v>
          </cell>
          <cell r="G591" t="str">
            <v>Fitting</v>
          </cell>
          <cell r="H591" t="str">
            <v>M22 X 1.5 Locknut</v>
          </cell>
          <cell r="I591">
            <v>1</v>
          </cell>
          <cell r="J591">
            <v>2.3E-2</v>
          </cell>
          <cell r="K591">
            <v>2.3E-2</v>
          </cell>
          <cell r="L591">
            <v>585</v>
          </cell>
          <cell r="M591" t="str">
            <v>PMRS/REP/REC</v>
          </cell>
          <cell r="N591" t="str">
            <v>Secondary</v>
          </cell>
          <cell r="O591" t="str">
            <v>Inward Relief Port LRU (Air) (4)</v>
          </cell>
          <cell r="P591" t="str">
            <v>M22 X 1.5 Locknut</v>
          </cell>
          <cell r="Q591" t="str">
            <v>MLN22</v>
          </cell>
          <cell r="R591" t="str">
            <v>FT28202, PMRS/REP/REC, Secondary, Inward Relief Port LRU (Air) (4), M22 X 1.5 Locknut, MLN22</v>
          </cell>
          <cell r="S591">
            <v>1</v>
          </cell>
        </row>
        <row r="592">
          <cell r="A592">
            <v>586</v>
          </cell>
          <cell r="B592" t="str">
            <v>FT28202</v>
          </cell>
          <cell r="C592" t="str">
            <v>SECONDARY TANK - 2 - PMRS REPAIR RECOVERY</v>
          </cell>
          <cell r="D592">
            <v>2910900355</v>
          </cell>
          <cell r="E592" t="str">
            <v>22MM BONDED</v>
          </cell>
          <cell r="F592" t="str">
            <v>SV00A0A460AG2505</v>
          </cell>
          <cell r="G592" t="str">
            <v>Seal</v>
          </cell>
          <cell r="H592" t="str">
            <v>M22 X 1.5 Bonded Seal</v>
          </cell>
          <cell r="I592">
            <v>1</v>
          </cell>
          <cell r="J592">
            <v>4.0000000000000001E-3</v>
          </cell>
          <cell r="K592">
            <v>4.0000000000000001E-3</v>
          </cell>
          <cell r="L592">
            <v>586</v>
          </cell>
          <cell r="M592" t="str">
            <v>PMRS/REP/REC</v>
          </cell>
          <cell r="N592" t="str">
            <v>Secondary</v>
          </cell>
          <cell r="O592" t="str">
            <v>Inward Relief Port LRU (Air) (4)</v>
          </cell>
          <cell r="P592" t="str">
            <v>M22 X 1.5 Bonded Seal</v>
          </cell>
          <cell r="Q592" t="str">
            <v>22MM BONDED</v>
          </cell>
          <cell r="R592" t="str">
            <v>FT28202, PMRS/REP/REC, Secondary, Inward Relief Port LRU (Air) (4), M22 X 1.5 Bonded Seal, 22MM BONDED</v>
          </cell>
          <cell r="S592">
            <v>1</v>
          </cell>
        </row>
        <row r="593">
          <cell r="A593">
            <v>587</v>
          </cell>
          <cell r="B593" t="str">
            <v>FT28202</v>
          </cell>
          <cell r="C593" t="str">
            <v>SECONDARY TANK - 2 - PMRS REPAIR RECOVERY</v>
          </cell>
          <cell r="D593">
            <v>2910900355</v>
          </cell>
          <cell r="E593" t="str">
            <v>EW15LOMDCF</v>
          </cell>
          <cell r="F593" t="str">
            <v>SV00A0A460AG2507</v>
          </cell>
          <cell r="G593" t="str">
            <v>Fitting</v>
          </cell>
          <cell r="H593" t="str">
            <v>M22 X 1.5 90° Swivel Fem/Fixed Male Union</v>
          </cell>
          <cell r="I593">
            <v>1</v>
          </cell>
          <cell r="J593">
            <v>0.122</v>
          </cell>
          <cell r="K593">
            <v>0.122</v>
          </cell>
          <cell r="L593">
            <v>587</v>
          </cell>
          <cell r="M593" t="str">
            <v>PMRS/REP/REC</v>
          </cell>
          <cell r="N593" t="str">
            <v>Secondary</v>
          </cell>
          <cell r="O593" t="str">
            <v>Inward Relief Port LRU (Air) (4)</v>
          </cell>
          <cell r="P593" t="str">
            <v>M22 X 1.5 90° Swivel Fem/Fixed Male Union</v>
          </cell>
          <cell r="Q593" t="str">
            <v>EW15LOMDCF</v>
          </cell>
          <cell r="R593" t="str">
            <v>FT28202, PMRS/REP/REC, Secondary, Inward Relief Port LRU (Air) (4), M22 X 1.5 90° Swivel Fem/Fixed Male Union, EW15LOMDCF</v>
          </cell>
          <cell r="S593">
            <v>1</v>
          </cell>
        </row>
        <row r="594">
          <cell r="A594">
            <v>588</v>
          </cell>
          <cell r="B594" t="str">
            <v>FT28202</v>
          </cell>
          <cell r="C594" t="str">
            <v>SECONDARY TANK - 2 - PMRS REPAIR RECOVERY</v>
          </cell>
          <cell r="D594">
            <v>2910900355</v>
          </cell>
          <cell r="E594" t="str">
            <v/>
          </cell>
          <cell r="F594" t="str">
            <v>SV00A0A410AG13</v>
          </cell>
          <cell r="G594" t="str">
            <v/>
          </cell>
          <cell r="H594" t="str">
            <v/>
          </cell>
          <cell r="I594" t="str">
            <v/>
          </cell>
          <cell r="J594" t="str">
            <v/>
          </cell>
          <cell r="K594" t="str">
            <v/>
          </cell>
          <cell r="L594">
            <v>588</v>
          </cell>
          <cell r="M594" t="str">
            <v>PMRS/REP/REC</v>
          </cell>
          <cell r="N594" t="str">
            <v>Secondary</v>
          </cell>
          <cell r="O594" t="str">
            <v>FWD FUEL FEED</v>
          </cell>
          <cell r="P594" t="str">
            <v/>
          </cell>
          <cell r="Q594" t="str">
            <v/>
          </cell>
          <cell r="R594" t="str">
            <v xml:space="preserve">FT28202, PMRS/REP/REC, Secondary, FWD FUEL FEED, , </v>
          </cell>
          <cell r="S594" t="str">
            <v/>
          </cell>
        </row>
        <row r="595">
          <cell r="A595">
            <v>589</v>
          </cell>
          <cell r="B595" t="str">
            <v>FT28202</v>
          </cell>
          <cell r="C595" t="str">
            <v>SECONDARY TANK - 2 - PMRS REPAIR RECOVERY</v>
          </cell>
          <cell r="D595">
            <v>2910900355</v>
          </cell>
          <cell r="E595" t="str">
            <v>FT28450</v>
          </cell>
          <cell r="F595" t="str">
            <v>SV00A0A410AG11</v>
          </cell>
          <cell r="G595" t="str">
            <v>Fitting</v>
          </cell>
          <cell r="H595" t="str">
            <v>FNAV Fwd</v>
          </cell>
          <cell r="I595">
            <v>1</v>
          </cell>
          <cell r="J595">
            <v>0.35</v>
          </cell>
          <cell r="K595">
            <v>0.35</v>
          </cell>
          <cell r="L595">
            <v>589</v>
          </cell>
          <cell r="M595" t="str">
            <v>PMRS/REP/REC</v>
          </cell>
          <cell r="N595" t="str">
            <v>Secondary</v>
          </cell>
          <cell r="O595" t="str">
            <v>FNAV Fwd</v>
          </cell>
          <cell r="P595" t="str">
            <v>FNAV Fwd</v>
          </cell>
          <cell r="Q595" t="str">
            <v>FT28450</v>
          </cell>
          <cell r="R595" t="str">
            <v>FT28202, PMRS/REP/REC, Secondary, FNAV Fwd, FNAV Fwd, FT28450</v>
          </cell>
          <cell r="S595">
            <v>1</v>
          </cell>
        </row>
        <row r="596">
          <cell r="A596">
            <v>590</v>
          </cell>
          <cell r="B596" t="str">
            <v>FT28202</v>
          </cell>
          <cell r="C596" t="str">
            <v>SECONDARY TANK - 2 - PMRS REPAIR RECOVERY</v>
          </cell>
          <cell r="D596">
            <v>2910900355</v>
          </cell>
          <cell r="E596" t="str">
            <v>Y-BS-M36</v>
          </cell>
          <cell r="F596" t="str">
            <v>SV00A0A410AG1301</v>
          </cell>
          <cell r="G596" t="str">
            <v>Seal</v>
          </cell>
          <cell r="H596" t="str">
            <v>M36 Bonded Seal</v>
          </cell>
          <cell r="I596">
            <v>1</v>
          </cell>
          <cell r="J596">
            <v>4.0000000000000001E-3</v>
          </cell>
          <cell r="K596">
            <v>4.0000000000000001E-3</v>
          </cell>
          <cell r="L596">
            <v>590</v>
          </cell>
          <cell r="M596" t="str">
            <v>PMRS/REP/REC</v>
          </cell>
          <cell r="N596" t="str">
            <v>Secondary</v>
          </cell>
          <cell r="O596" t="str">
            <v>Fuel Feed - Fwd Pick Up</v>
          </cell>
          <cell r="P596" t="str">
            <v>M36 Bonded Seal</v>
          </cell>
          <cell r="Q596" t="str">
            <v>Y-BS-M36</v>
          </cell>
          <cell r="R596" t="str">
            <v>FT28202, PMRS/REP/REC, Secondary, Fuel Feed - Fwd Pick Up, M36 Bonded Seal, Y-BS-M36</v>
          </cell>
          <cell r="S596">
            <v>1</v>
          </cell>
        </row>
        <row r="597">
          <cell r="A597">
            <v>591</v>
          </cell>
          <cell r="B597" t="str">
            <v>FT28202</v>
          </cell>
          <cell r="C597" t="str">
            <v>SECONDARY TANK - 2 - PMRS REPAIR RECOVERY</v>
          </cell>
          <cell r="D597">
            <v>2910900355</v>
          </cell>
          <cell r="E597" t="str">
            <v>FT28300</v>
          </cell>
          <cell r="F597" t="str">
            <v>SV00A0A410AG1303</v>
          </cell>
          <cell r="G597" t="str">
            <v>Fitting</v>
          </cell>
          <cell r="H597" t="str">
            <v>Bottom Backing Ring</v>
          </cell>
          <cell r="I597">
            <v>1</v>
          </cell>
          <cell r="J597">
            <v>0.4</v>
          </cell>
          <cell r="K597">
            <v>0.4</v>
          </cell>
          <cell r="L597">
            <v>591</v>
          </cell>
          <cell r="M597" t="str">
            <v>PMRS/REP/REC</v>
          </cell>
          <cell r="N597" t="str">
            <v>Secondary</v>
          </cell>
          <cell r="O597" t="str">
            <v>Fuel Feed - Fwd Pick Up</v>
          </cell>
          <cell r="P597" t="str">
            <v>Bottom Backing Ring</v>
          </cell>
          <cell r="Q597" t="str">
            <v>FT28300</v>
          </cell>
          <cell r="R597" t="str">
            <v>FT28202, PMRS/REP/REC, Secondary, Fuel Feed - Fwd Pick Up, Bottom Backing Ring, FT28300</v>
          </cell>
          <cell r="S597">
            <v>1</v>
          </cell>
        </row>
        <row r="598">
          <cell r="A598">
            <v>592</v>
          </cell>
          <cell r="B598" t="str">
            <v>FT28202</v>
          </cell>
          <cell r="C598" t="str">
            <v>SECONDARY TANK - 2 - PMRS REPAIR RECOVERY</v>
          </cell>
          <cell r="D598">
            <v>2910900355</v>
          </cell>
          <cell r="E598" t="str">
            <v>FT28299</v>
          </cell>
          <cell r="F598" t="str">
            <v>SV00A0A410AG1305</v>
          </cell>
          <cell r="G598" t="str">
            <v>Seal</v>
          </cell>
          <cell r="H598" t="str">
            <v>Bottom Backing Plate Gasket</v>
          </cell>
          <cell r="I598">
            <v>2</v>
          </cell>
          <cell r="J598">
            <v>0.05</v>
          </cell>
          <cell r="K598">
            <v>0.1</v>
          </cell>
          <cell r="L598">
            <v>592</v>
          </cell>
          <cell r="M598" t="str">
            <v>PMRS/REP/REC</v>
          </cell>
          <cell r="N598" t="str">
            <v>Secondary</v>
          </cell>
          <cell r="O598" t="str">
            <v>Fuel Feed - Fwd Pick Up</v>
          </cell>
          <cell r="P598" t="str">
            <v>Bottom Backing Plate Gasket</v>
          </cell>
          <cell r="Q598" t="str">
            <v>FT28299</v>
          </cell>
          <cell r="R598" t="str">
            <v>FT28202, PMRS/REP/REC, Secondary, Fuel Feed - Fwd Pick Up, Bottom Backing Plate Gasket, FT28299</v>
          </cell>
          <cell r="S598">
            <v>2</v>
          </cell>
        </row>
        <row r="599">
          <cell r="A599">
            <v>593</v>
          </cell>
          <cell r="B599" t="str">
            <v>FT28202</v>
          </cell>
          <cell r="C599" t="str">
            <v>SECONDARY TANK - 2 - PMRS REPAIR RECOVERY</v>
          </cell>
          <cell r="D599">
            <v>2910900355</v>
          </cell>
          <cell r="E599" t="str">
            <v>FT28298</v>
          </cell>
          <cell r="F599" t="str">
            <v>SV00A0A410AG1307</v>
          </cell>
          <cell r="G599" t="str">
            <v>Fitting</v>
          </cell>
          <cell r="H599" t="str">
            <v>Bottom Backing Plate</v>
          </cell>
          <cell r="I599">
            <v>1</v>
          </cell>
          <cell r="J599">
            <v>0.3</v>
          </cell>
          <cell r="K599">
            <v>0.3</v>
          </cell>
          <cell r="L599">
            <v>593</v>
          </cell>
          <cell r="M599" t="str">
            <v>PMRS/REP/REC</v>
          </cell>
          <cell r="N599" t="str">
            <v>Secondary</v>
          </cell>
          <cell r="O599" t="str">
            <v>Fuel Feed - Fwd Pick Up</v>
          </cell>
          <cell r="P599" t="str">
            <v>Bottom Backing Plate</v>
          </cell>
          <cell r="Q599" t="str">
            <v>FT28298</v>
          </cell>
          <cell r="R599" t="str">
            <v>FT28202, PMRS/REP/REC, Secondary, Fuel Feed - Fwd Pick Up, Bottom Backing Plate, FT28298</v>
          </cell>
          <cell r="S599">
            <v>1</v>
          </cell>
        </row>
        <row r="600">
          <cell r="A600">
            <v>594</v>
          </cell>
          <cell r="B600" t="str">
            <v>FT28202</v>
          </cell>
          <cell r="C600" t="str">
            <v>SECONDARY TANK - 2 - PMRS REPAIR RECOVERY</v>
          </cell>
          <cell r="D600">
            <v>2910900355</v>
          </cell>
          <cell r="E600" t="str">
            <v>FT28198</v>
          </cell>
          <cell r="F600" t="str">
            <v>SV00A0A410AG1309</v>
          </cell>
          <cell r="G600" t="str">
            <v>Fitting</v>
          </cell>
          <cell r="H600" t="str">
            <v>M8 Earthing Boss (White)</v>
          </cell>
          <cell r="I600">
            <v>1</v>
          </cell>
          <cell r="J600">
            <v>0.03</v>
          </cell>
          <cell r="K600">
            <v>0.03</v>
          </cell>
          <cell r="L600">
            <v>594</v>
          </cell>
          <cell r="M600" t="str">
            <v>PMRS/REP/REC</v>
          </cell>
          <cell r="N600" t="str">
            <v>Secondary</v>
          </cell>
          <cell r="O600" t="str">
            <v>Fuel Feed - Fwd Pick Up</v>
          </cell>
          <cell r="P600" t="str">
            <v>M8 Earthing Boss (White)</v>
          </cell>
          <cell r="Q600" t="str">
            <v>FT28198</v>
          </cell>
          <cell r="R600" t="str">
            <v>FT28202, PMRS/REP/REC, Secondary, Fuel Feed - Fwd Pick Up, M8 Earthing Boss (White), FT28198</v>
          </cell>
          <cell r="S600">
            <v>1</v>
          </cell>
        </row>
        <row r="601">
          <cell r="A601">
            <v>595</v>
          </cell>
          <cell r="B601" t="str">
            <v>FT28202</v>
          </cell>
          <cell r="C601" t="str">
            <v>SECONDARY TANK - 2 - PMRS REPAIR RECOVERY</v>
          </cell>
          <cell r="D601">
            <v>2910900355</v>
          </cell>
          <cell r="E601" t="str">
            <v>BT-M3X20CSK</v>
          </cell>
          <cell r="F601" t="str">
            <v>SV00A0A410AG1311</v>
          </cell>
          <cell r="G601" t="str">
            <v>Fastener</v>
          </cell>
          <cell r="H601" t="str">
            <v>M3 Csk Screw</v>
          </cell>
          <cell r="I601">
            <v>1</v>
          </cell>
          <cell r="J601">
            <v>5.0000000000000001E-3</v>
          </cell>
          <cell r="K601">
            <v>5.0000000000000001E-3</v>
          </cell>
          <cell r="L601">
            <v>595</v>
          </cell>
          <cell r="M601" t="str">
            <v>PMRS/REP/REC</v>
          </cell>
          <cell r="N601" t="str">
            <v>Secondary</v>
          </cell>
          <cell r="O601" t="str">
            <v>Fuel Feed - Fwd Pick Up</v>
          </cell>
          <cell r="P601" t="str">
            <v>M3 Csk Screw</v>
          </cell>
          <cell r="Q601" t="str">
            <v>BT-M3X20CSK</v>
          </cell>
          <cell r="R601" t="str">
            <v>FT28202, PMRS/REP/REC, Secondary, Fuel Feed - Fwd Pick Up, M3 Csk Screw, BT-M3X20CSK</v>
          </cell>
          <cell r="S601">
            <v>1</v>
          </cell>
        </row>
        <row r="602">
          <cell r="A602">
            <v>596</v>
          </cell>
          <cell r="B602" t="str">
            <v>FT28202</v>
          </cell>
          <cell r="C602" t="str">
            <v>SECONDARY TANK - 2 - PMRS REPAIR RECOVERY</v>
          </cell>
          <cell r="D602">
            <v>2910900355</v>
          </cell>
          <cell r="E602" t="str">
            <v>BT-M8X10HX</v>
          </cell>
          <cell r="F602" t="str">
            <v>SV00A0A410AG1313</v>
          </cell>
          <cell r="G602" t="str">
            <v>Fastener</v>
          </cell>
          <cell r="H602" t="str">
            <v>M8 Bolt Hex Head</v>
          </cell>
          <cell r="I602">
            <v>1</v>
          </cell>
          <cell r="J602">
            <v>0.03</v>
          </cell>
          <cell r="K602">
            <v>0.03</v>
          </cell>
          <cell r="L602">
            <v>596</v>
          </cell>
          <cell r="M602" t="str">
            <v>PMRS/REP/REC</v>
          </cell>
          <cell r="N602" t="str">
            <v>Secondary</v>
          </cell>
          <cell r="O602" t="str">
            <v>Fuel Feed - Fwd Pick Up</v>
          </cell>
          <cell r="P602" t="str">
            <v>M8 Bolt Hex Head</v>
          </cell>
          <cell r="Q602" t="str">
            <v>BT-M8X10HX</v>
          </cell>
          <cell r="R602" t="str">
            <v>FT28202, PMRS/REP/REC, Secondary, Fuel Feed - Fwd Pick Up, M8 Bolt Hex Head, BT-M8X10HX</v>
          </cell>
          <cell r="S602">
            <v>1</v>
          </cell>
        </row>
        <row r="603">
          <cell r="A603">
            <v>597</v>
          </cell>
          <cell r="B603" t="str">
            <v>FT28202</v>
          </cell>
          <cell r="C603" t="str">
            <v>SECONDARY TANK - 2 - PMRS REPAIR RECOVERY</v>
          </cell>
          <cell r="D603">
            <v>2910900355</v>
          </cell>
          <cell r="E603" t="str">
            <v>BT-M6X16CSK/SS</v>
          </cell>
          <cell r="F603" t="str">
            <v>SV00A0A410AG1315</v>
          </cell>
          <cell r="G603" t="str">
            <v>Fastener</v>
          </cell>
          <cell r="H603" t="str">
            <v>M6 Bolt Csk Head</v>
          </cell>
          <cell r="I603">
            <v>2</v>
          </cell>
          <cell r="J603">
            <v>5.0000000000000001E-3</v>
          </cell>
          <cell r="K603">
            <v>0.01</v>
          </cell>
          <cell r="L603">
            <v>597</v>
          </cell>
          <cell r="M603" t="str">
            <v>PMRS/REP/REC</v>
          </cell>
          <cell r="N603" t="str">
            <v>Secondary</v>
          </cell>
          <cell r="O603" t="str">
            <v>Fuel Feed - Fwd Pick Up</v>
          </cell>
          <cell r="P603" t="str">
            <v>M6 Bolt Csk Head</v>
          </cell>
          <cell r="Q603" t="str">
            <v>BT-M6X16CSK/SS</v>
          </cell>
          <cell r="R603" t="str">
            <v>FT28202, PMRS/REP/REC, Secondary, Fuel Feed - Fwd Pick Up, M6 Bolt Csk Head, BT-M6X16CSK/SS</v>
          </cell>
          <cell r="S603">
            <v>2</v>
          </cell>
        </row>
        <row r="604">
          <cell r="A604">
            <v>598</v>
          </cell>
          <cell r="B604" t="str">
            <v>FT28202</v>
          </cell>
          <cell r="C604" t="str">
            <v>SECONDARY TANK - 2 - PMRS REPAIR RECOVERY</v>
          </cell>
          <cell r="D604">
            <v>2910900355</v>
          </cell>
          <cell r="E604" t="str">
            <v>Y-XRT005E177M26</v>
          </cell>
          <cell r="F604" t="str">
            <v>SV00A0A410AG1317</v>
          </cell>
          <cell r="G604" t="str">
            <v>Fitting</v>
          </cell>
          <cell r="H604" t="str">
            <v>M26 Aluminium Crush Washer</v>
          </cell>
          <cell r="I604">
            <v>2</v>
          </cell>
          <cell r="J604">
            <v>4.0000000000000001E-3</v>
          </cell>
          <cell r="K604">
            <v>8.0000000000000002E-3</v>
          </cell>
          <cell r="L604">
            <v>598</v>
          </cell>
          <cell r="M604" t="str">
            <v>PMRS/REP/REC</v>
          </cell>
          <cell r="N604" t="str">
            <v>Secondary</v>
          </cell>
          <cell r="O604" t="str">
            <v>Fuel Feed - Fwd Pick Up</v>
          </cell>
          <cell r="P604" t="str">
            <v>M26 Aluminium Crush Washer</v>
          </cell>
          <cell r="Q604" t="str">
            <v>Y-XRT005E177M26</v>
          </cell>
          <cell r="R604" t="str">
            <v>FT28202, PMRS/REP/REC, Secondary, Fuel Feed - Fwd Pick Up, M26 Aluminium Crush Washer, Y-XRT005E177M26</v>
          </cell>
          <cell r="S604">
            <v>2</v>
          </cell>
        </row>
        <row r="605">
          <cell r="A605">
            <v>599</v>
          </cell>
          <cell r="B605" t="str">
            <v>FT28202</v>
          </cell>
          <cell r="C605" t="str">
            <v>SECONDARY TANK - 2 - PMRS REPAIR RECOVERY</v>
          </cell>
          <cell r="D605">
            <v>2910900355</v>
          </cell>
          <cell r="E605" t="str">
            <v>Y-764305-20</v>
          </cell>
          <cell r="F605" t="str">
            <v>SV00A0A410AG1319</v>
          </cell>
          <cell r="G605" t="str">
            <v>Fitting</v>
          </cell>
          <cell r="H605" t="str">
            <v>M26 Banjo bolt DIN 7643-3</v>
          </cell>
          <cell r="I605">
            <v>1</v>
          </cell>
          <cell r="J605">
            <v>0.125</v>
          </cell>
          <cell r="K605">
            <v>0.125</v>
          </cell>
          <cell r="L605">
            <v>599</v>
          </cell>
          <cell r="M605" t="str">
            <v>PMRS/REP/REC</v>
          </cell>
          <cell r="N605" t="str">
            <v>Secondary</v>
          </cell>
          <cell r="O605" t="str">
            <v>Fuel Feed - Fwd Pick Up</v>
          </cell>
          <cell r="P605" t="str">
            <v>M26 Banjo bolt DIN 7643-3</v>
          </cell>
          <cell r="Q605" t="str">
            <v>Y-764305-20</v>
          </cell>
          <cell r="R605" t="str">
            <v>FT28202, PMRS/REP/REC, Secondary, Fuel Feed - Fwd Pick Up, M26 Banjo bolt DIN 7643-3, Y-764305-20</v>
          </cell>
          <cell r="S605">
            <v>1</v>
          </cell>
        </row>
        <row r="606">
          <cell r="A606">
            <v>600</v>
          </cell>
          <cell r="B606" t="str">
            <v>FT28202</v>
          </cell>
          <cell r="C606" t="str">
            <v>SECONDARY TANK - 2 - PMRS REPAIR RECOVERY</v>
          </cell>
          <cell r="D606">
            <v>2910900355</v>
          </cell>
          <cell r="E606" t="str">
            <v/>
          </cell>
          <cell r="F606" t="str">
            <v>SV00A0A450AV</v>
          </cell>
          <cell r="G606" t="str">
            <v/>
          </cell>
          <cell r="H606" t="str">
            <v/>
          </cell>
          <cell r="I606" t="str">
            <v/>
          </cell>
          <cell r="J606" t="str">
            <v/>
          </cell>
          <cell r="K606" t="str">
            <v/>
          </cell>
          <cell r="L606">
            <v>600</v>
          </cell>
          <cell r="M606" t="str">
            <v>PMRS/REP/REC</v>
          </cell>
          <cell r="N606" t="str">
            <v>Secondary</v>
          </cell>
          <cell r="O606" t="str">
            <v>OPTICAL SENSOR FWD - SECONDARY TANK</v>
          </cell>
          <cell r="P606" t="str">
            <v/>
          </cell>
          <cell r="Q606" t="str">
            <v/>
          </cell>
          <cell r="R606" t="str">
            <v xml:space="preserve">FT28202, PMRS/REP/REC, Secondary, OPTICAL SENSOR FWD - SECONDARY TANK, , </v>
          </cell>
          <cell r="S606" t="str">
            <v/>
          </cell>
        </row>
        <row r="607">
          <cell r="A607">
            <v>601</v>
          </cell>
          <cell r="B607" t="str">
            <v>FT28202</v>
          </cell>
          <cell r="C607" t="str">
            <v>SECONDARY TANK - 2 - PMRS REPAIR RECOVERY</v>
          </cell>
          <cell r="D607">
            <v>2910900355</v>
          </cell>
          <cell r="E607" t="str">
            <v>FT28275</v>
          </cell>
          <cell r="F607" t="str">
            <v>SV00A0A450AV01</v>
          </cell>
          <cell r="G607" t="str">
            <v>Insert</v>
          </cell>
          <cell r="H607" t="str">
            <v>Insert 1/2" BSP</v>
          </cell>
          <cell r="I607">
            <v>1</v>
          </cell>
          <cell r="J607">
            <v>7.0000000000000007E-2</v>
          </cell>
          <cell r="K607">
            <v>7.0000000000000007E-2</v>
          </cell>
          <cell r="L607">
            <v>601</v>
          </cell>
          <cell r="M607" t="str">
            <v>PMRS/REP/REC</v>
          </cell>
          <cell r="N607" t="str">
            <v>Secondary</v>
          </cell>
          <cell r="O607" t="str">
            <v>Optical Sensor Fwd</v>
          </cell>
          <cell r="P607" t="str">
            <v>Insert 1/2" BSP</v>
          </cell>
          <cell r="Q607" t="str">
            <v>FT28275</v>
          </cell>
          <cell r="R607" t="str">
            <v>FT28202, PMRS/REP/REC, Secondary, Optical Sensor Fwd, Insert 1/2" BSP, FT28275</v>
          </cell>
          <cell r="S607">
            <v>1</v>
          </cell>
        </row>
        <row r="608">
          <cell r="A608">
            <v>602</v>
          </cell>
          <cell r="B608" t="str">
            <v>FT28202</v>
          </cell>
          <cell r="C608" t="str">
            <v>SECONDARY TANK - 2 - PMRS REPAIR RECOVERY</v>
          </cell>
          <cell r="D608">
            <v>2910900355</v>
          </cell>
          <cell r="E608" t="str">
            <v>Y-POS187-312-120</v>
          </cell>
          <cell r="F608" t="str">
            <v>SV00A0A450AV03</v>
          </cell>
          <cell r="G608" t="str">
            <v>Fitting</v>
          </cell>
          <cell r="H608" t="str">
            <v>Optical sensor unit</v>
          </cell>
          <cell r="I608">
            <v>1</v>
          </cell>
          <cell r="J608">
            <v>0.5</v>
          </cell>
          <cell r="K608">
            <v>0.5</v>
          </cell>
          <cell r="L608">
            <v>602</v>
          </cell>
          <cell r="M608" t="str">
            <v>PMRS/REP/REC</v>
          </cell>
          <cell r="N608" t="str">
            <v>Secondary</v>
          </cell>
          <cell r="O608" t="str">
            <v>Optical Sensor Fwd</v>
          </cell>
          <cell r="P608" t="str">
            <v>Optical sensor unit</v>
          </cell>
          <cell r="Q608" t="str">
            <v>Y-POS187-312-120</v>
          </cell>
          <cell r="R608" t="str">
            <v>FT28202, PMRS/REP/REC, Secondary, Optical Sensor Fwd, Optical sensor unit, Y-POS187-312-120</v>
          </cell>
          <cell r="S608">
            <v>1</v>
          </cell>
        </row>
        <row r="609">
          <cell r="A609">
            <v>603</v>
          </cell>
          <cell r="B609" t="str">
            <v>FT28202</v>
          </cell>
          <cell r="C609" t="str">
            <v>SECONDARY TANK - 2 - PMRS REPAIR RECOVERY</v>
          </cell>
          <cell r="D609">
            <v>2910900355</v>
          </cell>
          <cell r="E609" t="str">
            <v>Y-BS1/2BSP</v>
          </cell>
          <cell r="F609" t="str">
            <v>SV00A0A450AV05</v>
          </cell>
          <cell r="G609" t="str">
            <v>Seal</v>
          </cell>
          <cell r="H609" t="str">
            <v>Washer 1/2 BSP</v>
          </cell>
          <cell r="I609">
            <v>1</v>
          </cell>
          <cell r="J609">
            <v>4.0000000000000001E-3</v>
          </cell>
          <cell r="K609">
            <v>4.0000000000000001E-3</v>
          </cell>
          <cell r="L609">
            <v>603</v>
          </cell>
          <cell r="M609" t="str">
            <v>PMRS/REP/REC</v>
          </cell>
          <cell r="N609" t="str">
            <v>Secondary</v>
          </cell>
          <cell r="O609" t="str">
            <v>Optical Sensor Fwd</v>
          </cell>
          <cell r="P609" t="str">
            <v>Washer 1/2 BSP</v>
          </cell>
          <cell r="Q609" t="str">
            <v>Y-BS1/2BSP</v>
          </cell>
          <cell r="R609" t="str">
            <v>FT28202, PMRS/REP/REC, Secondary, Optical Sensor Fwd, Washer 1/2 BSP, Y-BS1/2BSP</v>
          </cell>
          <cell r="S609">
            <v>1</v>
          </cell>
        </row>
        <row r="610">
          <cell r="A610">
            <v>604</v>
          </cell>
          <cell r="B610" t="str">
            <v>FT28202</v>
          </cell>
          <cell r="C610" t="str">
            <v>SECONDARY TANK - 2 - PMRS REPAIR RECOVERY</v>
          </cell>
          <cell r="D610">
            <v>2910900355</v>
          </cell>
          <cell r="E610" t="str">
            <v/>
          </cell>
          <cell r="F610" t="str">
            <v>SV00A0A410AG09</v>
          </cell>
          <cell r="G610" t="str">
            <v/>
          </cell>
          <cell r="H610" t="str">
            <v/>
          </cell>
          <cell r="I610" t="str">
            <v/>
          </cell>
          <cell r="J610" t="str">
            <v/>
          </cell>
          <cell r="K610" t="str">
            <v/>
          </cell>
          <cell r="L610">
            <v>604</v>
          </cell>
          <cell r="M610" t="str">
            <v>PMRS/REP/REC</v>
          </cell>
          <cell r="N610" t="str">
            <v>Secondary</v>
          </cell>
          <cell r="O610" t="str">
            <v>AFT FUEL FEED</v>
          </cell>
          <cell r="P610" t="str">
            <v/>
          </cell>
          <cell r="Q610" t="str">
            <v/>
          </cell>
          <cell r="R610" t="str">
            <v xml:space="preserve">FT28202, PMRS/REP/REC, Secondary, AFT FUEL FEED, , </v>
          </cell>
          <cell r="S610" t="str">
            <v/>
          </cell>
        </row>
        <row r="611">
          <cell r="A611">
            <v>605</v>
          </cell>
          <cell r="B611" t="str">
            <v>FT28202</v>
          </cell>
          <cell r="C611" t="str">
            <v>SECONDARY TANK - 2 - PMRS REPAIR RECOVERY</v>
          </cell>
          <cell r="D611">
            <v>2910900355</v>
          </cell>
          <cell r="E611" t="str">
            <v>FT28450</v>
          </cell>
          <cell r="F611" t="str">
            <v>SV00A0A410AG07</v>
          </cell>
          <cell r="G611" t="str">
            <v>Fitting</v>
          </cell>
          <cell r="H611" t="str">
            <v>FNAV Aft</v>
          </cell>
          <cell r="I611">
            <v>1</v>
          </cell>
          <cell r="J611">
            <v>0.35</v>
          </cell>
          <cell r="K611">
            <v>0.35</v>
          </cell>
          <cell r="L611">
            <v>605</v>
          </cell>
          <cell r="M611" t="str">
            <v>PMRS/REP/REC</v>
          </cell>
          <cell r="N611" t="str">
            <v>Secondary</v>
          </cell>
          <cell r="O611" t="str">
            <v>FNAV Aft</v>
          </cell>
          <cell r="P611" t="str">
            <v>FNAV Aft</v>
          </cell>
          <cell r="Q611" t="str">
            <v>FT28450</v>
          </cell>
          <cell r="R611" t="str">
            <v>FT28202, PMRS/REP/REC, Secondary, FNAV Aft, FNAV Aft, FT28450</v>
          </cell>
          <cell r="S611">
            <v>1</v>
          </cell>
        </row>
        <row r="612">
          <cell r="A612">
            <v>606</v>
          </cell>
          <cell r="B612" t="str">
            <v>FT28202</v>
          </cell>
          <cell r="C612" t="str">
            <v>SECONDARY TANK - 2 - PMRS REPAIR RECOVERY</v>
          </cell>
          <cell r="D612">
            <v>2910900355</v>
          </cell>
          <cell r="E612" t="str">
            <v>Y-XRT005E177M26</v>
          </cell>
          <cell r="F612" t="str">
            <v>SV00A0A410AG0901</v>
          </cell>
          <cell r="G612" t="str">
            <v>Seal</v>
          </cell>
          <cell r="H612" t="str">
            <v>M26 Aluminium Crush Washer</v>
          </cell>
          <cell r="I612">
            <v>2</v>
          </cell>
          <cell r="J612">
            <v>4.0000000000000001E-3</v>
          </cell>
          <cell r="K612">
            <v>8.0000000000000002E-3</v>
          </cell>
          <cell r="L612">
            <v>606</v>
          </cell>
          <cell r="M612" t="str">
            <v>PMRS/REP/REC</v>
          </cell>
          <cell r="N612" t="str">
            <v>Secondary</v>
          </cell>
          <cell r="O612" t="str">
            <v>Fuel Feed - Aft Pick Up</v>
          </cell>
          <cell r="P612" t="str">
            <v>M26 Aluminium Crush Washer</v>
          </cell>
          <cell r="Q612" t="str">
            <v>Y-XRT005E177M26</v>
          </cell>
          <cell r="R612" t="str">
            <v>FT28202, PMRS/REP/REC, Secondary, Fuel Feed - Aft Pick Up, M26 Aluminium Crush Washer, Y-XRT005E177M26</v>
          </cell>
          <cell r="S612">
            <v>2</v>
          </cell>
        </row>
        <row r="613">
          <cell r="A613">
            <v>607</v>
          </cell>
          <cell r="B613" t="str">
            <v>FT28202</v>
          </cell>
          <cell r="C613" t="str">
            <v>SECONDARY TANK - 2 - PMRS REPAIR RECOVERY</v>
          </cell>
          <cell r="D613">
            <v>2910900355</v>
          </cell>
          <cell r="E613" t="str">
            <v>Y-764305-20</v>
          </cell>
          <cell r="F613" t="str">
            <v>SV00A0A410AG0903</v>
          </cell>
          <cell r="G613" t="str">
            <v>Fitting</v>
          </cell>
          <cell r="H613" t="str">
            <v>M26 Banjo bolt DIN 7643-3</v>
          </cell>
          <cell r="I613">
            <v>1</v>
          </cell>
          <cell r="J613">
            <v>0.125</v>
          </cell>
          <cell r="K613">
            <v>0.125</v>
          </cell>
          <cell r="L613">
            <v>607</v>
          </cell>
          <cell r="M613" t="str">
            <v>PMRS/REP/REC</v>
          </cell>
          <cell r="N613" t="str">
            <v>Secondary</v>
          </cell>
          <cell r="O613" t="str">
            <v>Fuel Feed - Aft Pick Up</v>
          </cell>
          <cell r="P613" t="str">
            <v>M26 Banjo bolt DIN 7643-3</v>
          </cell>
          <cell r="Q613" t="str">
            <v>Y-764305-20</v>
          </cell>
          <cell r="R613" t="str">
            <v>FT28202, PMRS/REP/REC, Secondary, Fuel Feed - Aft Pick Up, M26 Banjo bolt DIN 7643-3, Y-764305-20</v>
          </cell>
          <cell r="S613">
            <v>1</v>
          </cell>
        </row>
        <row r="614">
          <cell r="A614">
            <v>608</v>
          </cell>
          <cell r="B614" t="str">
            <v>FT28202</v>
          </cell>
          <cell r="C614" t="str">
            <v>SECONDARY TANK - 2 - PMRS REPAIR RECOVERY</v>
          </cell>
          <cell r="D614">
            <v>2910900355</v>
          </cell>
          <cell r="E614" t="str">
            <v/>
          </cell>
          <cell r="F614" t="str">
            <v>SV00A0A450AS</v>
          </cell>
          <cell r="G614" t="str">
            <v/>
          </cell>
          <cell r="H614" t="str">
            <v/>
          </cell>
          <cell r="I614" t="str">
            <v/>
          </cell>
          <cell r="J614" t="str">
            <v/>
          </cell>
          <cell r="K614" t="str">
            <v/>
          </cell>
          <cell r="L614">
            <v>608</v>
          </cell>
          <cell r="M614" t="str">
            <v>PMRS/REP/REC</v>
          </cell>
          <cell r="N614" t="str">
            <v>Secondary</v>
          </cell>
          <cell r="O614" t="str">
            <v>OPTICAL SENSOR AFT - SECONDARY TANK</v>
          </cell>
          <cell r="P614" t="str">
            <v/>
          </cell>
          <cell r="Q614" t="str">
            <v/>
          </cell>
          <cell r="R614" t="str">
            <v xml:space="preserve">FT28202, PMRS/REP/REC, Secondary, OPTICAL SENSOR AFT - SECONDARY TANK, , </v>
          </cell>
          <cell r="S614" t="str">
            <v/>
          </cell>
        </row>
        <row r="615">
          <cell r="A615">
            <v>609</v>
          </cell>
          <cell r="B615" t="str">
            <v>FT28202</v>
          </cell>
          <cell r="C615" t="str">
            <v>SECONDARY TANK - 2 - PMRS REPAIR RECOVERY</v>
          </cell>
          <cell r="D615">
            <v>2910900355</v>
          </cell>
          <cell r="E615" t="str">
            <v>FT28275</v>
          </cell>
          <cell r="F615" t="str">
            <v>SV00A0A450AS01</v>
          </cell>
          <cell r="G615" t="str">
            <v>Insert</v>
          </cell>
          <cell r="H615" t="str">
            <v>Insert 1/2" BSP</v>
          </cell>
          <cell r="I615">
            <v>1</v>
          </cell>
          <cell r="J615">
            <v>7.0000000000000007E-2</v>
          </cell>
          <cell r="K615">
            <v>7.0000000000000007E-2</v>
          </cell>
          <cell r="L615">
            <v>609</v>
          </cell>
          <cell r="M615" t="str">
            <v>PMRS/REP/REC</v>
          </cell>
          <cell r="N615" t="str">
            <v>Secondary</v>
          </cell>
          <cell r="O615" t="str">
            <v>Optical Sensor Aft</v>
          </cell>
          <cell r="P615" t="str">
            <v>Insert 1/2" BSP</v>
          </cell>
          <cell r="Q615" t="str">
            <v>FT28275</v>
          </cell>
          <cell r="R615" t="str">
            <v>FT28202, PMRS/REP/REC, Secondary, Optical Sensor Aft, Insert 1/2" BSP, FT28275</v>
          </cell>
          <cell r="S615">
            <v>1</v>
          </cell>
        </row>
        <row r="616">
          <cell r="A616">
            <v>610</v>
          </cell>
          <cell r="B616" t="str">
            <v>FT28202</v>
          </cell>
          <cell r="C616" t="str">
            <v>SECONDARY TANK - 2 - PMRS REPAIR RECOVERY</v>
          </cell>
          <cell r="D616">
            <v>2910900355</v>
          </cell>
          <cell r="E616" t="str">
            <v>Y-POS187-312-120</v>
          </cell>
          <cell r="F616" t="str">
            <v>SV00A0A450AS03</v>
          </cell>
          <cell r="G616" t="str">
            <v>Fitting</v>
          </cell>
          <cell r="H616" t="str">
            <v>Optical sensor unit</v>
          </cell>
          <cell r="I616">
            <v>1</v>
          </cell>
          <cell r="J616">
            <v>0.5</v>
          </cell>
          <cell r="K616">
            <v>0.5</v>
          </cell>
          <cell r="L616">
            <v>610</v>
          </cell>
          <cell r="M616" t="str">
            <v>PMRS/REP/REC</v>
          </cell>
          <cell r="N616" t="str">
            <v>Secondary</v>
          </cell>
          <cell r="O616" t="str">
            <v>Optical Sensor Aft</v>
          </cell>
          <cell r="P616" t="str">
            <v>Optical sensor unit</v>
          </cell>
          <cell r="Q616" t="str">
            <v>Y-POS187-312-120</v>
          </cell>
          <cell r="R616" t="str">
            <v>FT28202, PMRS/REP/REC, Secondary, Optical Sensor Aft, Optical sensor unit, Y-POS187-312-120</v>
          </cell>
          <cell r="S616">
            <v>1</v>
          </cell>
        </row>
        <row r="617">
          <cell r="A617">
            <v>611</v>
          </cell>
          <cell r="B617" t="str">
            <v>FT28202</v>
          </cell>
          <cell r="C617" t="str">
            <v>SECONDARY TANK - 2 - PMRS REPAIR RECOVERY</v>
          </cell>
          <cell r="D617">
            <v>2910900355</v>
          </cell>
          <cell r="E617" t="str">
            <v>Y-BS1/2BSP</v>
          </cell>
          <cell r="F617" t="str">
            <v>SV00A0A450AS05</v>
          </cell>
          <cell r="G617" t="str">
            <v>Seal</v>
          </cell>
          <cell r="H617" t="str">
            <v>Washer 1/2 BSP</v>
          </cell>
          <cell r="I617">
            <v>1</v>
          </cell>
          <cell r="J617">
            <v>4.0000000000000001E-3</v>
          </cell>
          <cell r="K617">
            <v>4.0000000000000001E-3</v>
          </cell>
          <cell r="L617">
            <v>611</v>
          </cell>
          <cell r="M617" t="str">
            <v>PMRS/REP/REC</v>
          </cell>
          <cell r="N617" t="str">
            <v>Secondary</v>
          </cell>
          <cell r="O617" t="str">
            <v>Optical Sensor Aft</v>
          </cell>
          <cell r="P617" t="str">
            <v>Washer 1/2 BSP</v>
          </cell>
          <cell r="Q617" t="str">
            <v>Y-BS1/2BSP</v>
          </cell>
          <cell r="R617" t="str">
            <v>FT28202, PMRS/REP/REC, Secondary, Optical Sensor Aft, Washer 1/2 BSP, Y-BS1/2BSP</v>
          </cell>
          <cell r="S617">
            <v>1</v>
          </cell>
        </row>
        <row r="618">
          <cell r="A618">
            <v>612</v>
          </cell>
          <cell r="B618" t="str">
            <v>FT28202</v>
          </cell>
          <cell r="C618" t="str">
            <v>SECONDARY TANK - 2 - PMRS REPAIR RECOVERY</v>
          </cell>
          <cell r="D618">
            <v>2910900355</v>
          </cell>
          <cell r="E618" t="str">
            <v/>
          </cell>
          <cell r="F618" t="str">
            <v>SV00A0A410AG0101</v>
          </cell>
          <cell r="G618" t="str">
            <v>Fitting</v>
          </cell>
          <cell r="H618" t="str">
            <v>HG334A 1.6mm Kit</v>
          </cell>
          <cell r="I618">
            <v>1</v>
          </cell>
          <cell r="J618">
            <v>0.3</v>
          </cell>
          <cell r="K618">
            <v>0.3</v>
          </cell>
          <cell r="L618">
            <v>612</v>
          </cell>
          <cell r="M618" t="str">
            <v>PMRS/REP/REC</v>
          </cell>
          <cell r="N618" t="str">
            <v>Secondary</v>
          </cell>
          <cell r="O618" t="str">
            <v>Interface sponge</v>
          </cell>
          <cell r="P618" t="str">
            <v>HG334A 1.6mm Kit</v>
          </cell>
          <cell r="Q618" t="str">
            <v/>
          </cell>
          <cell r="R618" t="str">
            <v xml:space="preserve">FT28202, PMRS/REP/REC, Secondary, Interface sponge, HG334A 1.6mm Kit, </v>
          </cell>
          <cell r="S618">
            <v>1</v>
          </cell>
        </row>
        <row r="619">
          <cell r="A619">
            <v>613</v>
          </cell>
          <cell r="B619" t="str">
            <v>FT28202</v>
          </cell>
          <cell r="C619" t="str">
            <v>SECONDARY TANK - 2 - PMRS REPAIR RECOVERY</v>
          </cell>
          <cell r="D619">
            <v>2910900355</v>
          </cell>
          <cell r="E619" t="str">
            <v/>
          </cell>
          <cell r="F619" t="str">
            <v>SV00A0A410AG17</v>
          </cell>
          <cell r="G619" t="str">
            <v/>
          </cell>
          <cell r="H619" t="str">
            <v/>
          </cell>
          <cell r="I619" t="str">
            <v/>
          </cell>
          <cell r="J619" t="str">
            <v/>
          </cell>
          <cell r="K619" t="str">
            <v/>
          </cell>
          <cell r="L619">
            <v>613</v>
          </cell>
          <cell r="M619" t="str">
            <v>PMRS/REP/REC</v>
          </cell>
          <cell r="N619" t="str">
            <v>Secondary</v>
          </cell>
          <cell r="O619" t="str">
            <v>Strap Assy 1</v>
          </cell>
          <cell r="P619" t="str">
            <v/>
          </cell>
          <cell r="Q619" t="str">
            <v/>
          </cell>
          <cell r="R619" t="str">
            <v xml:space="preserve">FT28202, PMRS/REP/REC, Secondary, Strap Assy 1, , </v>
          </cell>
          <cell r="S619" t="str">
            <v/>
          </cell>
        </row>
        <row r="620">
          <cell r="A620">
            <v>614</v>
          </cell>
          <cell r="B620" t="str">
            <v>FT28202</v>
          </cell>
          <cell r="C620" t="str">
            <v>SECONDARY TANK - 2 - PMRS REPAIR RECOVERY</v>
          </cell>
          <cell r="D620">
            <v>2910900355</v>
          </cell>
          <cell r="E620" t="str">
            <v>FT28415/01</v>
          </cell>
          <cell r="F620" t="str">
            <v>SV00A0A410AG1701</v>
          </cell>
          <cell r="G620" t="str">
            <v>Fitting</v>
          </cell>
          <cell r="H620" t="str">
            <v>Strap</v>
          </cell>
          <cell r="I620">
            <v>1</v>
          </cell>
          <cell r="J620">
            <v>2.7149999999999999</v>
          </cell>
          <cell r="K620">
            <v>2.7149999999999999</v>
          </cell>
          <cell r="L620">
            <v>614</v>
          </cell>
          <cell r="M620" t="str">
            <v>PMRS/REP/REC</v>
          </cell>
          <cell r="N620" t="str">
            <v>Secondary</v>
          </cell>
          <cell r="O620" t="str">
            <v>(Strap Assy 1) FT28415/-</v>
          </cell>
          <cell r="P620" t="str">
            <v>Strap</v>
          </cell>
          <cell r="Q620" t="str">
            <v>FT28415/01</v>
          </cell>
          <cell r="R620" t="str">
            <v>FT28202, PMRS/REP/REC, Secondary, (Strap Assy 1) FT28415/-, Strap, FT28415/01</v>
          </cell>
          <cell r="S620">
            <v>1</v>
          </cell>
        </row>
        <row r="621">
          <cell r="A621">
            <v>615</v>
          </cell>
          <cell r="B621" t="str">
            <v>FT28202</v>
          </cell>
          <cell r="C621" t="str">
            <v>SECONDARY TANK - 2 - PMRS REPAIR RECOVERY</v>
          </cell>
          <cell r="D621">
            <v>2910900355</v>
          </cell>
          <cell r="E621" t="str">
            <v>FT28415/02</v>
          </cell>
          <cell r="F621" t="str">
            <v>SV00A0A410AG1703</v>
          </cell>
          <cell r="G621" t="str">
            <v>Fitting</v>
          </cell>
          <cell r="H621" t="str">
            <v>Strap</v>
          </cell>
          <cell r="I621">
            <v>1</v>
          </cell>
          <cell r="J621" t="str">
            <v/>
          </cell>
          <cell r="K621" t="str">
            <v/>
          </cell>
          <cell r="L621">
            <v>615</v>
          </cell>
          <cell r="M621" t="str">
            <v>PMRS/REP/REC</v>
          </cell>
          <cell r="N621" t="str">
            <v>Secondary</v>
          </cell>
          <cell r="O621" t="str">
            <v>(Strap Assy 1) FT28415/-</v>
          </cell>
          <cell r="P621" t="str">
            <v>Strap</v>
          </cell>
          <cell r="Q621" t="str">
            <v>FT28415/02</v>
          </cell>
          <cell r="R621" t="str">
            <v>FT28202, PMRS/REP/REC, Secondary, (Strap Assy 1) FT28415/-, Strap, FT28415/02</v>
          </cell>
          <cell r="S621">
            <v>1</v>
          </cell>
        </row>
        <row r="622">
          <cell r="A622">
            <v>616</v>
          </cell>
          <cell r="B622" t="str">
            <v>FT28202</v>
          </cell>
          <cell r="C622" t="str">
            <v>SECONDARY TANK - 2 - PMRS REPAIR RECOVERY</v>
          </cell>
          <cell r="D622">
            <v>2910900355</v>
          </cell>
          <cell r="E622" t="str">
            <v>FT28911</v>
          </cell>
          <cell r="F622" t="str">
            <v>SV00A0A410AG1705</v>
          </cell>
          <cell r="G622" t="str">
            <v>Block</v>
          </cell>
          <cell r="H622" t="str">
            <v>Tension Block Threaded M8</v>
          </cell>
          <cell r="I622">
            <v>1</v>
          </cell>
          <cell r="J622" t="str">
            <v/>
          </cell>
          <cell r="K622" t="str">
            <v/>
          </cell>
          <cell r="L622">
            <v>616</v>
          </cell>
          <cell r="M622" t="str">
            <v>PMRS/REP/REC</v>
          </cell>
          <cell r="N622" t="str">
            <v>Secondary</v>
          </cell>
          <cell r="O622" t="str">
            <v>(Strap Assy 1) FT28415/-</v>
          </cell>
          <cell r="P622" t="str">
            <v>Tension Block Threaded M8</v>
          </cell>
          <cell r="Q622" t="str">
            <v>FT28911</v>
          </cell>
          <cell r="R622" t="str">
            <v>FT28202, PMRS/REP/REC, Secondary, (Strap Assy 1) FT28415/-, Tension Block Threaded M8, FT28911</v>
          </cell>
          <cell r="S622">
            <v>1</v>
          </cell>
        </row>
        <row r="623">
          <cell r="A623">
            <v>617</v>
          </cell>
          <cell r="B623" t="str">
            <v>FT28202</v>
          </cell>
          <cell r="C623" t="str">
            <v>SECONDARY TANK - 2 - PMRS REPAIR RECOVERY</v>
          </cell>
          <cell r="D623">
            <v>2910900355</v>
          </cell>
          <cell r="E623" t="str">
            <v>FT28913</v>
          </cell>
          <cell r="F623" t="str">
            <v>SV00A0A410AG1707</v>
          </cell>
          <cell r="G623" t="str">
            <v>Block</v>
          </cell>
          <cell r="H623" t="str">
            <v>Corner Clearance Block</v>
          </cell>
          <cell r="I623">
            <v>1</v>
          </cell>
          <cell r="J623" t="str">
            <v/>
          </cell>
          <cell r="K623" t="str">
            <v/>
          </cell>
          <cell r="L623">
            <v>617</v>
          </cell>
          <cell r="M623" t="str">
            <v>PMRS/REP/REC</v>
          </cell>
          <cell r="N623" t="str">
            <v>Secondary</v>
          </cell>
          <cell r="O623" t="str">
            <v>(Strap Assy 1) FT28415/-</v>
          </cell>
          <cell r="P623" t="str">
            <v>Corner Clearance Block</v>
          </cell>
          <cell r="Q623" t="str">
            <v>FT28913</v>
          </cell>
          <cell r="R623" t="str">
            <v>FT28202, PMRS/REP/REC, Secondary, (Strap Assy 1) FT28415/-, Corner Clearance Block, FT28913</v>
          </cell>
          <cell r="S623">
            <v>1</v>
          </cell>
        </row>
        <row r="624">
          <cell r="A624">
            <v>618</v>
          </cell>
          <cell r="B624" t="str">
            <v>FT28202</v>
          </cell>
          <cell r="C624" t="str">
            <v>SECONDARY TANK - 2 - PMRS REPAIR RECOVERY</v>
          </cell>
          <cell r="D624">
            <v>2910900355</v>
          </cell>
          <cell r="E624" t="str">
            <v>NT-M8-SCX24</v>
          </cell>
          <cell r="F624" t="str">
            <v>SV00A0A410AG1709</v>
          </cell>
          <cell r="G624" t="str">
            <v>Fitting</v>
          </cell>
          <cell r="H624" t="str">
            <v>Studding Connector M8</v>
          </cell>
          <cell r="I624">
            <v>1</v>
          </cell>
          <cell r="J624" t="str">
            <v/>
          </cell>
          <cell r="K624" t="str">
            <v/>
          </cell>
          <cell r="L624">
            <v>618</v>
          </cell>
          <cell r="M624" t="str">
            <v>PMRS/REP/REC</v>
          </cell>
          <cell r="N624" t="str">
            <v>Secondary</v>
          </cell>
          <cell r="O624" t="str">
            <v>(Strap Assy 1) FT28415/-</v>
          </cell>
          <cell r="P624" t="str">
            <v>Studding Connector M8</v>
          </cell>
          <cell r="Q624" t="str">
            <v>NT-M8-SCX24</v>
          </cell>
          <cell r="R624" t="str">
            <v>FT28202, PMRS/REP/REC, Secondary, (Strap Assy 1) FT28415/-, Studding Connector M8, NT-M8-SCX24</v>
          </cell>
          <cell r="S624">
            <v>1</v>
          </cell>
        </row>
        <row r="625">
          <cell r="A625">
            <v>619</v>
          </cell>
          <cell r="B625" t="str">
            <v>FT28202</v>
          </cell>
          <cell r="C625" t="str">
            <v>SECONDARY TANK - 2 - PMRS REPAIR RECOVERY</v>
          </cell>
          <cell r="D625">
            <v>2910900355</v>
          </cell>
          <cell r="E625" t="str">
            <v>FT28919</v>
          </cell>
          <cell r="F625" t="str">
            <v>SV00A0A410AG1711</v>
          </cell>
          <cell r="G625" t="str">
            <v>Block</v>
          </cell>
          <cell r="H625" t="str">
            <v>Strap Fwd Mounting Block</v>
          </cell>
          <cell r="I625">
            <v>1</v>
          </cell>
          <cell r="J625" t="str">
            <v/>
          </cell>
          <cell r="K625" t="str">
            <v/>
          </cell>
          <cell r="L625">
            <v>619</v>
          </cell>
          <cell r="M625" t="str">
            <v>PMRS/REP/REC</v>
          </cell>
          <cell r="N625" t="str">
            <v>Secondary</v>
          </cell>
          <cell r="O625" t="str">
            <v>(Strap Assy 1) FT28415/-</v>
          </cell>
          <cell r="P625" t="str">
            <v>Strap Fwd Mounting Block</v>
          </cell>
          <cell r="Q625" t="str">
            <v>FT28919</v>
          </cell>
          <cell r="R625" t="str">
            <v>FT28202, PMRS/REP/REC, Secondary, (Strap Assy 1) FT28415/-, Strap Fwd Mounting Block, FT28919</v>
          </cell>
          <cell r="S625">
            <v>1</v>
          </cell>
        </row>
        <row r="626">
          <cell r="A626">
            <v>620</v>
          </cell>
          <cell r="B626" t="str">
            <v>FT28202</v>
          </cell>
          <cell r="C626" t="str">
            <v>SECONDARY TANK - 2 - PMRS REPAIR RECOVERY</v>
          </cell>
          <cell r="D626">
            <v>2910900355</v>
          </cell>
          <cell r="E626" t="str">
            <v>FT28918</v>
          </cell>
          <cell r="F626" t="str">
            <v>SV00A0A410AG1713</v>
          </cell>
          <cell r="G626" t="str">
            <v>Block</v>
          </cell>
          <cell r="H626" t="str">
            <v>Strap Mounting Block Welded</v>
          </cell>
          <cell r="I626">
            <v>1</v>
          </cell>
          <cell r="J626" t="str">
            <v/>
          </cell>
          <cell r="K626" t="str">
            <v/>
          </cell>
          <cell r="L626">
            <v>620</v>
          </cell>
          <cell r="M626" t="str">
            <v>PMRS/REP/REC</v>
          </cell>
          <cell r="N626" t="str">
            <v>Secondary</v>
          </cell>
          <cell r="O626" t="str">
            <v>(Strap Assy 1) FT28415/-</v>
          </cell>
          <cell r="P626" t="str">
            <v>Strap Mounting Block Welded</v>
          </cell>
          <cell r="Q626" t="str">
            <v>FT28918</v>
          </cell>
          <cell r="R626" t="str">
            <v>FT28202, PMRS/REP/REC, Secondary, (Strap Assy 1) FT28415/-, Strap Mounting Block Welded, FT28918</v>
          </cell>
          <cell r="S626">
            <v>1</v>
          </cell>
        </row>
        <row r="627">
          <cell r="A627">
            <v>621</v>
          </cell>
          <cell r="B627" t="str">
            <v>FT28202</v>
          </cell>
          <cell r="C627" t="str">
            <v>SECONDARY TANK - 2 - PMRS REPAIR RECOVERY</v>
          </cell>
          <cell r="D627">
            <v>2910900355</v>
          </cell>
          <cell r="E627" t="str">
            <v>Z-W-NL8</v>
          </cell>
          <cell r="F627" t="str">
            <v>SV00A0A410AG1715</v>
          </cell>
          <cell r="G627" t="str">
            <v>Seal</v>
          </cell>
          <cell r="H627" t="str">
            <v>Nord-Lock Washer M8</v>
          </cell>
          <cell r="I627">
            <v>4</v>
          </cell>
          <cell r="J627" t="str">
            <v/>
          </cell>
          <cell r="K627" t="str">
            <v/>
          </cell>
          <cell r="L627">
            <v>621</v>
          </cell>
          <cell r="M627" t="str">
            <v>PMRS/REP/REC</v>
          </cell>
          <cell r="N627" t="str">
            <v>Secondary</v>
          </cell>
          <cell r="O627" t="str">
            <v>(Strap Assy 1) FT28415/-</v>
          </cell>
          <cell r="P627" t="str">
            <v>Nord-Lock Washer M8</v>
          </cell>
          <cell r="Q627" t="str">
            <v>Z-W-NL8</v>
          </cell>
          <cell r="R627" t="str">
            <v>FT28202, PMRS/REP/REC, Secondary, (Strap Assy 1) FT28415/-, Nord-Lock Washer M8, Z-W-NL8</v>
          </cell>
          <cell r="S627">
            <v>4</v>
          </cell>
        </row>
        <row r="628">
          <cell r="A628">
            <v>622</v>
          </cell>
          <cell r="B628" t="str">
            <v>FT28202</v>
          </cell>
          <cell r="C628" t="str">
            <v>SECONDARY TANK - 2 - PMRS REPAIR RECOVERY</v>
          </cell>
          <cell r="D628">
            <v>2910900355</v>
          </cell>
          <cell r="E628" t="str">
            <v>BT-M8X30SKCPHD</v>
          </cell>
          <cell r="F628" t="str">
            <v>SV00A0A410AG1717</v>
          </cell>
          <cell r="G628" t="str">
            <v>Block</v>
          </cell>
          <cell r="H628" t="str">
            <v>BOLT M8x30 Socket cap head screw</v>
          </cell>
          <cell r="I628">
            <v>3</v>
          </cell>
          <cell r="J628" t="str">
            <v/>
          </cell>
          <cell r="K628" t="str">
            <v/>
          </cell>
          <cell r="L628">
            <v>622</v>
          </cell>
          <cell r="M628" t="str">
            <v>PMRS/REP/REC</v>
          </cell>
          <cell r="N628" t="str">
            <v>Secondary</v>
          </cell>
          <cell r="O628" t="str">
            <v>(Strap Assy 1) FT28415/-</v>
          </cell>
          <cell r="P628" t="str">
            <v>BOLT M8x30 Socket cap head screw</v>
          </cell>
          <cell r="Q628" t="str">
            <v>BT-M8X30SKCPHD</v>
          </cell>
          <cell r="R628" t="str">
            <v>FT28202, PMRS/REP/REC, Secondary, (Strap Assy 1) FT28415/-, BOLT M8x30 Socket cap head screw, BT-M8X30SKCPHD</v>
          </cell>
          <cell r="S628">
            <v>3</v>
          </cell>
        </row>
        <row r="629">
          <cell r="A629">
            <v>623</v>
          </cell>
          <cell r="B629" t="str">
            <v>FT28202</v>
          </cell>
          <cell r="C629" t="str">
            <v>SECONDARY TANK - 2 - PMRS REPAIR RECOVERY</v>
          </cell>
          <cell r="D629">
            <v>2910900355</v>
          </cell>
          <cell r="E629" t="str">
            <v>BT-M8X70SKCPHD</v>
          </cell>
          <cell r="F629" t="str">
            <v>SV00A0A410AG1719</v>
          </cell>
          <cell r="G629" t="str">
            <v>Fitting</v>
          </cell>
          <cell r="H629" t="str">
            <v>BOLT M8x70 Socket cap head screw</v>
          </cell>
          <cell r="I629">
            <v>1</v>
          </cell>
          <cell r="J629" t="str">
            <v/>
          </cell>
          <cell r="K629" t="str">
            <v/>
          </cell>
          <cell r="L629">
            <v>623</v>
          </cell>
          <cell r="M629" t="str">
            <v>PMRS/REP/REC</v>
          </cell>
          <cell r="N629" t="str">
            <v>Secondary</v>
          </cell>
          <cell r="O629" t="str">
            <v>(Strap Assy 1) FT28415/-</v>
          </cell>
          <cell r="P629" t="str">
            <v>BOLT M8x70 Socket cap head screw</v>
          </cell>
          <cell r="Q629" t="str">
            <v>BT-M8X70SKCPHD</v>
          </cell>
          <cell r="R629" t="str">
            <v>FT28202, PMRS/REP/REC, Secondary, (Strap Assy 1) FT28415/-, BOLT M8x70 Socket cap head screw, BT-M8X70SKCPHD</v>
          </cell>
          <cell r="S629">
            <v>1</v>
          </cell>
        </row>
        <row r="630">
          <cell r="A630">
            <v>624</v>
          </cell>
          <cell r="B630" t="str">
            <v>FT28202</v>
          </cell>
          <cell r="C630" t="str">
            <v>SECONDARY TANK - 2 - PMRS REPAIR RECOVERY</v>
          </cell>
          <cell r="D630">
            <v>2910900355</v>
          </cell>
          <cell r="E630" t="str">
            <v>BT-M5X10SKCSK</v>
          </cell>
          <cell r="F630" t="str">
            <v>SV00A0A410AG1721</v>
          </cell>
          <cell r="G630" t="str">
            <v>Fitting</v>
          </cell>
          <cell r="H630" t="str">
            <v>BOLT M5x10 CSK Socket head screw</v>
          </cell>
          <cell r="I630">
            <v>5</v>
          </cell>
          <cell r="J630" t="str">
            <v/>
          </cell>
          <cell r="K630" t="str">
            <v/>
          </cell>
          <cell r="L630">
            <v>624</v>
          </cell>
          <cell r="M630" t="str">
            <v>PMRS/REP/REC</v>
          </cell>
          <cell r="N630" t="str">
            <v>Secondary</v>
          </cell>
          <cell r="O630" t="str">
            <v>(Strap Assy 1) FT28415/-</v>
          </cell>
          <cell r="P630" t="str">
            <v>BOLT M5x10 CSK Socket head screw</v>
          </cell>
          <cell r="Q630" t="str">
            <v>BT-M5X10SKCSK</v>
          </cell>
          <cell r="R630" t="str">
            <v>FT28202, PMRS/REP/REC, Secondary, (Strap Assy 1) FT28415/-, BOLT M5x10 CSK Socket head screw, BT-M5X10SKCSK</v>
          </cell>
          <cell r="S630">
            <v>5</v>
          </cell>
        </row>
        <row r="631">
          <cell r="A631">
            <v>625</v>
          </cell>
          <cell r="B631" t="str">
            <v>FT28202</v>
          </cell>
          <cell r="C631" t="str">
            <v>SECONDARY TANK - 2 - PMRS REPAIR RECOVERY</v>
          </cell>
          <cell r="D631">
            <v>2910900355</v>
          </cell>
          <cell r="E631" t="str">
            <v/>
          </cell>
          <cell r="F631" t="str">
            <v>SV00A0A410AG19</v>
          </cell>
          <cell r="G631" t="str">
            <v/>
          </cell>
          <cell r="H631" t="str">
            <v/>
          </cell>
          <cell r="I631" t="str">
            <v/>
          </cell>
          <cell r="J631" t="str">
            <v/>
          </cell>
          <cell r="K631" t="str">
            <v/>
          </cell>
          <cell r="L631">
            <v>625</v>
          </cell>
          <cell r="M631" t="str">
            <v>PMRS/REP/REC</v>
          </cell>
          <cell r="N631" t="str">
            <v>Secondary</v>
          </cell>
          <cell r="O631" t="str">
            <v>Strap Assy 2</v>
          </cell>
          <cell r="P631" t="str">
            <v/>
          </cell>
          <cell r="Q631" t="str">
            <v/>
          </cell>
          <cell r="R631" t="str">
            <v xml:space="preserve">FT28202, PMRS/REP/REC, Secondary, Strap Assy 2, , </v>
          </cell>
          <cell r="S631" t="str">
            <v/>
          </cell>
        </row>
        <row r="632">
          <cell r="A632">
            <v>626</v>
          </cell>
          <cell r="B632" t="str">
            <v>FT28202</v>
          </cell>
          <cell r="C632" t="str">
            <v>SECONDARY TANK - 2 - PMRS REPAIR RECOVERY</v>
          </cell>
          <cell r="D632">
            <v>2910900355</v>
          </cell>
          <cell r="E632" t="str">
            <v>FT28425/01</v>
          </cell>
          <cell r="F632" t="str">
            <v>SV00A0A410AG1901</v>
          </cell>
          <cell r="G632" t="str">
            <v>Fitting</v>
          </cell>
          <cell r="H632" t="str">
            <v>Strap</v>
          </cell>
          <cell r="I632">
            <v>1</v>
          </cell>
          <cell r="J632">
            <v>5.47</v>
          </cell>
          <cell r="K632">
            <v>5.47</v>
          </cell>
          <cell r="L632">
            <v>626</v>
          </cell>
          <cell r="M632" t="str">
            <v>PMRS/REP/REC</v>
          </cell>
          <cell r="N632" t="str">
            <v>Secondary</v>
          </cell>
          <cell r="O632" t="str">
            <v>(Strap Assy 2) FT28425/-</v>
          </cell>
          <cell r="P632" t="str">
            <v>Strap</v>
          </cell>
          <cell r="Q632" t="str">
            <v>FT28425/01</v>
          </cell>
          <cell r="R632" t="str">
            <v>FT28202, PMRS/REP/REC, Secondary, (Strap Assy 2) FT28425/-, Strap, FT28425/01</v>
          </cell>
          <cell r="S632">
            <v>1</v>
          </cell>
        </row>
        <row r="633">
          <cell r="A633">
            <v>627</v>
          </cell>
          <cell r="B633" t="str">
            <v>FT28202</v>
          </cell>
          <cell r="C633" t="str">
            <v>SECONDARY TANK - 2 - PMRS REPAIR RECOVERY</v>
          </cell>
          <cell r="D633">
            <v>2910900355</v>
          </cell>
          <cell r="E633" t="str">
            <v>FT28425/02</v>
          </cell>
          <cell r="F633" t="str">
            <v>SV00A0A410AG1903</v>
          </cell>
          <cell r="G633" t="str">
            <v>Fitting</v>
          </cell>
          <cell r="H633" t="str">
            <v>Strap</v>
          </cell>
          <cell r="I633">
            <v>1</v>
          </cell>
          <cell r="J633" t="str">
            <v/>
          </cell>
          <cell r="K633" t="str">
            <v/>
          </cell>
          <cell r="L633">
            <v>627</v>
          </cell>
          <cell r="M633" t="str">
            <v>PMRS/REP/REC</v>
          </cell>
          <cell r="N633" t="str">
            <v>Secondary</v>
          </cell>
          <cell r="O633" t="str">
            <v>(Strap Assy 2) FT28425/-</v>
          </cell>
          <cell r="P633" t="str">
            <v>Strap</v>
          </cell>
          <cell r="Q633" t="str">
            <v>FT28425/02</v>
          </cell>
          <cell r="R633" t="str">
            <v>FT28202, PMRS/REP/REC, Secondary, (Strap Assy 2) FT28425/-, Strap, FT28425/02</v>
          </cell>
          <cell r="S633">
            <v>1</v>
          </cell>
        </row>
        <row r="634">
          <cell r="A634">
            <v>628</v>
          </cell>
          <cell r="B634" t="str">
            <v>FT28202</v>
          </cell>
          <cell r="C634" t="str">
            <v>SECONDARY TANK - 2 - PMRS REPAIR RECOVERY</v>
          </cell>
          <cell r="D634">
            <v>2910900355</v>
          </cell>
          <cell r="E634" t="str">
            <v>FT28425/03</v>
          </cell>
          <cell r="F634" t="str">
            <v>SV00A0A410AG1905</v>
          </cell>
          <cell r="G634" t="str">
            <v>Fitting</v>
          </cell>
          <cell r="H634" t="str">
            <v>Strap</v>
          </cell>
          <cell r="I634">
            <v>1</v>
          </cell>
          <cell r="J634" t="str">
            <v/>
          </cell>
          <cell r="K634" t="str">
            <v/>
          </cell>
          <cell r="L634">
            <v>628</v>
          </cell>
          <cell r="M634" t="str">
            <v>PMRS/REP/REC</v>
          </cell>
          <cell r="N634" t="str">
            <v>Secondary</v>
          </cell>
          <cell r="O634" t="str">
            <v>(Strap Assy 2) FT28425/-</v>
          </cell>
          <cell r="P634" t="str">
            <v>Strap</v>
          </cell>
          <cell r="Q634" t="str">
            <v>FT28425/03</v>
          </cell>
          <cell r="R634" t="str">
            <v>FT28202, PMRS/REP/REC, Secondary, (Strap Assy 2) FT28425/-, Strap, FT28425/03</v>
          </cell>
          <cell r="S634">
            <v>1</v>
          </cell>
        </row>
        <row r="635">
          <cell r="A635">
            <v>629</v>
          </cell>
          <cell r="B635" t="str">
            <v>FT28202</v>
          </cell>
          <cell r="C635" t="str">
            <v>SECONDARY TANK - 2 - PMRS REPAIR RECOVERY</v>
          </cell>
          <cell r="D635">
            <v>2910900355</v>
          </cell>
          <cell r="E635" t="str">
            <v>FT28911</v>
          </cell>
          <cell r="F635" t="str">
            <v>SV00A0A410AG1907</v>
          </cell>
          <cell r="G635" t="str">
            <v>Block</v>
          </cell>
          <cell r="H635" t="str">
            <v>Tension Block Threaded M8</v>
          </cell>
          <cell r="I635">
            <v>2</v>
          </cell>
          <cell r="J635" t="str">
            <v/>
          </cell>
          <cell r="K635" t="str">
            <v/>
          </cell>
          <cell r="L635">
            <v>629</v>
          </cell>
          <cell r="M635" t="str">
            <v>PMRS/REP/REC</v>
          </cell>
          <cell r="N635" t="str">
            <v>Secondary</v>
          </cell>
          <cell r="O635" t="str">
            <v>(Strap Assy 2) FT28425/-</v>
          </cell>
          <cell r="P635" t="str">
            <v>Tension Block Threaded M8</v>
          </cell>
          <cell r="Q635" t="str">
            <v>FT28911</v>
          </cell>
          <cell r="R635" t="str">
            <v>FT28202, PMRS/REP/REC, Secondary, (Strap Assy 2) FT28425/-, Tension Block Threaded M8, FT28911</v>
          </cell>
          <cell r="S635">
            <v>2</v>
          </cell>
        </row>
        <row r="636">
          <cell r="A636">
            <v>630</v>
          </cell>
          <cell r="B636" t="str">
            <v>FT28202</v>
          </cell>
          <cell r="C636" t="str">
            <v>SECONDARY TANK - 2 - PMRS REPAIR RECOVERY</v>
          </cell>
          <cell r="D636">
            <v>2910900355</v>
          </cell>
          <cell r="E636" t="str">
            <v>FT28910</v>
          </cell>
          <cell r="F636" t="str">
            <v>SV00A0A410AG1909</v>
          </cell>
          <cell r="G636" t="str">
            <v>Block</v>
          </cell>
          <cell r="H636" t="str">
            <v>Tension Block Clearance</v>
          </cell>
          <cell r="I636">
            <v>2</v>
          </cell>
          <cell r="J636" t="str">
            <v/>
          </cell>
          <cell r="K636" t="str">
            <v/>
          </cell>
          <cell r="L636">
            <v>630</v>
          </cell>
          <cell r="M636" t="str">
            <v>PMRS/REP/REC</v>
          </cell>
          <cell r="N636" t="str">
            <v>Secondary</v>
          </cell>
          <cell r="O636" t="str">
            <v>(Strap Assy 2) FT28425/-</v>
          </cell>
          <cell r="P636" t="str">
            <v>Tension Block Clearance</v>
          </cell>
          <cell r="Q636" t="str">
            <v>FT28910</v>
          </cell>
          <cell r="R636" t="str">
            <v>FT28202, PMRS/REP/REC, Secondary, (Strap Assy 2) FT28425/-, Tension Block Clearance, FT28910</v>
          </cell>
          <cell r="S636">
            <v>2</v>
          </cell>
        </row>
        <row r="637">
          <cell r="A637">
            <v>631</v>
          </cell>
          <cell r="B637" t="str">
            <v>FT28202</v>
          </cell>
          <cell r="C637" t="str">
            <v>SECONDARY TANK - 2 - PMRS REPAIR RECOVERY</v>
          </cell>
          <cell r="D637">
            <v>2910900355</v>
          </cell>
          <cell r="E637" t="str">
            <v>NT-M8-SCX24</v>
          </cell>
          <cell r="F637" t="str">
            <v>SV00A0A410AG1911</v>
          </cell>
          <cell r="G637" t="str">
            <v>Fitting</v>
          </cell>
          <cell r="H637" t="str">
            <v>Studding Connector M8</v>
          </cell>
          <cell r="I637">
            <v>2</v>
          </cell>
          <cell r="J637" t="str">
            <v/>
          </cell>
          <cell r="K637" t="str">
            <v/>
          </cell>
          <cell r="L637">
            <v>631</v>
          </cell>
          <cell r="M637" t="str">
            <v>PMRS/REP/REC</v>
          </cell>
          <cell r="N637" t="str">
            <v>Secondary</v>
          </cell>
          <cell r="O637" t="str">
            <v>(Strap Assy 2) FT28425/-</v>
          </cell>
          <cell r="P637" t="str">
            <v>Studding Connector M8</v>
          </cell>
          <cell r="Q637" t="str">
            <v>NT-M8-SCX24</v>
          </cell>
          <cell r="R637" t="str">
            <v>FT28202, PMRS/REP/REC, Secondary, (Strap Assy 2) FT28425/-, Studding Connector M8, NT-M8-SCX24</v>
          </cell>
          <cell r="S637">
            <v>2</v>
          </cell>
        </row>
        <row r="638">
          <cell r="A638">
            <v>632</v>
          </cell>
          <cell r="B638" t="str">
            <v>FT28202</v>
          </cell>
          <cell r="C638" t="str">
            <v>SECONDARY TANK - 2 - PMRS REPAIR RECOVERY</v>
          </cell>
          <cell r="D638">
            <v>2910900355</v>
          </cell>
          <cell r="E638" t="str">
            <v>FT28905</v>
          </cell>
          <cell r="F638" t="str">
            <v>SV00A0A410AG1913</v>
          </cell>
          <cell r="G638" t="str">
            <v>Block</v>
          </cell>
          <cell r="H638" t="str">
            <v>Mounting Block</v>
          </cell>
          <cell r="I638">
            <v>1</v>
          </cell>
          <cell r="J638" t="str">
            <v/>
          </cell>
          <cell r="K638" t="str">
            <v/>
          </cell>
          <cell r="L638">
            <v>632</v>
          </cell>
          <cell r="M638" t="str">
            <v>PMRS/REP/REC</v>
          </cell>
          <cell r="N638" t="str">
            <v>Secondary</v>
          </cell>
          <cell r="O638" t="str">
            <v>(Strap Assy 2) FT28425/-</v>
          </cell>
          <cell r="P638" t="str">
            <v>Mounting Block</v>
          </cell>
          <cell r="Q638" t="str">
            <v>FT28905</v>
          </cell>
          <cell r="R638" t="str">
            <v>FT28202, PMRS/REP/REC, Secondary, (Strap Assy 2) FT28425/-, Mounting Block, FT28905</v>
          </cell>
          <cell r="S638">
            <v>1</v>
          </cell>
        </row>
        <row r="639">
          <cell r="A639">
            <v>633</v>
          </cell>
          <cell r="B639" t="str">
            <v>FT28202</v>
          </cell>
          <cell r="C639" t="str">
            <v>SECONDARY TANK - 2 - PMRS REPAIR RECOVERY</v>
          </cell>
          <cell r="D639">
            <v>2910900355</v>
          </cell>
          <cell r="E639" t="str">
            <v>FT28909</v>
          </cell>
          <cell r="F639" t="str">
            <v>SV00A0A410AG1915</v>
          </cell>
          <cell r="G639" t="str">
            <v>Block</v>
          </cell>
          <cell r="H639" t="str">
            <v>Strap Retaining Block</v>
          </cell>
          <cell r="I639">
            <v>1</v>
          </cell>
          <cell r="J639" t="str">
            <v/>
          </cell>
          <cell r="K639" t="str">
            <v/>
          </cell>
          <cell r="L639">
            <v>633</v>
          </cell>
          <cell r="M639" t="str">
            <v>PMRS/REP/REC</v>
          </cell>
          <cell r="N639" t="str">
            <v>Secondary</v>
          </cell>
          <cell r="O639" t="str">
            <v>(Strap Assy 2) FT28425/-</v>
          </cell>
          <cell r="P639" t="str">
            <v>Strap Retaining Block</v>
          </cell>
          <cell r="Q639" t="str">
            <v>FT28909</v>
          </cell>
          <cell r="R639" t="str">
            <v>FT28202, PMRS/REP/REC, Secondary, (Strap Assy 2) FT28425/-, Strap Retaining Block, FT28909</v>
          </cell>
          <cell r="S639">
            <v>1</v>
          </cell>
        </row>
        <row r="640">
          <cell r="A640">
            <v>634</v>
          </cell>
          <cell r="B640" t="str">
            <v>FT28202</v>
          </cell>
          <cell r="C640" t="str">
            <v>SECONDARY TANK - 2 - PMRS REPAIR RECOVERY</v>
          </cell>
          <cell r="D640">
            <v>2910900355</v>
          </cell>
          <cell r="E640" t="str">
            <v>FT28907</v>
          </cell>
          <cell r="F640" t="str">
            <v>SV00A0A410AG1917</v>
          </cell>
          <cell r="G640" t="str">
            <v>Block</v>
          </cell>
          <cell r="H640" t="str">
            <v>Welded Mounting Block</v>
          </cell>
          <cell r="I640">
            <v>1</v>
          </cell>
          <cell r="J640" t="str">
            <v/>
          </cell>
          <cell r="K640" t="str">
            <v/>
          </cell>
          <cell r="L640">
            <v>634</v>
          </cell>
          <cell r="M640" t="str">
            <v>PMRS/REP/REC</v>
          </cell>
          <cell r="N640" t="str">
            <v>Secondary</v>
          </cell>
          <cell r="O640" t="str">
            <v>(Strap Assy 2) FT28425/-</v>
          </cell>
          <cell r="P640" t="str">
            <v>Welded Mounting Block</v>
          </cell>
          <cell r="Q640" t="str">
            <v>FT28907</v>
          </cell>
          <cell r="R640" t="str">
            <v>FT28202, PMRS/REP/REC, Secondary, (Strap Assy 2) FT28425/-, Welded Mounting Block, FT28907</v>
          </cell>
          <cell r="S640">
            <v>1</v>
          </cell>
        </row>
        <row r="641">
          <cell r="A641">
            <v>635</v>
          </cell>
          <cell r="B641" t="str">
            <v>FT28202</v>
          </cell>
          <cell r="C641" t="str">
            <v>SECONDARY TANK - 2 - PMRS REPAIR RECOVERY</v>
          </cell>
          <cell r="D641">
            <v>2910900355</v>
          </cell>
          <cell r="E641" t="str">
            <v>FT28908</v>
          </cell>
          <cell r="F641" t="str">
            <v>SV00A0A410AG1919</v>
          </cell>
          <cell r="G641" t="str">
            <v>Block</v>
          </cell>
          <cell r="H641" t="str">
            <v>Strap Mounting Block</v>
          </cell>
          <cell r="I641">
            <v>1</v>
          </cell>
          <cell r="J641" t="str">
            <v/>
          </cell>
          <cell r="K641" t="str">
            <v/>
          </cell>
          <cell r="L641">
            <v>635</v>
          </cell>
          <cell r="M641" t="str">
            <v>PMRS/REP/REC</v>
          </cell>
          <cell r="N641" t="str">
            <v>Secondary</v>
          </cell>
          <cell r="O641" t="str">
            <v>(Strap Assy 2) FT28425/-</v>
          </cell>
          <cell r="P641" t="str">
            <v>Strap Mounting Block</v>
          </cell>
          <cell r="Q641" t="str">
            <v>FT28908</v>
          </cell>
          <cell r="R641" t="str">
            <v>FT28202, PMRS/REP/REC, Secondary, (Strap Assy 2) FT28425/-, Strap Mounting Block, FT28908</v>
          </cell>
          <cell r="S641">
            <v>1</v>
          </cell>
        </row>
        <row r="642">
          <cell r="A642">
            <v>636</v>
          </cell>
          <cell r="B642" t="str">
            <v>FT28202</v>
          </cell>
          <cell r="C642" t="str">
            <v>SECONDARY TANK - 2 - PMRS REPAIR RECOVERY</v>
          </cell>
          <cell r="D642">
            <v>2910900355</v>
          </cell>
          <cell r="E642" t="str">
            <v>FT28913</v>
          </cell>
          <cell r="F642" t="str">
            <v>SV00A0A410AG1921</v>
          </cell>
          <cell r="G642" t="str">
            <v>Block</v>
          </cell>
          <cell r="H642" t="str">
            <v>Corner Clearance Block</v>
          </cell>
          <cell r="I642">
            <v>1</v>
          </cell>
          <cell r="J642" t="str">
            <v/>
          </cell>
          <cell r="K642" t="str">
            <v/>
          </cell>
          <cell r="L642">
            <v>636</v>
          </cell>
          <cell r="M642" t="str">
            <v>PMRS/REP/REC</v>
          </cell>
          <cell r="N642" t="str">
            <v>Secondary</v>
          </cell>
          <cell r="O642" t="str">
            <v>(Strap Assy 2) FT28425/-</v>
          </cell>
          <cell r="P642" t="str">
            <v>Corner Clearance Block</v>
          </cell>
          <cell r="Q642" t="str">
            <v>FT28913</v>
          </cell>
          <cell r="R642" t="str">
            <v>FT28202, PMRS/REP/REC, Secondary, (Strap Assy 2) FT28425/-, Corner Clearance Block, FT28913</v>
          </cell>
          <cell r="S642">
            <v>1</v>
          </cell>
        </row>
        <row r="643">
          <cell r="A643">
            <v>637</v>
          </cell>
          <cell r="B643" t="str">
            <v>FT28202</v>
          </cell>
          <cell r="C643" t="str">
            <v>SECONDARY TANK - 2 - PMRS REPAIR RECOVERY</v>
          </cell>
          <cell r="D643">
            <v>2910900355</v>
          </cell>
          <cell r="E643" t="str">
            <v>Z-W-NL8</v>
          </cell>
          <cell r="F643" t="str">
            <v>SV00A0A410AG1923</v>
          </cell>
          <cell r="G643" t="str">
            <v>Fitting</v>
          </cell>
          <cell r="H643" t="str">
            <v>Nord-Lock Washer M8</v>
          </cell>
          <cell r="I643">
            <v>7</v>
          </cell>
          <cell r="J643" t="str">
            <v/>
          </cell>
          <cell r="K643" t="str">
            <v/>
          </cell>
          <cell r="L643">
            <v>637</v>
          </cell>
          <cell r="M643" t="str">
            <v>PMRS/REP/REC</v>
          </cell>
          <cell r="N643" t="str">
            <v>Secondary</v>
          </cell>
          <cell r="O643" t="str">
            <v>(Strap Assy 2) FT28425/-</v>
          </cell>
          <cell r="P643" t="str">
            <v>Nord-Lock Washer M8</v>
          </cell>
          <cell r="Q643" t="str">
            <v>Z-W-NL8</v>
          </cell>
          <cell r="R643" t="str">
            <v>FT28202, PMRS/REP/REC, Secondary, (Strap Assy 2) FT28425/-, Nord-Lock Washer M8, Z-W-NL8</v>
          </cell>
          <cell r="S643">
            <v>7</v>
          </cell>
        </row>
        <row r="644">
          <cell r="A644">
            <v>638</v>
          </cell>
          <cell r="B644" t="str">
            <v>FT28202</v>
          </cell>
          <cell r="C644" t="str">
            <v>SECONDARY TANK - 2 - PMRS REPAIR RECOVERY</v>
          </cell>
          <cell r="D644">
            <v>2910900355</v>
          </cell>
          <cell r="E644" t="str">
            <v>BT-M8X30SKCPHD</v>
          </cell>
          <cell r="F644" t="str">
            <v>SV00A0A410AG1925</v>
          </cell>
          <cell r="G644" t="str">
            <v>Fitting</v>
          </cell>
          <cell r="H644" t="str">
            <v>BOLT M8x30 Socket cap head screw</v>
          </cell>
          <cell r="I644">
            <v>2</v>
          </cell>
          <cell r="J644" t="str">
            <v/>
          </cell>
          <cell r="K644" t="str">
            <v/>
          </cell>
          <cell r="L644">
            <v>638</v>
          </cell>
          <cell r="M644" t="str">
            <v>PMRS/REP/REC</v>
          </cell>
          <cell r="N644" t="str">
            <v>Secondary</v>
          </cell>
          <cell r="O644" t="str">
            <v>(Strap Assy 2) FT28425/-</v>
          </cell>
          <cell r="P644" t="str">
            <v>BOLT M8x30 Socket cap head screw</v>
          </cell>
          <cell r="Q644" t="str">
            <v>BT-M8X30SKCPHD</v>
          </cell>
          <cell r="R644" t="str">
            <v>FT28202, PMRS/REP/REC, Secondary, (Strap Assy 2) FT28425/-, BOLT M8x30 Socket cap head screw, BT-M8X30SKCPHD</v>
          </cell>
          <cell r="S644">
            <v>2</v>
          </cell>
        </row>
        <row r="645">
          <cell r="A645">
            <v>639</v>
          </cell>
          <cell r="B645" t="str">
            <v>FT28202</v>
          </cell>
          <cell r="C645" t="str">
            <v>SECONDARY TANK - 2 - PMRS REPAIR RECOVERY</v>
          </cell>
          <cell r="D645">
            <v>2910900355</v>
          </cell>
          <cell r="E645" t="str">
            <v>BT-M8X40SKCPHD</v>
          </cell>
          <cell r="F645" t="str">
            <v>SV00A0A410AG1927</v>
          </cell>
          <cell r="G645" t="str">
            <v>Fitting</v>
          </cell>
          <cell r="H645" t="str">
            <v>BOLT M8x40 Socket cap head screw</v>
          </cell>
          <cell r="I645">
            <v>1</v>
          </cell>
          <cell r="J645" t="str">
            <v/>
          </cell>
          <cell r="K645" t="str">
            <v/>
          </cell>
          <cell r="L645">
            <v>639</v>
          </cell>
          <cell r="M645" t="str">
            <v>PMRS/REP/REC</v>
          </cell>
          <cell r="N645" t="str">
            <v>Secondary</v>
          </cell>
          <cell r="O645" t="str">
            <v>(Strap Assy 2) FT28425/-</v>
          </cell>
          <cell r="P645" t="str">
            <v>BOLT M8x40 Socket cap head screw</v>
          </cell>
          <cell r="Q645" t="str">
            <v>BT-M8X40SKCPHD</v>
          </cell>
          <cell r="R645" t="str">
            <v>FT28202, PMRS/REP/REC, Secondary, (Strap Assy 2) FT28425/-, BOLT M8x40 Socket cap head screw, BT-M8X40SKCPHD</v>
          </cell>
          <cell r="S645">
            <v>1</v>
          </cell>
        </row>
        <row r="646">
          <cell r="A646">
            <v>640</v>
          </cell>
          <cell r="B646" t="str">
            <v>FT28202</v>
          </cell>
          <cell r="C646" t="str">
            <v>SECONDARY TANK - 2 - PMRS REPAIR RECOVERY</v>
          </cell>
          <cell r="D646">
            <v>2910900355</v>
          </cell>
          <cell r="E646" t="str">
            <v>BT-M8X50SKCPHD</v>
          </cell>
          <cell r="F646" t="str">
            <v>SV00A0A410AG1929</v>
          </cell>
          <cell r="G646" t="str">
            <v>Fitting</v>
          </cell>
          <cell r="H646" t="str">
            <v>BOLT M8x50 Socket cap head screw</v>
          </cell>
          <cell r="I646">
            <v>2</v>
          </cell>
          <cell r="J646" t="str">
            <v/>
          </cell>
          <cell r="K646" t="str">
            <v/>
          </cell>
          <cell r="L646">
            <v>640</v>
          </cell>
          <cell r="M646" t="str">
            <v>PMRS/REP/REC</v>
          </cell>
          <cell r="N646" t="str">
            <v>Secondary</v>
          </cell>
          <cell r="O646" t="str">
            <v>(Strap Assy 2) FT28425/-</v>
          </cell>
          <cell r="P646" t="str">
            <v>BOLT M8x50 Socket cap head screw</v>
          </cell>
          <cell r="Q646" t="str">
            <v>BT-M8X50SKCPHD</v>
          </cell>
          <cell r="R646" t="str">
            <v>FT28202, PMRS/REP/REC, Secondary, (Strap Assy 2) FT28425/-, BOLT M8x50 Socket cap head screw, BT-M8X50SKCPHD</v>
          </cell>
          <cell r="S646">
            <v>2</v>
          </cell>
        </row>
        <row r="647">
          <cell r="A647">
            <v>641</v>
          </cell>
          <cell r="B647" t="str">
            <v>FT28202</v>
          </cell>
          <cell r="C647" t="str">
            <v>SECONDARY TANK - 2 - PMRS REPAIR RECOVERY</v>
          </cell>
          <cell r="D647">
            <v>2910900355</v>
          </cell>
          <cell r="E647" t="str">
            <v>BT-M8X70SKCPHD</v>
          </cell>
          <cell r="F647" t="str">
            <v>SV00A0A410AG1931</v>
          </cell>
          <cell r="G647" t="str">
            <v>Fitting</v>
          </cell>
          <cell r="H647" t="str">
            <v>BOLT M8x70 Socket cap head screw</v>
          </cell>
          <cell r="I647">
            <v>1</v>
          </cell>
          <cell r="J647" t="str">
            <v/>
          </cell>
          <cell r="K647" t="str">
            <v/>
          </cell>
          <cell r="L647">
            <v>641</v>
          </cell>
          <cell r="M647" t="str">
            <v>PMRS/REP/REC</v>
          </cell>
          <cell r="N647" t="str">
            <v>Secondary</v>
          </cell>
          <cell r="O647" t="str">
            <v>(Strap Assy 2) FT28425/-</v>
          </cell>
          <cell r="P647" t="str">
            <v>BOLT M8x70 Socket cap head screw</v>
          </cell>
          <cell r="Q647" t="str">
            <v>BT-M8X70SKCPHD</v>
          </cell>
          <cell r="R647" t="str">
            <v>FT28202, PMRS/REP/REC, Secondary, (Strap Assy 2) FT28425/-, BOLT M8x70 Socket cap head screw, BT-M8X70SKCPHD</v>
          </cell>
          <cell r="S647">
            <v>1</v>
          </cell>
        </row>
        <row r="648">
          <cell r="A648">
            <v>642</v>
          </cell>
          <cell r="B648" t="str">
            <v>FT28202</v>
          </cell>
          <cell r="C648" t="str">
            <v>SECONDARY TANK - 2 - PMRS REPAIR RECOVERY</v>
          </cell>
          <cell r="D648">
            <v>2910900355</v>
          </cell>
          <cell r="E648" t="str">
            <v>BT-M8X85SKCPHD</v>
          </cell>
          <cell r="F648" t="str">
            <v>SV00A0A410AG1933</v>
          </cell>
          <cell r="G648" t="str">
            <v>Fitting</v>
          </cell>
          <cell r="H648" t="str">
            <v>BOLT M8x85 Socket cap head screw</v>
          </cell>
          <cell r="I648">
            <v>1</v>
          </cell>
          <cell r="J648" t="str">
            <v/>
          </cell>
          <cell r="K648" t="str">
            <v/>
          </cell>
          <cell r="L648">
            <v>642</v>
          </cell>
          <cell r="M648" t="str">
            <v>PMRS/REP/REC</v>
          </cell>
          <cell r="N648" t="str">
            <v>Secondary</v>
          </cell>
          <cell r="O648" t="str">
            <v>(Strap Assy 2) FT28425/-</v>
          </cell>
          <cell r="P648" t="str">
            <v>BOLT M8x85 Socket cap head screw</v>
          </cell>
          <cell r="Q648" t="str">
            <v>BT-M8X85SKCPHD</v>
          </cell>
          <cell r="R648" t="str">
            <v>FT28202, PMRS/REP/REC, Secondary, (Strap Assy 2) FT28425/-, BOLT M8x85 Socket cap head screw, BT-M8X85SKCPHD</v>
          </cell>
          <cell r="S648">
            <v>1</v>
          </cell>
        </row>
        <row r="649">
          <cell r="A649">
            <v>643</v>
          </cell>
          <cell r="B649" t="str">
            <v>FT28202</v>
          </cell>
          <cell r="C649" t="str">
            <v>SECONDARY TANK - 2 - PMRS REPAIR RECOVERY</v>
          </cell>
          <cell r="D649">
            <v>2910900355</v>
          </cell>
          <cell r="E649" t="str">
            <v>BT-M5X10SKCSK</v>
          </cell>
          <cell r="F649" t="str">
            <v>SV00A0A410AG1935</v>
          </cell>
          <cell r="G649" t="str">
            <v>Fitting</v>
          </cell>
          <cell r="H649" t="str">
            <v>BOLT M5x10 CSK Socket head screw</v>
          </cell>
          <cell r="I649">
            <v>9</v>
          </cell>
          <cell r="J649" t="str">
            <v/>
          </cell>
          <cell r="K649" t="str">
            <v/>
          </cell>
          <cell r="L649">
            <v>643</v>
          </cell>
          <cell r="M649" t="str">
            <v>PMRS/REP/REC</v>
          </cell>
          <cell r="N649" t="str">
            <v>Secondary</v>
          </cell>
          <cell r="O649" t="str">
            <v>(Strap Assy 2) FT28425/-</v>
          </cell>
          <cell r="P649" t="str">
            <v>BOLT M5x10 CSK Socket head screw</v>
          </cell>
          <cell r="Q649" t="str">
            <v>BT-M5X10SKCSK</v>
          </cell>
          <cell r="R649" t="str">
            <v>FT28202, PMRS/REP/REC, Secondary, (Strap Assy 2) FT28425/-, BOLT M5x10 CSK Socket head screw, BT-M5X10SKCSK</v>
          </cell>
          <cell r="S649">
            <v>9</v>
          </cell>
        </row>
        <row r="650">
          <cell r="A650">
            <v>644</v>
          </cell>
          <cell r="B650" t="str">
            <v>FT28202</v>
          </cell>
          <cell r="C650" t="str">
            <v>SECONDARY TANK - 2 - PMRS REPAIR RECOVERY</v>
          </cell>
          <cell r="D650">
            <v>2910900355</v>
          </cell>
          <cell r="E650" t="str">
            <v>FT28906</v>
          </cell>
          <cell r="F650" t="str">
            <v>SV00A0A410AG1937</v>
          </cell>
          <cell r="G650" t="str">
            <v>Fitting</v>
          </cell>
          <cell r="H650" t="str">
            <v>Mounting Block welded</v>
          </cell>
          <cell r="I650">
            <v>1</v>
          </cell>
          <cell r="J650" t="str">
            <v/>
          </cell>
          <cell r="K650" t="str">
            <v/>
          </cell>
          <cell r="L650">
            <v>644</v>
          </cell>
          <cell r="M650" t="str">
            <v>PMRS/REP/REC</v>
          </cell>
          <cell r="N650" t="str">
            <v>Secondary</v>
          </cell>
          <cell r="O650" t="str">
            <v>(Strap Assy 2) FT28425/-</v>
          </cell>
          <cell r="P650" t="str">
            <v>Mounting Block welded</v>
          </cell>
          <cell r="Q650" t="str">
            <v>FT28906</v>
          </cell>
          <cell r="R650" t="str">
            <v>FT28202, PMRS/REP/REC, Secondary, (Strap Assy 2) FT28425/-, Mounting Block welded, FT28906</v>
          </cell>
          <cell r="S650">
            <v>1</v>
          </cell>
        </row>
        <row r="651">
          <cell r="A651">
            <v>645</v>
          </cell>
          <cell r="B651" t="str">
            <v>FT28202</v>
          </cell>
          <cell r="C651" t="str">
            <v>SECONDARY TANK - 2 - PMRS REPAIR RECOVERY</v>
          </cell>
          <cell r="D651">
            <v>2910900355</v>
          </cell>
          <cell r="E651" t="str">
            <v/>
          </cell>
          <cell r="F651" t="str">
            <v>SV00A0A410AG21</v>
          </cell>
          <cell r="G651" t="str">
            <v/>
          </cell>
          <cell r="H651" t="str">
            <v/>
          </cell>
          <cell r="I651" t="str">
            <v/>
          </cell>
          <cell r="J651" t="str">
            <v/>
          </cell>
          <cell r="K651" t="str">
            <v/>
          </cell>
          <cell r="L651">
            <v>645</v>
          </cell>
          <cell r="M651" t="str">
            <v>PMRS/REP/REC</v>
          </cell>
          <cell r="N651" t="str">
            <v>Secondary</v>
          </cell>
          <cell r="O651" t="str">
            <v>Strap Assy 3</v>
          </cell>
          <cell r="P651" t="str">
            <v/>
          </cell>
          <cell r="Q651" t="str">
            <v/>
          </cell>
          <cell r="R651" t="str">
            <v xml:space="preserve">FT28202, PMRS/REP/REC, Secondary, Strap Assy 3, , </v>
          </cell>
          <cell r="S651" t="str">
            <v/>
          </cell>
        </row>
        <row r="652">
          <cell r="A652">
            <v>646</v>
          </cell>
          <cell r="B652" t="str">
            <v>FT28202</v>
          </cell>
          <cell r="C652" t="str">
            <v>SECONDARY TANK - 2 - PMRS REPAIR RECOVERY</v>
          </cell>
          <cell r="D652">
            <v>2910900355</v>
          </cell>
          <cell r="E652" t="str">
            <v>FT28435/01</v>
          </cell>
          <cell r="F652" t="str">
            <v>SV00A0A410AG2101</v>
          </cell>
          <cell r="G652" t="str">
            <v>Fitting</v>
          </cell>
          <cell r="H652" t="str">
            <v>Strap</v>
          </cell>
          <cell r="I652">
            <v>1</v>
          </cell>
          <cell r="J652">
            <v>5.47</v>
          </cell>
          <cell r="K652">
            <v>5.47</v>
          </cell>
          <cell r="L652">
            <v>646</v>
          </cell>
          <cell r="M652" t="str">
            <v>PMRS/REP/REC</v>
          </cell>
          <cell r="N652" t="str">
            <v>Secondary</v>
          </cell>
          <cell r="O652" t="str">
            <v>(Strap Assy 3) FT28435/-</v>
          </cell>
          <cell r="P652" t="str">
            <v>Strap</v>
          </cell>
          <cell r="Q652" t="str">
            <v>FT28435/01</v>
          </cell>
          <cell r="R652" t="str">
            <v>FT28202, PMRS/REP/REC, Secondary, (Strap Assy 3) FT28435/-, Strap, FT28435/01</v>
          </cell>
          <cell r="S652">
            <v>1</v>
          </cell>
        </row>
        <row r="653">
          <cell r="A653">
            <v>647</v>
          </cell>
          <cell r="B653" t="str">
            <v>FT28202</v>
          </cell>
          <cell r="C653" t="str">
            <v>SECONDARY TANK - 2 - PMRS REPAIR RECOVERY</v>
          </cell>
          <cell r="D653">
            <v>2910900355</v>
          </cell>
          <cell r="E653" t="str">
            <v>FT28435/02</v>
          </cell>
          <cell r="F653" t="str">
            <v>SV00A0A410AG2103</v>
          </cell>
          <cell r="G653" t="str">
            <v>Fitting</v>
          </cell>
          <cell r="H653" t="str">
            <v>Strap</v>
          </cell>
          <cell r="I653">
            <v>1</v>
          </cell>
          <cell r="J653" t="str">
            <v/>
          </cell>
          <cell r="K653" t="str">
            <v/>
          </cell>
          <cell r="L653">
            <v>647</v>
          </cell>
          <cell r="M653" t="str">
            <v>PMRS/REP/REC</v>
          </cell>
          <cell r="N653" t="str">
            <v>Secondary</v>
          </cell>
          <cell r="O653" t="str">
            <v>(Strap Assy 3) FT28435/-</v>
          </cell>
          <cell r="P653" t="str">
            <v>Strap</v>
          </cell>
          <cell r="Q653" t="str">
            <v>FT28435/02</v>
          </cell>
          <cell r="R653" t="str">
            <v>FT28202, PMRS/REP/REC, Secondary, (Strap Assy 3) FT28435/-, Strap, FT28435/02</v>
          </cell>
          <cell r="S653">
            <v>1</v>
          </cell>
        </row>
        <row r="654">
          <cell r="A654">
            <v>648</v>
          </cell>
          <cell r="B654" t="str">
            <v>FT28202</v>
          </cell>
          <cell r="C654" t="str">
            <v>SECONDARY TANK - 2 - PMRS REPAIR RECOVERY</v>
          </cell>
          <cell r="D654">
            <v>2910900355</v>
          </cell>
          <cell r="E654" t="str">
            <v>FT28435/03</v>
          </cell>
          <cell r="F654" t="str">
            <v>SV00A0A410AG2105</v>
          </cell>
          <cell r="G654" t="str">
            <v>Fitting</v>
          </cell>
          <cell r="H654" t="str">
            <v>Strap</v>
          </cell>
          <cell r="I654">
            <v>1</v>
          </cell>
          <cell r="J654" t="str">
            <v/>
          </cell>
          <cell r="K654" t="str">
            <v/>
          </cell>
          <cell r="L654">
            <v>648</v>
          </cell>
          <cell r="M654" t="str">
            <v>PMRS/REP/REC</v>
          </cell>
          <cell r="N654" t="str">
            <v>Secondary</v>
          </cell>
          <cell r="O654" t="str">
            <v>(Strap Assy 3) FT28435/-</v>
          </cell>
          <cell r="P654" t="str">
            <v>Strap</v>
          </cell>
          <cell r="Q654" t="str">
            <v>FT28435/03</v>
          </cell>
          <cell r="R654" t="str">
            <v>FT28202, PMRS/REP/REC, Secondary, (Strap Assy 3) FT28435/-, Strap, FT28435/03</v>
          </cell>
          <cell r="S654">
            <v>1</v>
          </cell>
        </row>
        <row r="655">
          <cell r="A655">
            <v>649</v>
          </cell>
          <cell r="B655" t="str">
            <v>FT28202</v>
          </cell>
          <cell r="C655" t="str">
            <v>SECONDARY TANK - 2 - PMRS REPAIR RECOVERY</v>
          </cell>
          <cell r="D655">
            <v>2910900355</v>
          </cell>
          <cell r="E655" t="str">
            <v>FT28911</v>
          </cell>
          <cell r="F655" t="str">
            <v>SV00A0A410AG2107</v>
          </cell>
          <cell r="G655" t="str">
            <v>Block</v>
          </cell>
          <cell r="H655" t="str">
            <v>Tension Block Threaded M8</v>
          </cell>
          <cell r="I655">
            <v>2</v>
          </cell>
          <cell r="J655" t="str">
            <v/>
          </cell>
          <cell r="K655" t="str">
            <v/>
          </cell>
          <cell r="L655">
            <v>649</v>
          </cell>
          <cell r="M655" t="str">
            <v>PMRS/REP/REC</v>
          </cell>
          <cell r="N655" t="str">
            <v>Secondary</v>
          </cell>
          <cell r="O655" t="str">
            <v>(Strap Assy 3) FT28435/-</v>
          </cell>
          <cell r="P655" t="str">
            <v>Tension Block Threaded M8</v>
          </cell>
          <cell r="Q655" t="str">
            <v>FT28911</v>
          </cell>
          <cell r="R655" t="str">
            <v>FT28202, PMRS/REP/REC, Secondary, (Strap Assy 3) FT28435/-, Tension Block Threaded M8, FT28911</v>
          </cell>
          <cell r="S655">
            <v>2</v>
          </cell>
        </row>
        <row r="656">
          <cell r="A656">
            <v>650</v>
          </cell>
          <cell r="B656" t="str">
            <v>FT28202</v>
          </cell>
          <cell r="C656" t="str">
            <v>SECONDARY TANK - 2 - PMRS REPAIR RECOVERY</v>
          </cell>
          <cell r="D656">
            <v>2910900355</v>
          </cell>
          <cell r="E656" t="str">
            <v>FT28910</v>
          </cell>
          <cell r="F656" t="str">
            <v>SV00A0A410AG2109</v>
          </cell>
          <cell r="G656" t="str">
            <v>Block</v>
          </cell>
          <cell r="H656" t="str">
            <v>Tension Block Clearance</v>
          </cell>
          <cell r="I656">
            <v>2</v>
          </cell>
          <cell r="J656" t="str">
            <v/>
          </cell>
          <cell r="K656" t="str">
            <v/>
          </cell>
          <cell r="L656">
            <v>650</v>
          </cell>
          <cell r="M656" t="str">
            <v>PMRS/REP/REC</v>
          </cell>
          <cell r="N656" t="str">
            <v>Secondary</v>
          </cell>
          <cell r="O656" t="str">
            <v>(Strap Assy 3) FT28435/-</v>
          </cell>
          <cell r="P656" t="str">
            <v>Tension Block Clearance</v>
          </cell>
          <cell r="Q656" t="str">
            <v>FT28910</v>
          </cell>
          <cell r="R656" t="str">
            <v>FT28202, PMRS/REP/REC, Secondary, (Strap Assy 3) FT28435/-, Tension Block Clearance, FT28910</v>
          </cell>
          <cell r="S656">
            <v>2</v>
          </cell>
        </row>
        <row r="657">
          <cell r="A657">
            <v>651</v>
          </cell>
          <cell r="B657" t="str">
            <v>FT28202</v>
          </cell>
          <cell r="C657" t="str">
            <v>SECONDARY TANK - 2 - PMRS REPAIR RECOVERY</v>
          </cell>
          <cell r="D657">
            <v>2910900355</v>
          </cell>
          <cell r="E657" t="str">
            <v>NT-M8-SCX24</v>
          </cell>
          <cell r="F657" t="str">
            <v>SV00A0A410AG2111</v>
          </cell>
          <cell r="G657" t="str">
            <v>Fitting</v>
          </cell>
          <cell r="H657" t="str">
            <v>Studding Connector M8</v>
          </cell>
          <cell r="I657">
            <v>2</v>
          </cell>
          <cell r="J657" t="str">
            <v/>
          </cell>
          <cell r="K657" t="str">
            <v/>
          </cell>
          <cell r="L657">
            <v>651</v>
          </cell>
          <cell r="M657" t="str">
            <v>PMRS/REP/REC</v>
          </cell>
          <cell r="N657" t="str">
            <v>Secondary</v>
          </cell>
          <cell r="O657" t="str">
            <v>(Strap Assy 3) FT28435/-</v>
          </cell>
          <cell r="P657" t="str">
            <v>Studding Connector M8</v>
          </cell>
          <cell r="Q657" t="str">
            <v>NT-M8-SCX24</v>
          </cell>
          <cell r="R657" t="str">
            <v>FT28202, PMRS/REP/REC, Secondary, (Strap Assy 3) FT28435/-, Studding Connector M8, NT-M8-SCX24</v>
          </cell>
          <cell r="S657">
            <v>2</v>
          </cell>
        </row>
        <row r="658">
          <cell r="A658">
            <v>652</v>
          </cell>
          <cell r="B658" t="str">
            <v>FT28202</v>
          </cell>
          <cell r="C658" t="str">
            <v>SECONDARY TANK - 2 - PMRS REPAIR RECOVERY</v>
          </cell>
          <cell r="D658">
            <v>2910900355</v>
          </cell>
          <cell r="E658" t="str">
            <v>FT28905</v>
          </cell>
          <cell r="F658" t="str">
            <v>SV00A0A410AG2113</v>
          </cell>
          <cell r="G658" t="str">
            <v>Block</v>
          </cell>
          <cell r="H658" t="str">
            <v>Mounting Block</v>
          </cell>
          <cell r="I658">
            <v>1</v>
          </cell>
          <cell r="J658" t="str">
            <v/>
          </cell>
          <cell r="K658" t="str">
            <v/>
          </cell>
          <cell r="L658">
            <v>652</v>
          </cell>
          <cell r="M658" t="str">
            <v>PMRS/REP/REC</v>
          </cell>
          <cell r="N658" t="str">
            <v>Secondary</v>
          </cell>
          <cell r="O658" t="str">
            <v>(Strap Assy 3) FT28435/-</v>
          </cell>
          <cell r="P658" t="str">
            <v>Mounting Block</v>
          </cell>
          <cell r="Q658" t="str">
            <v>FT28905</v>
          </cell>
          <cell r="R658" t="str">
            <v>FT28202, PMRS/REP/REC, Secondary, (Strap Assy 3) FT28435/-, Mounting Block, FT28905</v>
          </cell>
          <cell r="S658">
            <v>1</v>
          </cell>
        </row>
        <row r="659">
          <cell r="A659">
            <v>653</v>
          </cell>
          <cell r="B659" t="str">
            <v>FT28202</v>
          </cell>
          <cell r="C659" t="str">
            <v>SECONDARY TANK - 2 - PMRS REPAIR RECOVERY</v>
          </cell>
          <cell r="D659">
            <v>2910900355</v>
          </cell>
          <cell r="E659" t="str">
            <v>FT28909</v>
          </cell>
          <cell r="F659" t="str">
            <v>SV00A0A410AG2115</v>
          </cell>
          <cell r="G659" t="str">
            <v>Block</v>
          </cell>
          <cell r="H659" t="str">
            <v>Clamp Plate</v>
          </cell>
          <cell r="I659">
            <v>1</v>
          </cell>
          <cell r="J659" t="str">
            <v/>
          </cell>
          <cell r="K659" t="str">
            <v/>
          </cell>
          <cell r="L659">
            <v>653</v>
          </cell>
          <cell r="M659" t="str">
            <v>PMRS/REP/REC</v>
          </cell>
          <cell r="N659" t="str">
            <v>Secondary</v>
          </cell>
          <cell r="O659" t="str">
            <v>(Strap Assy 3) FT28435/-</v>
          </cell>
          <cell r="P659" t="str">
            <v>Clamp Plate</v>
          </cell>
          <cell r="Q659" t="str">
            <v>FT28909</v>
          </cell>
          <cell r="R659" t="str">
            <v>FT28202, PMRS/REP/REC, Secondary, (Strap Assy 3) FT28435/-, Clamp Plate, FT28909</v>
          </cell>
          <cell r="S659">
            <v>1</v>
          </cell>
        </row>
        <row r="660">
          <cell r="A660">
            <v>654</v>
          </cell>
          <cell r="B660" t="str">
            <v>FT28202</v>
          </cell>
          <cell r="C660" t="str">
            <v>SECONDARY TANK - 2 - PMRS REPAIR RECOVERY</v>
          </cell>
          <cell r="D660">
            <v>2910900355</v>
          </cell>
          <cell r="E660" t="str">
            <v>FT28907</v>
          </cell>
          <cell r="F660" t="str">
            <v>SV00A0A410AG2117</v>
          </cell>
          <cell r="G660" t="str">
            <v>Block</v>
          </cell>
          <cell r="H660" t="str">
            <v>Welded Mounting Block</v>
          </cell>
          <cell r="I660">
            <v>1</v>
          </cell>
          <cell r="J660" t="str">
            <v/>
          </cell>
          <cell r="K660" t="str">
            <v/>
          </cell>
          <cell r="L660">
            <v>654</v>
          </cell>
          <cell r="M660" t="str">
            <v>PMRS/REP/REC</v>
          </cell>
          <cell r="N660" t="str">
            <v>Secondary</v>
          </cell>
          <cell r="O660" t="str">
            <v>(Strap Assy 3) FT28435/-</v>
          </cell>
          <cell r="P660" t="str">
            <v>Welded Mounting Block</v>
          </cell>
          <cell r="Q660" t="str">
            <v>FT28907</v>
          </cell>
          <cell r="R660" t="str">
            <v>FT28202, PMRS/REP/REC, Secondary, (Strap Assy 3) FT28435/-, Welded Mounting Block, FT28907</v>
          </cell>
          <cell r="S660">
            <v>1</v>
          </cell>
        </row>
        <row r="661">
          <cell r="A661">
            <v>655</v>
          </cell>
          <cell r="B661" t="str">
            <v>FT28202</v>
          </cell>
          <cell r="C661" t="str">
            <v>SECONDARY TANK - 2 - PMRS REPAIR RECOVERY</v>
          </cell>
          <cell r="D661">
            <v>2910900355</v>
          </cell>
          <cell r="E661" t="str">
            <v>FT28908</v>
          </cell>
          <cell r="F661" t="str">
            <v>SV00A0A410AG2119</v>
          </cell>
          <cell r="G661" t="str">
            <v>Block</v>
          </cell>
          <cell r="H661" t="str">
            <v>Strap Mounting Block</v>
          </cell>
          <cell r="I661">
            <v>1</v>
          </cell>
          <cell r="J661" t="str">
            <v/>
          </cell>
          <cell r="K661" t="str">
            <v/>
          </cell>
          <cell r="L661">
            <v>655</v>
          </cell>
          <cell r="M661" t="str">
            <v>PMRS/REP/REC</v>
          </cell>
          <cell r="N661" t="str">
            <v>Secondary</v>
          </cell>
          <cell r="O661" t="str">
            <v>(Strap Assy 3) FT28435/-</v>
          </cell>
          <cell r="P661" t="str">
            <v>Strap Mounting Block</v>
          </cell>
          <cell r="Q661" t="str">
            <v>FT28908</v>
          </cell>
          <cell r="R661" t="str">
            <v>FT28202, PMRS/REP/REC, Secondary, (Strap Assy 3) FT28435/-, Strap Mounting Block, FT28908</v>
          </cell>
          <cell r="S661">
            <v>1</v>
          </cell>
        </row>
        <row r="662">
          <cell r="A662">
            <v>656</v>
          </cell>
          <cell r="B662" t="str">
            <v>FT28202</v>
          </cell>
          <cell r="C662" t="str">
            <v>SECONDARY TANK - 2 - PMRS REPAIR RECOVERY</v>
          </cell>
          <cell r="D662">
            <v>2910900355</v>
          </cell>
          <cell r="E662" t="str">
            <v>Z-W-NL8</v>
          </cell>
          <cell r="F662" t="str">
            <v>SV00A0A410AG2121</v>
          </cell>
          <cell r="G662" t="str">
            <v>Fitting</v>
          </cell>
          <cell r="H662" t="str">
            <v>Nord-Lock Washer M8</v>
          </cell>
          <cell r="I662">
            <v>7</v>
          </cell>
          <cell r="J662" t="str">
            <v/>
          </cell>
          <cell r="K662" t="str">
            <v/>
          </cell>
          <cell r="L662">
            <v>656</v>
          </cell>
          <cell r="M662" t="str">
            <v>PMRS/REP/REC</v>
          </cell>
          <cell r="N662" t="str">
            <v>Secondary</v>
          </cell>
          <cell r="O662" t="str">
            <v>(Strap Assy 3) FT28435/-</v>
          </cell>
          <cell r="P662" t="str">
            <v>Nord-Lock Washer M8</v>
          </cell>
          <cell r="Q662" t="str">
            <v>Z-W-NL8</v>
          </cell>
          <cell r="R662" t="str">
            <v>FT28202, PMRS/REP/REC, Secondary, (Strap Assy 3) FT28435/-, Nord-Lock Washer M8, Z-W-NL8</v>
          </cell>
          <cell r="S662">
            <v>7</v>
          </cell>
        </row>
        <row r="663">
          <cell r="A663">
            <v>657</v>
          </cell>
          <cell r="B663" t="str">
            <v>FT28202</v>
          </cell>
          <cell r="C663" t="str">
            <v>SECONDARY TANK - 2 - PMRS REPAIR RECOVERY</v>
          </cell>
          <cell r="D663">
            <v>2910900355</v>
          </cell>
          <cell r="E663" t="str">
            <v>BT-M8X30SKCPHD</v>
          </cell>
          <cell r="F663" t="str">
            <v>SV00A0A410AG2123</v>
          </cell>
          <cell r="G663" t="str">
            <v>Fitting</v>
          </cell>
          <cell r="H663" t="str">
            <v>BOLT M8x30 Socket cap head screw</v>
          </cell>
          <cell r="I663">
            <v>2</v>
          </cell>
          <cell r="J663" t="str">
            <v/>
          </cell>
          <cell r="K663" t="str">
            <v/>
          </cell>
          <cell r="L663">
            <v>657</v>
          </cell>
          <cell r="M663" t="str">
            <v>PMRS/REP/REC</v>
          </cell>
          <cell r="N663" t="str">
            <v>Secondary</v>
          </cell>
          <cell r="O663" t="str">
            <v>(Strap Assy 3) FT28435/-</v>
          </cell>
          <cell r="P663" t="str">
            <v>BOLT M8x30 Socket cap head screw</v>
          </cell>
          <cell r="Q663" t="str">
            <v>BT-M8X30SKCPHD</v>
          </cell>
          <cell r="R663" t="str">
            <v>FT28202, PMRS/REP/REC, Secondary, (Strap Assy 3) FT28435/-, BOLT M8x30 Socket cap head screw, BT-M8X30SKCPHD</v>
          </cell>
          <cell r="S663">
            <v>2</v>
          </cell>
        </row>
        <row r="664">
          <cell r="A664">
            <v>658</v>
          </cell>
          <cell r="B664" t="str">
            <v>FT28202</v>
          </cell>
          <cell r="C664" t="str">
            <v>SECONDARY TANK - 2 - PMRS REPAIR RECOVERY</v>
          </cell>
          <cell r="D664">
            <v>2910900355</v>
          </cell>
          <cell r="E664" t="str">
            <v>BT-M8X40SKCPHD</v>
          </cell>
          <cell r="F664" t="str">
            <v>SV00A0A410AG2125</v>
          </cell>
          <cell r="G664" t="str">
            <v>Fitting</v>
          </cell>
          <cell r="H664" t="str">
            <v>BOLT M8x40 Socket cap head screw</v>
          </cell>
          <cell r="I664">
            <v>1</v>
          </cell>
          <cell r="J664" t="str">
            <v/>
          </cell>
          <cell r="K664" t="str">
            <v/>
          </cell>
          <cell r="L664">
            <v>658</v>
          </cell>
          <cell r="M664" t="str">
            <v>PMRS/REP/REC</v>
          </cell>
          <cell r="N664" t="str">
            <v>Secondary</v>
          </cell>
          <cell r="O664" t="str">
            <v>(Strap Assy 3) FT28435/-</v>
          </cell>
          <cell r="P664" t="str">
            <v>BOLT M8x40 Socket cap head screw</v>
          </cell>
          <cell r="Q664" t="str">
            <v>BT-M8X40SKCPHD</v>
          </cell>
          <cell r="R664" t="str">
            <v>FT28202, PMRS/REP/REC, Secondary, (Strap Assy 3) FT28435/-, BOLT M8x40 Socket cap head screw, BT-M8X40SKCPHD</v>
          </cell>
          <cell r="S664">
            <v>1</v>
          </cell>
        </row>
        <row r="665">
          <cell r="A665">
            <v>659</v>
          </cell>
          <cell r="B665" t="str">
            <v>FT28202</v>
          </cell>
          <cell r="C665" t="str">
            <v>SECONDARY TANK - 2 - PMRS REPAIR RECOVERY</v>
          </cell>
          <cell r="D665">
            <v>2910900355</v>
          </cell>
          <cell r="E665" t="str">
            <v>BT-M8X50SKCPHD</v>
          </cell>
          <cell r="F665" t="str">
            <v>SV00A0A410AG2127</v>
          </cell>
          <cell r="G665" t="str">
            <v>Fitting</v>
          </cell>
          <cell r="H665" t="str">
            <v>BOLT M8x50 Socket cap head screw</v>
          </cell>
          <cell r="I665">
            <v>2</v>
          </cell>
          <cell r="J665" t="str">
            <v/>
          </cell>
          <cell r="K665" t="str">
            <v/>
          </cell>
          <cell r="L665">
            <v>659</v>
          </cell>
          <cell r="M665" t="str">
            <v>PMRS/REP/REC</v>
          </cell>
          <cell r="N665" t="str">
            <v>Secondary</v>
          </cell>
          <cell r="O665" t="str">
            <v>(Strap Assy 3) FT28435/-</v>
          </cell>
          <cell r="P665" t="str">
            <v>BOLT M8x50 Socket cap head screw</v>
          </cell>
          <cell r="Q665" t="str">
            <v>BT-M8X50SKCPHD</v>
          </cell>
          <cell r="R665" t="str">
            <v>FT28202, PMRS/REP/REC, Secondary, (Strap Assy 3) FT28435/-, BOLT M8x50 Socket cap head screw, BT-M8X50SKCPHD</v>
          </cell>
          <cell r="S665">
            <v>2</v>
          </cell>
        </row>
        <row r="666">
          <cell r="A666">
            <v>660</v>
          </cell>
          <cell r="B666" t="str">
            <v>FT28202</v>
          </cell>
          <cell r="C666" t="str">
            <v>SECONDARY TANK - 2 - PMRS REPAIR RECOVERY</v>
          </cell>
          <cell r="D666">
            <v>2910900355</v>
          </cell>
          <cell r="E666" t="str">
            <v>BT-M8X70SKCPHD</v>
          </cell>
          <cell r="F666" t="str">
            <v>SV00A0A410AG2129</v>
          </cell>
          <cell r="G666" t="str">
            <v>Fitting</v>
          </cell>
          <cell r="H666" t="str">
            <v>BOLT M8x70 Socket cap head screw</v>
          </cell>
          <cell r="I666">
            <v>1</v>
          </cell>
          <cell r="J666" t="str">
            <v/>
          </cell>
          <cell r="K666" t="str">
            <v/>
          </cell>
          <cell r="L666">
            <v>660</v>
          </cell>
          <cell r="M666" t="str">
            <v>PMRS/REP/REC</v>
          </cell>
          <cell r="N666" t="str">
            <v>Secondary</v>
          </cell>
          <cell r="O666" t="str">
            <v>(Strap Assy 3) FT28435/-</v>
          </cell>
          <cell r="P666" t="str">
            <v>BOLT M8x70 Socket cap head screw</v>
          </cell>
          <cell r="Q666" t="str">
            <v>BT-M8X70SKCPHD</v>
          </cell>
          <cell r="R666" t="str">
            <v>FT28202, PMRS/REP/REC, Secondary, (Strap Assy 3) FT28435/-, BOLT M8x70 Socket cap head screw, BT-M8X70SKCPHD</v>
          </cell>
          <cell r="S666">
            <v>1</v>
          </cell>
        </row>
        <row r="667">
          <cell r="A667">
            <v>661</v>
          </cell>
          <cell r="B667" t="str">
            <v>FT28202</v>
          </cell>
          <cell r="C667" t="str">
            <v>SECONDARY TANK - 2 - PMRS REPAIR RECOVERY</v>
          </cell>
          <cell r="D667">
            <v>2910900355</v>
          </cell>
          <cell r="E667" t="str">
            <v>BT-M8X85SKCPHD</v>
          </cell>
          <cell r="F667" t="str">
            <v>SV00A0A410AG2131</v>
          </cell>
          <cell r="G667" t="str">
            <v>Fitting</v>
          </cell>
          <cell r="H667" t="str">
            <v>BOLT M8x85 Socket cap head screw</v>
          </cell>
          <cell r="I667">
            <v>1</v>
          </cell>
          <cell r="J667" t="str">
            <v/>
          </cell>
          <cell r="K667" t="str">
            <v/>
          </cell>
          <cell r="L667">
            <v>661</v>
          </cell>
          <cell r="M667" t="str">
            <v>PMRS/REP/REC</v>
          </cell>
          <cell r="N667" t="str">
            <v>Secondary</v>
          </cell>
          <cell r="O667" t="str">
            <v>(Strap Assy 3) FT28435/-</v>
          </cell>
          <cell r="P667" t="str">
            <v>BOLT M8x85 Socket cap head screw</v>
          </cell>
          <cell r="Q667" t="str">
            <v>BT-M8X85SKCPHD</v>
          </cell>
          <cell r="R667" t="str">
            <v>FT28202, PMRS/REP/REC, Secondary, (Strap Assy 3) FT28435/-, BOLT M8x85 Socket cap head screw, BT-M8X85SKCPHD</v>
          </cell>
          <cell r="S667">
            <v>1</v>
          </cell>
        </row>
        <row r="668">
          <cell r="A668">
            <v>662</v>
          </cell>
          <cell r="B668" t="str">
            <v>FT28202</v>
          </cell>
          <cell r="C668" t="str">
            <v>SECONDARY TANK - 2 - PMRS REPAIR RECOVERY</v>
          </cell>
          <cell r="D668">
            <v>2910900355</v>
          </cell>
          <cell r="E668" t="str">
            <v>BT-M5X10SKCSK</v>
          </cell>
          <cell r="F668" t="str">
            <v>SV00A0A410AG2133</v>
          </cell>
          <cell r="G668" t="str">
            <v>Fitting</v>
          </cell>
          <cell r="H668" t="str">
            <v>BOLT M5x10 CSK Socket head screw</v>
          </cell>
          <cell r="I668">
            <v>9</v>
          </cell>
          <cell r="J668" t="str">
            <v/>
          </cell>
          <cell r="K668" t="str">
            <v/>
          </cell>
          <cell r="L668">
            <v>662</v>
          </cell>
          <cell r="M668" t="str">
            <v>PMRS/REP/REC</v>
          </cell>
          <cell r="N668" t="str">
            <v>Secondary</v>
          </cell>
          <cell r="O668" t="str">
            <v>(Strap Assy 3) FT28435/-</v>
          </cell>
          <cell r="P668" t="str">
            <v>BOLT M5x10 CSK Socket head screw</v>
          </cell>
          <cell r="Q668" t="str">
            <v>BT-M5X10SKCSK</v>
          </cell>
          <cell r="R668" t="str">
            <v>FT28202, PMRS/REP/REC, Secondary, (Strap Assy 3) FT28435/-, BOLT M5x10 CSK Socket head screw, BT-M5X10SKCSK</v>
          </cell>
          <cell r="S668">
            <v>9</v>
          </cell>
        </row>
        <row r="669">
          <cell r="A669">
            <v>663</v>
          </cell>
          <cell r="B669" t="str">
            <v>FT28202</v>
          </cell>
          <cell r="C669" t="str">
            <v>SECONDARY TANK - 2 - PMRS REPAIR RECOVERY</v>
          </cell>
          <cell r="D669">
            <v>2910900355</v>
          </cell>
          <cell r="E669" t="str">
            <v>FT28913</v>
          </cell>
          <cell r="F669" t="str">
            <v>SV00A0A410AG2135</v>
          </cell>
          <cell r="G669" t="str">
            <v>Block</v>
          </cell>
          <cell r="H669" t="str">
            <v>Corner Clearance Block</v>
          </cell>
          <cell r="I669">
            <v>1</v>
          </cell>
          <cell r="J669" t="str">
            <v/>
          </cell>
          <cell r="K669" t="str">
            <v/>
          </cell>
          <cell r="L669">
            <v>663</v>
          </cell>
          <cell r="M669" t="str">
            <v>PMRS/REP/REC</v>
          </cell>
          <cell r="N669" t="str">
            <v>Secondary</v>
          </cell>
          <cell r="O669" t="str">
            <v>(Strap Assy 3) FT28435/-</v>
          </cell>
          <cell r="P669" t="str">
            <v>Corner Clearance Block</v>
          </cell>
          <cell r="Q669" t="str">
            <v>FT28913</v>
          </cell>
          <cell r="R669" t="str">
            <v>FT28202, PMRS/REP/REC, Secondary, (Strap Assy 3) FT28435/-, Corner Clearance Block, FT28913</v>
          </cell>
          <cell r="S669">
            <v>1</v>
          </cell>
        </row>
        <row r="670">
          <cell r="A670">
            <v>664</v>
          </cell>
          <cell r="B670" t="str">
            <v>FT28202</v>
          </cell>
          <cell r="C670" t="str">
            <v>SECONDARY TANK - 2 - PMRS REPAIR RECOVERY</v>
          </cell>
          <cell r="D670">
            <v>2910900355</v>
          </cell>
          <cell r="E670" t="str">
            <v>FT28917</v>
          </cell>
          <cell r="F670" t="str">
            <v>SV00A0A410AG2137</v>
          </cell>
          <cell r="G670" t="str">
            <v>Block</v>
          </cell>
          <cell r="H670" t="str">
            <v>Mounting Block welded</v>
          </cell>
          <cell r="I670">
            <v>1</v>
          </cell>
          <cell r="J670" t="str">
            <v/>
          </cell>
          <cell r="K670" t="str">
            <v/>
          </cell>
          <cell r="L670">
            <v>664</v>
          </cell>
          <cell r="M670" t="str">
            <v>PMRS/REP/REC</v>
          </cell>
          <cell r="N670" t="str">
            <v>Secondary</v>
          </cell>
          <cell r="O670" t="str">
            <v>(Strap Assy 3) FT28435/-</v>
          </cell>
          <cell r="P670" t="str">
            <v>Mounting Block welded</v>
          </cell>
          <cell r="Q670" t="str">
            <v>FT28917</v>
          </cell>
          <cell r="R670" t="str">
            <v>FT28202, PMRS/REP/REC, Secondary, (Strap Assy 3) FT28435/-, Mounting Block welded, FT28917</v>
          </cell>
          <cell r="S670">
            <v>1</v>
          </cell>
        </row>
        <row r="671">
          <cell r="A671">
            <v>665</v>
          </cell>
          <cell r="B671" t="str">
            <v>FT28202</v>
          </cell>
          <cell r="C671" t="str">
            <v>SECONDARY TANK - 2 - PMRS REPAIR RECOVERY</v>
          </cell>
          <cell r="D671">
            <v>2910900355</v>
          </cell>
          <cell r="E671" t="str">
            <v/>
          </cell>
          <cell r="F671" t="str">
            <v>SV00A0A460AA11</v>
          </cell>
          <cell r="G671" t="str">
            <v/>
          </cell>
          <cell r="H671" t="str">
            <v/>
          </cell>
          <cell r="I671" t="str">
            <v/>
          </cell>
          <cell r="J671" t="str">
            <v/>
          </cell>
          <cell r="K671" t="str">
            <v/>
          </cell>
          <cell r="L671">
            <v>665</v>
          </cell>
          <cell r="M671" t="str">
            <v>PMRS/REP/REC</v>
          </cell>
          <cell r="N671" t="str">
            <v>Secondary</v>
          </cell>
          <cell r="O671" t="str">
            <v>DRAIN PLUG - SECONDARY TANK</v>
          </cell>
          <cell r="P671" t="str">
            <v/>
          </cell>
          <cell r="Q671" t="str">
            <v/>
          </cell>
          <cell r="R671" t="str">
            <v xml:space="preserve">FT28202, PMRS/REP/REC, Secondary, DRAIN PLUG - SECONDARY TANK, , </v>
          </cell>
          <cell r="S671" t="str">
            <v/>
          </cell>
        </row>
        <row r="672">
          <cell r="A672">
            <v>666</v>
          </cell>
          <cell r="B672" t="str">
            <v>FT28202</v>
          </cell>
          <cell r="C672" t="str">
            <v>SECONDARY TANK - 2 - PMRS REPAIR RECOVERY</v>
          </cell>
          <cell r="D672">
            <v>2910900355</v>
          </cell>
          <cell r="E672" t="str">
            <v>FT28274</v>
          </cell>
          <cell r="F672" t="str">
            <v>SV00A0A460AA1101</v>
          </cell>
          <cell r="G672" t="str">
            <v>Insert</v>
          </cell>
          <cell r="H672" t="str">
            <v xml:space="preserve">M24 X 1.5 Nut Insert (RM) </v>
          </cell>
          <cell r="I672">
            <v>1</v>
          </cell>
          <cell r="J672">
            <v>7.0000000000000007E-2</v>
          </cell>
          <cell r="K672">
            <v>7.0000000000000007E-2</v>
          </cell>
          <cell r="L672">
            <v>666</v>
          </cell>
          <cell r="M672" t="str">
            <v>PMRS/REP/REC</v>
          </cell>
          <cell r="N672" t="str">
            <v>Secondary</v>
          </cell>
          <cell r="O672" t="str">
            <v xml:space="preserve">Drain Plug Assembly </v>
          </cell>
          <cell r="P672" t="str">
            <v xml:space="preserve">M24 X 1.5 Nut Insert (RM) </v>
          </cell>
          <cell r="Q672" t="str">
            <v>FT28274</v>
          </cell>
          <cell r="R672" t="str">
            <v>FT28202, PMRS/REP/REC, Secondary, Drain Plug Assembly , M24 X 1.5 Nut Insert (RM) , FT28274</v>
          </cell>
          <cell r="S672">
            <v>1</v>
          </cell>
        </row>
        <row r="673">
          <cell r="A673">
            <v>667</v>
          </cell>
          <cell r="B673" t="str">
            <v>FT28202</v>
          </cell>
          <cell r="C673" t="str">
            <v>SECONDARY TANK - 2 - PMRS REPAIR RECOVERY</v>
          </cell>
          <cell r="D673">
            <v>2910900355</v>
          </cell>
          <cell r="E673" t="str">
            <v>ROV16SCFX</v>
          </cell>
          <cell r="F673" t="str">
            <v>SV00A0A460AA1103</v>
          </cell>
          <cell r="G673" t="str">
            <v>Fitting</v>
          </cell>
          <cell r="H673" t="str">
            <v>M24 X 1.5 Solid Plug</v>
          </cell>
          <cell r="I673">
            <v>1</v>
          </cell>
          <cell r="J673">
            <v>7.4999999999999997E-2</v>
          </cell>
          <cell r="K673">
            <v>7.4999999999999997E-2</v>
          </cell>
          <cell r="L673">
            <v>667</v>
          </cell>
          <cell r="M673" t="str">
            <v>PMRS/REP/REC</v>
          </cell>
          <cell r="N673" t="str">
            <v>Secondary</v>
          </cell>
          <cell r="O673" t="str">
            <v xml:space="preserve">Drain Plug Assembly </v>
          </cell>
          <cell r="P673" t="str">
            <v>M24 X 1.5 Solid Plug</v>
          </cell>
          <cell r="Q673" t="str">
            <v>ROV16SCFX</v>
          </cell>
          <cell r="R673" t="str">
            <v>FT28202, PMRS/REP/REC, Secondary, Drain Plug Assembly , M24 X 1.5 Solid Plug, ROV16SCFX</v>
          </cell>
          <cell r="S673">
            <v>1</v>
          </cell>
        </row>
        <row r="674">
          <cell r="A674">
            <v>668</v>
          </cell>
          <cell r="B674" t="str">
            <v>FT28202</v>
          </cell>
          <cell r="C674" t="str">
            <v>SECONDARY TANK - 2 - PMRS REPAIR RECOVERY</v>
          </cell>
          <cell r="D674">
            <v>2910900355</v>
          </cell>
          <cell r="E674" t="str">
            <v>Y-BS-M24</v>
          </cell>
          <cell r="F674" t="str">
            <v>SV00A0A460AA1105</v>
          </cell>
          <cell r="G674" t="str">
            <v>Seal</v>
          </cell>
          <cell r="H674" t="str">
            <v>M24 X 1.5 Bonded Seal</v>
          </cell>
          <cell r="I674">
            <v>1</v>
          </cell>
          <cell r="J674">
            <v>4.0000000000000001E-3</v>
          </cell>
          <cell r="K674">
            <v>4.0000000000000001E-3</v>
          </cell>
          <cell r="L674">
            <v>668</v>
          </cell>
          <cell r="M674" t="str">
            <v>PMRS/REP/REC</v>
          </cell>
          <cell r="N674" t="str">
            <v>Secondary</v>
          </cell>
          <cell r="O674" t="str">
            <v xml:space="preserve">Drain Plug Assembly </v>
          </cell>
          <cell r="P674" t="str">
            <v>M24 X 1.5 Bonded Seal</v>
          </cell>
          <cell r="Q674" t="str">
            <v>Y-BS-M24</v>
          </cell>
          <cell r="R674" t="str">
            <v>FT28202, PMRS/REP/REC, Secondary, Drain Plug Assembly , M24 X 1.5 Bonded Seal, Y-BS-M24</v>
          </cell>
          <cell r="S674">
            <v>1</v>
          </cell>
        </row>
        <row r="676">
          <cell r="A676">
            <v>669</v>
          </cell>
          <cell r="B676" t="str">
            <v>FT28208</v>
          </cell>
          <cell r="C676" t="str">
            <v>AUXILIARY TANK - 1 - SCOUT + RECOVERY</v>
          </cell>
          <cell r="D676">
            <v>2910900361</v>
          </cell>
          <cell r="E676" t="str">
            <v>FT28208</v>
          </cell>
          <cell r="F676" t="str">
            <v>SV00A0A410AA</v>
          </cell>
          <cell r="G676" t="str">
            <v/>
          </cell>
          <cell r="H676" t="str">
            <v/>
          </cell>
          <cell r="I676" t="str">
            <v/>
          </cell>
          <cell r="J676" t="str">
            <v/>
          </cell>
          <cell r="K676" t="str">
            <v/>
          </cell>
          <cell r="L676">
            <v>669</v>
          </cell>
          <cell r="M676" t="str">
            <v>SCOUT/REC</v>
          </cell>
          <cell r="N676" t="str">
            <v>Aux Tank</v>
          </cell>
          <cell r="O676" t="str">
            <v>AUXILIARY TANK</v>
          </cell>
          <cell r="P676" t="str">
            <v/>
          </cell>
          <cell r="Q676" t="str">
            <v>FT28208</v>
          </cell>
          <cell r="R676" t="str">
            <v>FT28208, SCOUT/REC, Aux Tank, AUXILIARY TANK, , FT28208</v>
          </cell>
          <cell r="S676" t="str">
            <v/>
          </cell>
        </row>
        <row r="677">
          <cell r="A677">
            <v>670</v>
          </cell>
          <cell r="B677" t="str">
            <v>FT28208</v>
          </cell>
          <cell r="C677" t="str">
            <v>AUXILIARY TANK - 1 - SCOUT + RECOVERY</v>
          </cell>
          <cell r="D677">
            <v>2910900361</v>
          </cell>
          <cell r="E677" t="str">
            <v>FT28338</v>
          </cell>
          <cell r="F677" t="str">
            <v>SV00A0A410AA01</v>
          </cell>
          <cell r="G677" t="str">
            <v>Moulding</v>
          </cell>
          <cell r="H677" t="str">
            <v>Rotational Moulding</v>
          </cell>
          <cell r="I677">
            <v>1</v>
          </cell>
          <cell r="J677" t="str">
            <v/>
          </cell>
          <cell r="K677" t="str">
            <v/>
          </cell>
          <cell r="L677">
            <v>670</v>
          </cell>
          <cell r="M677" t="str">
            <v>SCOUT/REC</v>
          </cell>
          <cell r="N677" t="str">
            <v>Aux Tank</v>
          </cell>
          <cell r="O677" t="str">
            <v>RM Tank CH54 Black Crosslink Polyethylene</v>
          </cell>
          <cell r="P677" t="str">
            <v>Rotational Moulding</v>
          </cell>
          <cell r="Q677" t="str">
            <v>FT28338</v>
          </cell>
          <cell r="R677" t="str">
            <v>FT28208, SCOUT/REC, Aux Tank, RM Tank CH54 Black Crosslink Polyethylene, Rotational Moulding, FT28338</v>
          </cell>
          <cell r="S677">
            <v>1</v>
          </cell>
        </row>
        <row r="678">
          <cell r="A678">
            <v>671</v>
          </cell>
          <cell r="B678" t="str">
            <v>FT28208</v>
          </cell>
          <cell r="C678" t="str">
            <v>AUXILIARY TANK - 1 - SCOUT + RECOVERY</v>
          </cell>
          <cell r="D678">
            <v>2910900361</v>
          </cell>
          <cell r="E678" t="str">
            <v>FT28288</v>
          </cell>
          <cell r="F678" t="str">
            <v/>
          </cell>
          <cell r="G678" t="str">
            <v>Ident</v>
          </cell>
          <cell r="H678" t="str">
            <v>Ident Label</v>
          </cell>
          <cell r="I678">
            <v>1</v>
          </cell>
          <cell r="J678">
            <v>0.02</v>
          </cell>
          <cell r="K678">
            <v>0.02</v>
          </cell>
          <cell r="L678">
            <v>671</v>
          </cell>
          <cell r="M678" t="str">
            <v>SCOUT/REC</v>
          </cell>
          <cell r="N678" t="str">
            <v>Aux Tank</v>
          </cell>
          <cell r="O678" t="str">
            <v>Label</v>
          </cell>
          <cell r="P678" t="str">
            <v>Ident Label</v>
          </cell>
          <cell r="Q678" t="str">
            <v>FT28288</v>
          </cell>
          <cell r="R678" t="str">
            <v>FT28208, SCOUT/REC, Aux Tank, Label, Ident Label, FT28288</v>
          </cell>
          <cell r="S678">
            <v>1</v>
          </cell>
        </row>
        <row r="679">
          <cell r="A679">
            <v>672</v>
          </cell>
          <cell r="B679" t="str">
            <v>FT28208</v>
          </cell>
          <cell r="C679" t="str">
            <v>AUXILIARY TANK - 1 - SCOUT + RECOVERY</v>
          </cell>
          <cell r="D679">
            <v>2910900361</v>
          </cell>
          <cell r="E679" t="str">
            <v>FT28688</v>
          </cell>
          <cell r="F679" t="str">
            <v/>
          </cell>
          <cell r="G679" t="str">
            <v>Parts</v>
          </cell>
          <cell r="H679" t="str">
            <v>Top level loose items kit</v>
          </cell>
          <cell r="I679">
            <v>1</v>
          </cell>
          <cell r="J679" t="str">
            <v/>
          </cell>
          <cell r="K679" t="str">
            <v/>
          </cell>
          <cell r="L679">
            <v>672</v>
          </cell>
          <cell r="M679" t="str">
            <v>SCOUT/REC</v>
          </cell>
          <cell r="N679" t="str">
            <v>Aux Tank</v>
          </cell>
          <cell r="O679" t="str">
            <v>Loose items</v>
          </cell>
          <cell r="P679" t="str">
            <v>Top level loose items kit</v>
          </cell>
          <cell r="Q679" t="str">
            <v>FT28688</v>
          </cell>
          <cell r="R679" t="str">
            <v>FT28208, SCOUT/REC, Aux Tank, Loose items, Top level loose items kit, FT28688</v>
          </cell>
          <cell r="S679">
            <v>1</v>
          </cell>
        </row>
        <row r="680">
          <cell r="A680">
            <v>673</v>
          </cell>
          <cell r="B680" t="str">
            <v>FT28208</v>
          </cell>
          <cell r="C680" t="str">
            <v>AUXILIARY TANK - 1 - SCOUT + RECOVERY</v>
          </cell>
          <cell r="D680">
            <v>2910900361</v>
          </cell>
          <cell r="E680" t="str">
            <v>FT28238</v>
          </cell>
          <cell r="F680" t="str">
            <v/>
          </cell>
          <cell r="G680" t="str">
            <v/>
          </cell>
          <cell r="H680" t="str">
            <v/>
          </cell>
          <cell r="I680" t="str">
            <v/>
          </cell>
          <cell r="J680" t="str">
            <v/>
          </cell>
          <cell r="K680" t="str">
            <v/>
          </cell>
          <cell r="L680">
            <v>673</v>
          </cell>
          <cell r="M680" t="str">
            <v>SCOUT/REC</v>
          </cell>
          <cell r="N680" t="str">
            <v>Aux Tank</v>
          </cell>
          <cell r="O680" t="str">
            <v>COVERING AUX TANK</v>
          </cell>
          <cell r="P680" t="str">
            <v/>
          </cell>
          <cell r="Q680" t="str">
            <v>FT28238</v>
          </cell>
          <cell r="R680" t="str">
            <v>FT28208, SCOUT/REC, Aux Tank, COVERING AUX TANK, , FT28238</v>
          </cell>
          <cell r="S680" t="str">
            <v/>
          </cell>
        </row>
        <row r="681">
          <cell r="A681">
            <v>674</v>
          </cell>
          <cell r="B681" t="str">
            <v>FT28208</v>
          </cell>
          <cell r="C681" t="str">
            <v>AUXILIARY TANK - 1 - SCOUT + RECOVERY</v>
          </cell>
          <cell r="D681">
            <v>2910900361</v>
          </cell>
          <cell r="E681" t="str">
            <v>PF-5177/5/NA92/W</v>
          </cell>
          <cell r="F681" t="str">
            <v>SV00A0A410AA0101</v>
          </cell>
          <cell r="G681" t="str">
            <v>Protection</v>
          </cell>
          <cell r="H681" t="str">
            <v>Sponge Layer</v>
          </cell>
          <cell r="I681">
            <v>1</v>
          </cell>
          <cell r="J681">
            <v>7.3</v>
          </cell>
          <cell r="K681">
            <v>7.3</v>
          </cell>
          <cell r="L681">
            <v>674</v>
          </cell>
          <cell r="M681" t="str">
            <v>SCOUT/REC</v>
          </cell>
          <cell r="N681" t="str">
            <v>Aux Tank</v>
          </cell>
          <cell r="O681" t="str">
            <v>Self Seal Covering</v>
          </cell>
          <cell r="P681" t="str">
            <v>Sponge Layer</v>
          </cell>
          <cell r="Q681" t="str">
            <v>PF-5177/5/NA92/W</v>
          </cell>
          <cell r="R681" t="str">
            <v>FT28208, SCOUT/REC, Aux Tank, Self Seal Covering, Sponge Layer, PF-5177/5/NA92/W</v>
          </cell>
          <cell r="S681">
            <v>1</v>
          </cell>
        </row>
        <row r="682">
          <cell r="A682">
            <v>675</v>
          </cell>
          <cell r="B682" t="str">
            <v>FT28208</v>
          </cell>
          <cell r="C682" t="str">
            <v>AUXILIARY TANK - 1 - SCOUT + RECOVERY</v>
          </cell>
          <cell r="D682">
            <v>2910900361</v>
          </cell>
          <cell r="E682" t="str">
            <v>R-PU5503</v>
          </cell>
          <cell r="F682" t="str">
            <v>SV00A0A410AA0103</v>
          </cell>
          <cell r="G682" t="str">
            <v>Protection</v>
          </cell>
          <cell r="H682" t="str">
            <v>Outer Covering SPRAY PU</v>
          </cell>
          <cell r="I682">
            <v>1</v>
          </cell>
          <cell r="J682">
            <v>6.2</v>
          </cell>
          <cell r="K682">
            <v>6.2</v>
          </cell>
          <cell r="L682">
            <v>675</v>
          </cell>
          <cell r="M682" t="str">
            <v>SCOUT/REC</v>
          </cell>
          <cell r="N682" t="str">
            <v>Aux Tank</v>
          </cell>
          <cell r="O682" t="str">
            <v>Self Seal Covering</v>
          </cell>
          <cell r="P682" t="str">
            <v>Outer Covering SPRAY PU</v>
          </cell>
          <cell r="Q682" t="str">
            <v>R-PU5503</v>
          </cell>
          <cell r="R682" t="str">
            <v>FT28208, SCOUT/REC, Aux Tank, Self Seal Covering, Outer Covering SPRAY PU, R-PU5503</v>
          </cell>
          <cell r="S682">
            <v>1</v>
          </cell>
        </row>
        <row r="683">
          <cell r="A683">
            <v>676</v>
          </cell>
          <cell r="B683" t="str">
            <v>FT28208</v>
          </cell>
          <cell r="C683" t="str">
            <v>AUXILIARY TANK - 1 - SCOUT + RECOVERY</v>
          </cell>
          <cell r="D683">
            <v>2910900361</v>
          </cell>
          <cell r="E683" t="str">
            <v>CA8360R/285</v>
          </cell>
          <cell r="F683" t="str">
            <v>SV00A0A410AA0105</v>
          </cell>
          <cell r="G683" t="str">
            <v>Paint</v>
          </cell>
          <cell r="H683" t="str">
            <v>Def Stan 80-208 NATO Green No. 285 (Matt, Pu multi-pack)</v>
          </cell>
          <cell r="I683">
            <v>1</v>
          </cell>
          <cell r="J683">
            <v>1</v>
          </cell>
          <cell r="K683">
            <v>1</v>
          </cell>
          <cell r="L683">
            <v>676</v>
          </cell>
          <cell r="M683" t="str">
            <v>SCOUT/REC</v>
          </cell>
          <cell r="N683" t="str">
            <v>Aux Tank</v>
          </cell>
          <cell r="O683" t="str">
            <v>Camoflage Covering</v>
          </cell>
          <cell r="P683" t="str">
            <v>Def Stan 80-208 NATO Green No. 285 (Matt, Pu multi-pack)</v>
          </cell>
          <cell r="Q683" t="str">
            <v>CA8360R/285</v>
          </cell>
          <cell r="R683" t="str">
            <v>FT28208, SCOUT/REC, Aux Tank, Camoflage Covering, Def Stan 80-208 NATO Green No. 285 (Matt, Pu multi-pack), CA8360R/285</v>
          </cell>
          <cell r="S683">
            <v>1</v>
          </cell>
        </row>
        <row r="684">
          <cell r="A684">
            <v>677</v>
          </cell>
          <cell r="B684" t="str">
            <v>FT28208</v>
          </cell>
          <cell r="C684" t="str">
            <v>AUXILIARY TANK - 1 - SCOUT + RECOVERY</v>
          </cell>
          <cell r="D684">
            <v>2910900361</v>
          </cell>
          <cell r="E684" t="str">
            <v>FT28394</v>
          </cell>
          <cell r="F684" t="str">
            <v>SV00A0A410AA15</v>
          </cell>
          <cell r="G684" t="str">
            <v/>
          </cell>
          <cell r="H684" t="str">
            <v/>
          </cell>
          <cell r="I684" t="str">
            <v/>
          </cell>
          <cell r="J684" t="str">
            <v/>
          </cell>
          <cell r="K684" t="str">
            <v/>
          </cell>
          <cell r="L684">
            <v>677</v>
          </cell>
          <cell r="M684" t="str">
            <v>SCOUT/REC</v>
          </cell>
          <cell r="N684" t="str">
            <v>Aux Tank</v>
          </cell>
          <cell r="O684" t="str">
            <v>Access Cover Assy</v>
          </cell>
          <cell r="P684" t="str">
            <v/>
          </cell>
          <cell r="Q684" t="str">
            <v>FT28394</v>
          </cell>
          <cell r="R684" t="str">
            <v>FT28208, SCOUT/REC, Aux Tank, Access Cover Assy, , FT28394</v>
          </cell>
          <cell r="S684" t="str">
            <v/>
          </cell>
        </row>
        <row r="685">
          <cell r="A685">
            <v>678</v>
          </cell>
          <cell r="B685" t="str">
            <v>FT28208</v>
          </cell>
          <cell r="C685" t="str">
            <v>AUXILIARY TANK - 1 - SCOUT + RECOVERY</v>
          </cell>
          <cell r="D685">
            <v>2910900361</v>
          </cell>
          <cell r="E685" t="str">
            <v>FT28396</v>
          </cell>
          <cell r="F685" t="str">
            <v>SV00A0A410AA1501</v>
          </cell>
          <cell r="G685" t="str">
            <v>Cover</v>
          </cell>
          <cell r="H685" t="str">
            <v>Lid</v>
          </cell>
          <cell r="I685">
            <v>1</v>
          </cell>
          <cell r="J685" t="str">
            <v/>
          </cell>
          <cell r="K685" t="str">
            <v/>
          </cell>
          <cell r="L685">
            <v>678</v>
          </cell>
          <cell r="M685" t="str">
            <v>SCOUT/REC</v>
          </cell>
          <cell r="N685" t="str">
            <v>Aux Tank</v>
          </cell>
          <cell r="O685" t="str">
            <v xml:space="preserve"> Access Cover Assy   FT28394</v>
          </cell>
          <cell r="P685" t="str">
            <v>Lid</v>
          </cell>
          <cell r="Q685" t="str">
            <v>FT28396</v>
          </cell>
          <cell r="R685" t="str">
            <v>FT28208, SCOUT/REC, Aux Tank,  Access Cover Assy   FT28394, Lid, FT28396</v>
          </cell>
          <cell r="S685">
            <v>1</v>
          </cell>
        </row>
        <row r="686">
          <cell r="A686">
            <v>679</v>
          </cell>
          <cell r="B686" t="str">
            <v>FT28208</v>
          </cell>
          <cell r="C686" t="str">
            <v>AUXILIARY TANK - 1 - SCOUT + RECOVERY</v>
          </cell>
          <cell r="D686">
            <v>2910900361</v>
          </cell>
          <cell r="E686" t="str">
            <v>FT28517</v>
          </cell>
          <cell r="F686" t="str">
            <v>SV00A0A410AA1503</v>
          </cell>
          <cell r="G686" t="str">
            <v>Seal</v>
          </cell>
          <cell r="H686" t="str">
            <v>P seal</v>
          </cell>
          <cell r="I686">
            <v>1</v>
          </cell>
          <cell r="J686" t="str">
            <v/>
          </cell>
          <cell r="K686" t="str">
            <v/>
          </cell>
          <cell r="L686">
            <v>679</v>
          </cell>
          <cell r="M686" t="str">
            <v>SCOUT/REC</v>
          </cell>
          <cell r="N686" t="str">
            <v>Aux Tank</v>
          </cell>
          <cell r="O686" t="str">
            <v xml:space="preserve"> Access Cover Assy   FT28394</v>
          </cell>
          <cell r="P686" t="str">
            <v>P seal</v>
          </cell>
          <cell r="Q686" t="str">
            <v>FT28517</v>
          </cell>
          <cell r="R686" t="str">
            <v>FT28208, SCOUT/REC, Aux Tank,  Access Cover Assy   FT28394, P seal, FT28517</v>
          </cell>
          <cell r="S686">
            <v>1</v>
          </cell>
        </row>
        <row r="687">
          <cell r="A687">
            <v>680</v>
          </cell>
          <cell r="B687" t="str">
            <v>FT28208</v>
          </cell>
          <cell r="C687" t="str">
            <v>AUXILIARY TANK - 1 - SCOUT + RECOVERY</v>
          </cell>
          <cell r="D687">
            <v>2910900361</v>
          </cell>
          <cell r="E687" t="str">
            <v>FT28516</v>
          </cell>
          <cell r="F687" t="str">
            <v>SV00A0A410AA1505</v>
          </cell>
          <cell r="G687" t="str">
            <v>Seal</v>
          </cell>
          <cell r="H687" t="str">
            <v>P seal Plate</v>
          </cell>
          <cell r="I687">
            <v>1</v>
          </cell>
          <cell r="J687" t="str">
            <v/>
          </cell>
          <cell r="K687" t="str">
            <v/>
          </cell>
          <cell r="L687">
            <v>680</v>
          </cell>
          <cell r="M687" t="str">
            <v>SCOUT/REC</v>
          </cell>
          <cell r="N687" t="str">
            <v>Aux Tank</v>
          </cell>
          <cell r="O687" t="str">
            <v xml:space="preserve"> Access Cover Assy   FT28394</v>
          </cell>
          <cell r="P687" t="str">
            <v>P seal Plate</v>
          </cell>
          <cell r="Q687" t="str">
            <v>FT28516</v>
          </cell>
          <cell r="R687" t="str">
            <v>FT28208, SCOUT/REC, Aux Tank,  Access Cover Assy   FT28394, P seal Plate, FT28516</v>
          </cell>
          <cell r="S687">
            <v>1</v>
          </cell>
        </row>
        <row r="688">
          <cell r="A688">
            <v>681</v>
          </cell>
          <cell r="B688" t="str">
            <v>FT28208</v>
          </cell>
          <cell r="C688" t="str">
            <v>AUXILIARY TANK - 1 - SCOUT + RECOVERY</v>
          </cell>
          <cell r="D688">
            <v>2910900361</v>
          </cell>
          <cell r="E688" t="str">
            <v>BT-M5X16CSK/SS</v>
          </cell>
          <cell r="F688" t="str">
            <v>SV00A0A410AA1507</v>
          </cell>
          <cell r="G688" t="str">
            <v>Fastener</v>
          </cell>
          <cell r="H688" t="str">
            <v>M5 coutersink Screws</v>
          </cell>
          <cell r="I688">
            <v>8</v>
          </cell>
          <cell r="J688" t="str">
            <v/>
          </cell>
          <cell r="K688" t="str">
            <v/>
          </cell>
          <cell r="L688">
            <v>681</v>
          </cell>
          <cell r="M688" t="str">
            <v>SCOUT/REC</v>
          </cell>
          <cell r="N688" t="str">
            <v>Aux Tank</v>
          </cell>
          <cell r="O688" t="str">
            <v xml:space="preserve"> Access Cover Assy   FT28394</v>
          </cell>
          <cell r="P688" t="str">
            <v>M5 coutersink Screws</v>
          </cell>
          <cell r="Q688" t="str">
            <v>BT-M5X16CSK/SS</v>
          </cell>
          <cell r="R688" t="str">
            <v>FT28208, SCOUT/REC, Aux Tank,  Access Cover Assy   FT28394, M5 coutersink Screws, BT-M5X16CSK/SS</v>
          </cell>
          <cell r="S688">
            <v>8</v>
          </cell>
        </row>
        <row r="689">
          <cell r="A689">
            <v>682</v>
          </cell>
          <cell r="B689" t="str">
            <v>FT28208</v>
          </cell>
          <cell r="C689" t="str">
            <v>AUXILIARY TANK - 1 - SCOUT + RECOVERY</v>
          </cell>
          <cell r="D689">
            <v>2910900361</v>
          </cell>
          <cell r="E689" t="str">
            <v>BT-M8X200HX/SS</v>
          </cell>
          <cell r="F689" t="str">
            <v>SV00A0A410AA1509</v>
          </cell>
          <cell r="G689" t="str">
            <v>Fastener</v>
          </cell>
          <cell r="H689" t="str">
            <v>M8x200mm Bolt Hex Head</v>
          </cell>
          <cell r="I689">
            <v>1</v>
          </cell>
          <cell r="J689" t="str">
            <v/>
          </cell>
          <cell r="K689" t="str">
            <v/>
          </cell>
          <cell r="L689">
            <v>682</v>
          </cell>
          <cell r="M689" t="str">
            <v>SCOUT/REC</v>
          </cell>
          <cell r="N689" t="str">
            <v>Aux Tank</v>
          </cell>
          <cell r="O689" t="str">
            <v xml:space="preserve"> Access Cover Assy   FT28394</v>
          </cell>
          <cell r="P689" t="str">
            <v>M8x200mm Bolt Hex Head</v>
          </cell>
          <cell r="Q689" t="str">
            <v>BT-M8X200HX/SS</v>
          </cell>
          <cell r="R689" t="str">
            <v>FT28208, SCOUT/REC, Aux Tank,  Access Cover Assy   FT28394, M8x200mm Bolt Hex Head, BT-M8X200HX/SS</v>
          </cell>
          <cell r="S689">
            <v>1</v>
          </cell>
        </row>
        <row r="690">
          <cell r="A690">
            <v>683</v>
          </cell>
          <cell r="B690" t="str">
            <v>FT28208</v>
          </cell>
          <cell r="C690" t="str">
            <v>AUXILIARY TANK - 1 - SCOUT + RECOVERY</v>
          </cell>
          <cell r="D690">
            <v>2910900361</v>
          </cell>
          <cell r="E690" t="str">
            <v>NT-M8/NYL</v>
          </cell>
          <cell r="F690" t="str">
            <v>SV00A0A410AA1511</v>
          </cell>
          <cell r="G690" t="str">
            <v>Fastener</v>
          </cell>
          <cell r="H690" t="str">
            <v>M8 Nylok Nut</v>
          </cell>
          <cell r="I690">
            <v>1</v>
          </cell>
          <cell r="J690" t="str">
            <v/>
          </cell>
          <cell r="K690" t="str">
            <v/>
          </cell>
          <cell r="L690">
            <v>683</v>
          </cell>
          <cell r="M690" t="str">
            <v>SCOUT/REC</v>
          </cell>
          <cell r="N690" t="str">
            <v>Aux Tank</v>
          </cell>
          <cell r="O690" t="str">
            <v xml:space="preserve"> Access Cover Assy   FT28394</v>
          </cell>
          <cell r="P690" t="str">
            <v>M8 Nylok Nut</v>
          </cell>
          <cell r="Q690" t="str">
            <v>NT-M8/NYL</v>
          </cell>
          <cell r="R690" t="str">
            <v>FT28208, SCOUT/REC, Aux Tank,  Access Cover Assy   FT28394, M8 Nylok Nut, NT-M8/NYL</v>
          </cell>
          <cell r="S690">
            <v>1</v>
          </cell>
        </row>
        <row r="691">
          <cell r="A691">
            <v>684</v>
          </cell>
          <cell r="B691" t="str">
            <v>FT28208</v>
          </cell>
          <cell r="C691" t="str">
            <v>AUXILIARY TANK - 1 - SCOUT + RECOVERY</v>
          </cell>
          <cell r="D691">
            <v>2910900361</v>
          </cell>
          <cell r="E691" t="str">
            <v>Z-W-M8</v>
          </cell>
          <cell r="F691" t="str">
            <v>SV00A0A410AA1513</v>
          </cell>
          <cell r="G691" t="str">
            <v>Fastener</v>
          </cell>
          <cell r="H691" t="str">
            <v xml:space="preserve">M8 Washer </v>
          </cell>
          <cell r="I691">
            <v>2</v>
          </cell>
          <cell r="J691" t="str">
            <v/>
          </cell>
          <cell r="K691" t="str">
            <v/>
          </cell>
          <cell r="L691">
            <v>684</v>
          </cell>
          <cell r="M691" t="str">
            <v>SCOUT/REC</v>
          </cell>
          <cell r="N691" t="str">
            <v>Aux Tank</v>
          </cell>
          <cell r="O691" t="str">
            <v xml:space="preserve"> Access Cover Assy   FT28394</v>
          </cell>
          <cell r="P691" t="str">
            <v xml:space="preserve">M8 Washer </v>
          </cell>
          <cell r="Q691" t="str">
            <v>Z-W-M8</v>
          </cell>
          <cell r="R691" t="str">
            <v>FT28208, SCOUT/REC, Aux Tank,  Access Cover Assy   FT28394, M8 Washer , Z-W-M8</v>
          </cell>
          <cell r="S691">
            <v>2</v>
          </cell>
        </row>
        <row r="692">
          <cell r="A692">
            <v>685</v>
          </cell>
          <cell r="B692" t="str">
            <v>FT28208</v>
          </cell>
          <cell r="C692" t="str">
            <v>AUXILIARY TANK - 1 - SCOUT + RECOVERY</v>
          </cell>
          <cell r="D692">
            <v>2910900361</v>
          </cell>
          <cell r="E692" t="str">
            <v>Y-GFM-081016-11</v>
          </cell>
          <cell r="F692" t="str">
            <v>SV00A0A410AA1515</v>
          </cell>
          <cell r="G692" t="str">
            <v>Fastener</v>
          </cell>
          <cell r="H692" t="str">
            <v>M8 Shoulder Washer</v>
          </cell>
          <cell r="I692">
            <v>2</v>
          </cell>
          <cell r="J692" t="str">
            <v/>
          </cell>
          <cell r="K692" t="str">
            <v/>
          </cell>
          <cell r="L692">
            <v>685</v>
          </cell>
          <cell r="M692" t="str">
            <v>SCOUT/REC</v>
          </cell>
          <cell r="N692" t="str">
            <v>Aux Tank</v>
          </cell>
          <cell r="O692" t="str">
            <v xml:space="preserve"> Access Cover Assy   FT28394</v>
          </cell>
          <cell r="P692" t="str">
            <v>M8 Shoulder Washer</v>
          </cell>
          <cell r="Q692" t="str">
            <v>Y-GFM-081016-11</v>
          </cell>
          <cell r="R692" t="str">
            <v>FT28208, SCOUT/REC, Aux Tank,  Access Cover Assy   FT28394, M8 Shoulder Washer, Y-GFM-081016-11</v>
          </cell>
          <cell r="S692">
            <v>2</v>
          </cell>
        </row>
        <row r="693">
          <cell r="A693">
            <v>686</v>
          </cell>
          <cell r="B693" t="str">
            <v>FT28208</v>
          </cell>
          <cell r="C693" t="str">
            <v>AUXILIARY TANK - 1 - SCOUT + RECOVERY</v>
          </cell>
          <cell r="D693">
            <v>2910900361</v>
          </cell>
          <cell r="E693" t="str">
            <v>Y-DIN471-16X1</v>
          </cell>
          <cell r="F693" t="str">
            <v>SV00A0A410AA1517</v>
          </cell>
          <cell r="G693" t="str">
            <v>Fitting</v>
          </cell>
          <cell r="H693" t="str">
            <v>Circlip</v>
          </cell>
          <cell r="I693">
            <v>1</v>
          </cell>
          <cell r="J693" t="str">
            <v/>
          </cell>
          <cell r="K693" t="str">
            <v/>
          </cell>
          <cell r="L693">
            <v>686</v>
          </cell>
          <cell r="M693" t="str">
            <v>SCOUT/REC</v>
          </cell>
          <cell r="N693" t="str">
            <v>Aux Tank</v>
          </cell>
          <cell r="O693" t="str">
            <v xml:space="preserve"> Access Cover Assy   FT28394</v>
          </cell>
          <cell r="P693" t="str">
            <v>Circlip</v>
          </cell>
          <cell r="Q693" t="str">
            <v>Y-DIN471-16X1</v>
          </cell>
          <cell r="R693" t="str">
            <v>FT28208, SCOUT/REC, Aux Tank,  Access Cover Assy   FT28394, Circlip, Y-DIN471-16X1</v>
          </cell>
          <cell r="S693">
            <v>1</v>
          </cell>
        </row>
        <row r="694">
          <cell r="A694">
            <v>687</v>
          </cell>
          <cell r="B694" t="str">
            <v>FT28208</v>
          </cell>
          <cell r="C694" t="str">
            <v>AUXILIARY TANK - 1 - SCOUT + RECOVERY</v>
          </cell>
          <cell r="D694">
            <v>2910900361</v>
          </cell>
          <cell r="E694" t="str">
            <v>FT28520</v>
          </cell>
          <cell r="F694" t="str">
            <v>SV00A0A410AA1519</v>
          </cell>
          <cell r="G694" t="str">
            <v>Fitting</v>
          </cell>
          <cell r="H694" t="str">
            <v>Catch</v>
          </cell>
          <cell r="I694">
            <v>1</v>
          </cell>
          <cell r="J694" t="str">
            <v/>
          </cell>
          <cell r="K694" t="str">
            <v/>
          </cell>
          <cell r="L694">
            <v>687</v>
          </cell>
          <cell r="M694" t="str">
            <v>SCOUT/REC</v>
          </cell>
          <cell r="N694" t="str">
            <v>Aux Tank</v>
          </cell>
          <cell r="O694" t="str">
            <v xml:space="preserve"> Access Cover Assy   FT28394</v>
          </cell>
          <cell r="P694" t="str">
            <v>Catch</v>
          </cell>
          <cell r="Q694" t="str">
            <v>FT28520</v>
          </cell>
          <cell r="R694" t="str">
            <v>FT28208, SCOUT/REC, Aux Tank,  Access Cover Assy   FT28394, Catch, FT28520</v>
          </cell>
          <cell r="S694">
            <v>1</v>
          </cell>
        </row>
        <row r="695">
          <cell r="A695">
            <v>688</v>
          </cell>
          <cell r="B695" t="str">
            <v>FT28208</v>
          </cell>
          <cell r="C695" t="str">
            <v>AUXILIARY TANK - 1 - SCOUT + RECOVERY</v>
          </cell>
          <cell r="D695">
            <v>2910900361</v>
          </cell>
          <cell r="E695" t="str">
            <v>SP93/D48</v>
          </cell>
          <cell r="F695" t="str">
            <v>SV00A0A410AA1521</v>
          </cell>
          <cell r="G695" t="str">
            <v>Seal</v>
          </cell>
          <cell r="H695" t="str">
            <v>Grommet</v>
          </cell>
          <cell r="I695">
            <v>1</v>
          </cell>
          <cell r="J695">
            <v>0.02</v>
          </cell>
          <cell r="K695">
            <v>0.02</v>
          </cell>
          <cell r="L695">
            <v>688</v>
          </cell>
          <cell r="M695" t="str">
            <v>SCOUT/REC</v>
          </cell>
          <cell r="N695" t="str">
            <v>Aux Tank</v>
          </cell>
          <cell r="O695" t="str">
            <v xml:space="preserve"> Access Cover Assy   FT28394</v>
          </cell>
          <cell r="P695" t="str">
            <v>Grommet</v>
          </cell>
          <cell r="Q695" t="str">
            <v>SP93/D48</v>
          </cell>
          <cell r="R695" t="str">
            <v>FT28208, SCOUT/REC, Aux Tank,  Access Cover Assy   FT28394, Grommet, SP93/D48</v>
          </cell>
          <cell r="S695">
            <v>1</v>
          </cell>
        </row>
        <row r="696">
          <cell r="A696">
            <v>689</v>
          </cell>
          <cell r="B696" t="str">
            <v>FT28208</v>
          </cell>
          <cell r="C696" t="str">
            <v>AUXILIARY TANK - 1 - SCOUT + RECOVERY</v>
          </cell>
          <cell r="D696">
            <v>2910900361</v>
          </cell>
          <cell r="E696" t="str">
            <v>CON-W01</v>
          </cell>
          <cell r="F696" t="str">
            <v>SV00A0A410AA1523</v>
          </cell>
          <cell r="G696" t="str">
            <v>Seal</v>
          </cell>
          <cell r="H696" t="str">
            <v>Steel Wool Mediem Grade</v>
          </cell>
          <cell r="I696">
            <v>1</v>
          </cell>
          <cell r="J696">
            <v>0.01</v>
          </cell>
          <cell r="K696">
            <v>0.01</v>
          </cell>
          <cell r="L696">
            <v>689</v>
          </cell>
          <cell r="M696" t="str">
            <v>SCOUT/REC</v>
          </cell>
          <cell r="N696" t="str">
            <v>Aux Tank</v>
          </cell>
          <cell r="O696" t="str">
            <v xml:space="preserve"> Access Cover Assy   FT28394</v>
          </cell>
          <cell r="P696" t="str">
            <v>Steel Wool Mediem Grade</v>
          </cell>
          <cell r="Q696" t="str">
            <v>CON-W01</v>
          </cell>
          <cell r="R696" t="str">
            <v>FT28208, SCOUT/REC, Aux Tank,  Access Cover Assy   FT28394, Steel Wool Mediem Grade, CON-W01</v>
          </cell>
          <cell r="S696">
            <v>1</v>
          </cell>
        </row>
        <row r="697">
          <cell r="A697">
            <v>690</v>
          </cell>
          <cell r="B697" t="str">
            <v>FT28208</v>
          </cell>
          <cell r="C697" t="str">
            <v>AUXILIARY TANK - 1 - SCOUT + RECOVERY</v>
          </cell>
          <cell r="D697">
            <v>2910900361</v>
          </cell>
          <cell r="E697" t="str">
            <v>FT28218</v>
          </cell>
          <cell r="F697" t="str">
            <v>SV00A0A410AA09</v>
          </cell>
          <cell r="G697" t="str">
            <v>Filler</v>
          </cell>
          <cell r="H697" t="str">
            <v>SAFOAM Cut Block LRU</v>
          </cell>
          <cell r="I697">
            <v>1</v>
          </cell>
          <cell r="J697">
            <v>4.3</v>
          </cell>
          <cell r="K697">
            <v>4.3</v>
          </cell>
          <cell r="L697">
            <v>690</v>
          </cell>
          <cell r="M697" t="str">
            <v>SCOUT/REC</v>
          </cell>
          <cell r="N697" t="str">
            <v>Aux Tank</v>
          </cell>
          <cell r="O697" t="str">
            <v>Reticulated Safety Foam</v>
          </cell>
          <cell r="P697" t="str">
            <v>SAFOAM Cut Block LRU</v>
          </cell>
          <cell r="Q697" t="str">
            <v>FT28218</v>
          </cell>
          <cell r="R697" t="str">
            <v>FT28208, SCOUT/REC, Aux Tank, Reticulated Safety Foam, SAFOAM Cut Block LRU, FT28218</v>
          </cell>
          <cell r="S697">
            <v>1</v>
          </cell>
        </row>
        <row r="698">
          <cell r="A698">
            <v>691</v>
          </cell>
          <cell r="B698" t="str">
            <v>FT28208</v>
          </cell>
          <cell r="C698" t="str">
            <v>AUXILIARY TANK - 1 - SCOUT + RECOVERY</v>
          </cell>
          <cell r="D698">
            <v>2910900361</v>
          </cell>
          <cell r="E698" t="str">
            <v>FT28188</v>
          </cell>
          <cell r="F698" t="str">
            <v>SV00A0A410AA03</v>
          </cell>
          <cell r="G698" t="str">
            <v/>
          </cell>
          <cell r="H698" t="str">
            <v/>
          </cell>
          <cell r="I698" t="str">
            <v/>
          </cell>
          <cell r="J698" t="str">
            <v/>
          </cell>
          <cell r="K698" t="str">
            <v/>
          </cell>
          <cell r="L698">
            <v>691</v>
          </cell>
          <cell r="M698" t="str">
            <v>SCOUT/REC</v>
          </cell>
          <cell r="N698" t="str">
            <v>Aux Tank</v>
          </cell>
          <cell r="O698" t="str">
            <v>Top Plate Assy</v>
          </cell>
          <cell r="P698" t="str">
            <v/>
          </cell>
          <cell r="Q698" t="str">
            <v>FT28188</v>
          </cell>
          <cell r="R698" t="str">
            <v>FT28208, SCOUT/REC, Aux Tank, Top Plate Assy, , FT28188</v>
          </cell>
          <cell r="S698" t="str">
            <v/>
          </cell>
        </row>
        <row r="699">
          <cell r="A699">
            <v>692</v>
          </cell>
          <cell r="B699" t="str">
            <v>FT28208</v>
          </cell>
          <cell r="C699" t="str">
            <v>AUXILIARY TANK - 1 - SCOUT + RECOVERY</v>
          </cell>
          <cell r="D699">
            <v>2910900361</v>
          </cell>
          <cell r="E699" t="str">
            <v>FT28228</v>
          </cell>
          <cell r="F699" t="str">
            <v>SV00A0A410AA0301</v>
          </cell>
          <cell r="G699" t="str">
            <v>Fitting</v>
          </cell>
          <cell r="H699" t="str">
            <v>Plate</v>
          </cell>
          <cell r="I699">
            <v>1</v>
          </cell>
          <cell r="J699">
            <v>1.5</v>
          </cell>
          <cell r="K699">
            <v>1.5</v>
          </cell>
          <cell r="L699">
            <v>692</v>
          </cell>
          <cell r="M699" t="str">
            <v>SCOUT/REC</v>
          </cell>
          <cell r="N699" t="str">
            <v>Aux Tank</v>
          </cell>
          <cell r="O699" t="str">
            <v>Top Access Plate Assy FT28188</v>
          </cell>
          <cell r="P699" t="str">
            <v>Plate</v>
          </cell>
          <cell r="Q699" t="str">
            <v>FT28228</v>
          </cell>
          <cell r="R699" t="str">
            <v>FT28208, SCOUT/REC, Aux Tank, Top Access Plate Assy FT28188, Plate, FT28228</v>
          </cell>
          <cell r="S699">
            <v>1</v>
          </cell>
        </row>
        <row r="700">
          <cell r="A700">
            <v>693</v>
          </cell>
          <cell r="B700" t="str">
            <v>FT28208</v>
          </cell>
          <cell r="C700" t="str">
            <v>AUXILIARY TANK - 1 - SCOUT + RECOVERY</v>
          </cell>
          <cell r="D700">
            <v>2910900361</v>
          </cell>
          <cell r="E700" t="str">
            <v>FT28255</v>
          </cell>
          <cell r="F700" t="str">
            <v>SV00A0A410AA0303</v>
          </cell>
          <cell r="G700" t="str">
            <v>Seal</v>
          </cell>
          <cell r="H700" t="str">
            <v>Gasket</v>
          </cell>
          <cell r="I700">
            <v>2</v>
          </cell>
          <cell r="J700">
            <v>0.02</v>
          </cell>
          <cell r="K700">
            <v>0.04</v>
          </cell>
          <cell r="L700">
            <v>693</v>
          </cell>
          <cell r="M700" t="str">
            <v>SCOUT/REC</v>
          </cell>
          <cell r="N700" t="str">
            <v>Aux Tank</v>
          </cell>
          <cell r="O700" t="str">
            <v>Top Access Plate Assy FT28188</v>
          </cell>
          <cell r="P700" t="str">
            <v>Gasket</v>
          </cell>
          <cell r="Q700" t="str">
            <v>FT28255</v>
          </cell>
          <cell r="R700" t="str">
            <v>FT28208, SCOUT/REC, Aux Tank, Top Access Plate Assy FT28188, Gasket, FT28255</v>
          </cell>
          <cell r="S700">
            <v>2</v>
          </cell>
        </row>
        <row r="701">
          <cell r="A701">
            <v>694</v>
          </cell>
          <cell r="B701" t="str">
            <v>FT28208</v>
          </cell>
          <cell r="C701" t="str">
            <v>AUXILIARY TANK - 1 - SCOUT + RECOVERY</v>
          </cell>
          <cell r="D701">
            <v>2910900361</v>
          </cell>
          <cell r="E701" t="str">
            <v>BT-M6X30HX/SS</v>
          </cell>
          <cell r="F701" t="str">
            <v>SV00A0A410AA0305</v>
          </cell>
          <cell r="G701" t="str">
            <v>Fastener</v>
          </cell>
          <cell r="H701" t="str">
            <v>M6 BOLT HEX HEAD</v>
          </cell>
          <cell r="I701">
            <v>36</v>
          </cell>
          <cell r="J701">
            <v>5.0000000000000001E-3</v>
          </cell>
          <cell r="K701">
            <v>0.18</v>
          </cell>
          <cell r="L701">
            <v>694</v>
          </cell>
          <cell r="M701" t="str">
            <v>SCOUT/REC</v>
          </cell>
          <cell r="N701" t="str">
            <v>Aux Tank</v>
          </cell>
          <cell r="O701" t="str">
            <v>Top Access Plate Assy FT28188</v>
          </cell>
          <cell r="P701" t="str">
            <v>M6 BOLT HEX HEAD</v>
          </cell>
          <cell r="Q701" t="str">
            <v>BT-M6X30HX/SS</v>
          </cell>
          <cell r="R701" t="str">
            <v>FT28208, SCOUT/REC, Aux Tank, Top Access Plate Assy FT28188, M6 BOLT HEX HEAD, BT-M6X30HX/SS</v>
          </cell>
          <cell r="S701">
            <v>36</v>
          </cell>
        </row>
        <row r="702">
          <cell r="A702">
            <v>695</v>
          </cell>
          <cell r="B702" t="str">
            <v>FT28208</v>
          </cell>
          <cell r="C702" t="str">
            <v>AUXILIARY TANK - 1 - SCOUT + RECOVERY</v>
          </cell>
          <cell r="D702">
            <v>2910900361</v>
          </cell>
          <cell r="E702" t="str">
            <v>BT-M6X16CSK/SS</v>
          </cell>
          <cell r="F702" t="str">
            <v>SV00A0A410AA0307</v>
          </cell>
          <cell r="G702" t="str">
            <v>Fastener</v>
          </cell>
          <cell r="H702" t="str">
            <v>M6 Bolt Csk Head</v>
          </cell>
          <cell r="I702">
            <v>3</v>
          </cell>
          <cell r="J702">
            <v>5.0000000000000001E-3</v>
          </cell>
          <cell r="K702">
            <v>1.4999999999999999E-2</v>
          </cell>
          <cell r="L702">
            <v>695</v>
          </cell>
          <cell r="M702" t="str">
            <v>PMRS/REP/REC</v>
          </cell>
          <cell r="N702" t="str">
            <v>Aux Tank</v>
          </cell>
          <cell r="O702" t="str">
            <v>Top Access Plate Assy FT28188</v>
          </cell>
          <cell r="P702" t="str">
            <v>M6 Bolt Csk Head</v>
          </cell>
          <cell r="Q702" t="str">
            <v>BT-M6X16CSK/SS</v>
          </cell>
          <cell r="R702" t="str">
            <v>FT28208, PMRS/REP/REC, Aux Tank, Top Access Plate Assy FT28188, M6 Bolt Csk Head, BT-M6X16CSK/SS</v>
          </cell>
          <cell r="S702">
            <v>3</v>
          </cell>
        </row>
        <row r="703">
          <cell r="A703">
            <v>696</v>
          </cell>
          <cell r="B703" t="str">
            <v>FT28208</v>
          </cell>
          <cell r="C703" t="str">
            <v>AUXILIARY TANK - 1 - SCOUT + RECOVERY</v>
          </cell>
          <cell r="D703">
            <v>2910900361</v>
          </cell>
          <cell r="E703" t="str">
            <v>Z-W-M6</v>
          </cell>
          <cell r="F703" t="str">
            <v>SV00A0A410AA0309</v>
          </cell>
          <cell r="G703" t="str">
            <v>Fastener</v>
          </cell>
          <cell r="H703" t="str">
            <v>M6 Washer</v>
          </cell>
          <cell r="I703">
            <v>36</v>
          </cell>
          <cell r="J703">
            <v>5.0000000000000001E-3</v>
          </cell>
          <cell r="K703">
            <v>0.18</v>
          </cell>
          <cell r="L703">
            <v>696</v>
          </cell>
          <cell r="M703" t="str">
            <v>SCOUT/REC</v>
          </cell>
          <cell r="N703" t="str">
            <v>Aux Tank</v>
          </cell>
          <cell r="O703" t="str">
            <v>Top Access Plate Assy FT28188</v>
          </cell>
          <cell r="P703" t="str">
            <v>M6 Washer</v>
          </cell>
          <cell r="Q703" t="str">
            <v>Z-W-M6</v>
          </cell>
          <cell r="R703" t="str">
            <v>FT28208, SCOUT/REC, Aux Tank, Top Access Plate Assy FT28188, M6 Washer, Z-W-M6</v>
          </cell>
          <cell r="S703">
            <v>36</v>
          </cell>
        </row>
        <row r="704">
          <cell r="A704">
            <v>697</v>
          </cell>
          <cell r="B704" t="str">
            <v>FT28208</v>
          </cell>
          <cell r="C704" t="str">
            <v>AUXILIARY TANK - 1 - SCOUT + RECOVERY</v>
          </cell>
          <cell r="D704">
            <v>2910900361</v>
          </cell>
          <cell r="E704" t="str">
            <v/>
          </cell>
          <cell r="F704" t="str">
            <v>SV00A0A410AA05</v>
          </cell>
          <cell r="G704" t="str">
            <v/>
          </cell>
          <cell r="H704" t="str">
            <v/>
          </cell>
          <cell r="I704" t="str">
            <v/>
          </cell>
          <cell r="J704" t="str">
            <v/>
          </cell>
          <cell r="K704" t="str">
            <v/>
          </cell>
          <cell r="L704">
            <v>697</v>
          </cell>
          <cell r="M704" t="str">
            <v>SCOUT/REC</v>
          </cell>
          <cell r="N704" t="str">
            <v>Aux Tank</v>
          </cell>
          <cell r="O704" t="str">
            <v>Fuel Filler</v>
          </cell>
          <cell r="P704" t="str">
            <v/>
          </cell>
          <cell r="Q704" t="str">
            <v/>
          </cell>
          <cell r="R704" t="str">
            <v xml:space="preserve">FT28208, SCOUT/REC, Aux Tank, Fuel Filler, , </v>
          </cell>
          <cell r="S704" t="str">
            <v/>
          </cell>
        </row>
        <row r="705">
          <cell r="A705">
            <v>698</v>
          </cell>
          <cell r="B705" t="str">
            <v>FT28208</v>
          </cell>
          <cell r="C705" t="str">
            <v>AUXILIARY TANK - 1 - SCOUT + RECOVERY</v>
          </cell>
          <cell r="D705">
            <v>2910900361</v>
          </cell>
          <cell r="E705" t="str">
            <v>Y-J2-1MA-X-V</v>
          </cell>
          <cell r="F705" t="str">
            <v>SV00A0A410AA0501</v>
          </cell>
          <cell r="G705" t="str">
            <v>Fitting</v>
          </cell>
          <cell r="H705" t="str">
            <v>Pressure/Gravity Refuel Coupling</v>
          </cell>
          <cell r="I705">
            <v>1</v>
          </cell>
          <cell r="J705">
            <v>1.03</v>
          </cell>
          <cell r="K705">
            <v>1.03</v>
          </cell>
          <cell r="L705">
            <v>698</v>
          </cell>
          <cell r="M705" t="str">
            <v>SCOUT/REC</v>
          </cell>
          <cell r="N705" t="str">
            <v>Aux Tank</v>
          </cell>
          <cell r="O705" t="str">
            <v>Fuel Filler LRU</v>
          </cell>
          <cell r="P705" t="str">
            <v>Pressure/Gravity Refuel Coupling</v>
          </cell>
          <cell r="Q705" t="str">
            <v>Y-J2-1MA-X-V</v>
          </cell>
          <cell r="R705" t="str">
            <v>FT28208, SCOUT/REC, Aux Tank, Fuel Filler LRU, Pressure/Gravity Refuel Coupling, Y-J2-1MA-X-V</v>
          </cell>
          <cell r="S705">
            <v>1</v>
          </cell>
        </row>
        <row r="706">
          <cell r="A706">
            <v>699</v>
          </cell>
          <cell r="B706" t="str">
            <v>FT28208</v>
          </cell>
          <cell r="C706" t="str">
            <v>AUXILIARY TANK - 1 - SCOUT + RECOVERY</v>
          </cell>
          <cell r="D706">
            <v>2910900361</v>
          </cell>
          <cell r="E706" t="str">
            <v>FT28385/2</v>
          </cell>
          <cell r="F706" t="str">
            <v>SV00A0A410AA0503</v>
          </cell>
          <cell r="G706" t="str">
            <v>Fitting</v>
          </cell>
          <cell r="H706" t="str">
            <v>PGRC Gasket</v>
          </cell>
          <cell r="I706">
            <v>1</v>
          </cell>
          <cell r="J706">
            <v>0.1</v>
          </cell>
          <cell r="K706">
            <v>0.1</v>
          </cell>
          <cell r="L706">
            <v>699</v>
          </cell>
          <cell r="M706" t="str">
            <v>SCOUT/REC</v>
          </cell>
          <cell r="N706" t="str">
            <v>Aux Tank</v>
          </cell>
          <cell r="O706" t="str">
            <v>Fuel Filler LRU</v>
          </cell>
          <cell r="P706" t="str">
            <v>PGRC Gasket</v>
          </cell>
          <cell r="Q706" t="str">
            <v>FT28385/2</v>
          </cell>
          <cell r="R706" t="str">
            <v>FT28208, SCOUT/REC, Aux Tank, Fuel Filler LRU, PGRC Gasket, FT28385/2</v>
          </cell>
          <cell r="S706">
            <v>1</v>
          </cell>
        </row>
        <row r="707">
          <cell r="A707">
            <v>700</v>
          </cell>
          <cell r="B707" t="str">
            <v>FT28208</v>
          </cell>
          <cell r="C707" t="str">
            <v>AUXILIARY TANK - 1 - SCOUT + RECOVERY</v>
          </cell>
          <cell r="D707">
            <v>2910900361</v>
          </cell>
          <cell r="E707" t="str">
            <v>Y-FCMX109A</v>
          </cell>
          <cell r="F707" t="str">
            <v>SV00A0A410AA0505</v>
          </cell>
          <cell r="G707" t="str">
            <v>Fitting</v>
          </cell>
          <cell r="H707" t="str">
            <v>STANAG 3105  Filler Cap &amp; Lanyard</v>
          </cell>
          <cell r="I707">
            <v>1</v>
          </cell>
          <cell r="J707">
            <v>0.35</v>
          </cell>
          <cell r="K707">
            <v>0.35</v>
          </cell>
          <cell r="L707">
            <v>700</v>
          </cell>
          <cell r="M707" t="str">
            <v>SCOUT/REC</v>
          </cell>
          <cell r="N707" t="str">
            <v>Aux Tank</v>
          </cell>
          <cell r="O707" t="str">
            <v>Fuel Filler LRU</v>
          </cell>
          <cell r="P707" t="str">
            <v>STANAG 3105  Filler Cap &amp; Lanyard</v>
          </cell>
          <cell r="Q707" t="str">
            <v>Y-FCMX109A</v>
          </cell>
          <cell r="R707" t="str">
            <v>FT28208, SCOUT/REC, Aux Tank, Fuel Filler LRU, STANAG 3105  Filler Cap &amp; Lanyard, Y-FCMX109A</v>
          </cell>
          <cell r="S707">
            <v>1</v>
          </cell>
        </row>
        <row r="708">
          <cell r="A708">
            <v>701</v>
          </cell>
          <cell r="B708" t="str">
            <v>FT28208</v>
          </cell>
          <cell r="C708" t="str">
            <v>AUXILIARY TANK - 1 - SCOUT + RECOVERY</v>
          </cell>
          <cell r="D708">
            <v>2910900361</v>
          </cell>
          <cell r="E708" t="str">
            <v>BT-M4X12HX/SS</v>
          </cell>
          <cell r="F708" t="str">
            <v>SV00A0A410AA0507</v>
          </cell>
          <cell r="G708" t="str">
            <v>Fastener</v>
          </cell>
          <cell r="H708" t="str">
            <v>Bolt - M4</v>
          </cell>
          <cell r="I708">
            <v>12</v>
          </cell>
          <cell r="J708">
            <v>5.0000000000000001E-3</v>
          </cell>
          <cell r="K708">
            <v>0.06</v>
          </cell>
          <cell r="L708">
            <v>701</v>
          </cell>
          <cell r="M708" t="str">
            <v>SCOUT/REC</v>
          </cell>
          <cell r="N708" t="str">
            <v>Aux Tank</v>
          </cell>
          <cell r="O708" t="str">
            <v>Fuel Filler LRU</v>
          </cell>
          <cell r="P708" t="str">
            <v>Bolt - M4</v>
          </cell>
          <cell r="Q708" t="str">
            <v>BT-M4X12HX/SS</v>
          </cell>
          <cell r="R708" t="str">
            <v>FT28208, SCOUT/REC, Aux Tank, Fuel Filler LRU, Bolt - M4, BT-M4X12HX/SS</v>
          </cell>
          <cell r="S708">
            <v>12</v>
          </cell>
        </row>
        <row r="709">
          <cell r="A709">
            <v>702</v>
          </cell>
          <cell r="B709" t="str">
            <v>FT28208</v>
          </cell>
          <cell r="C709" t="str">
            <v>AUXILIARY TANK - 1 - SCOUT + RECOVERY</v>
          </cell>
          <cell r="D709">
            <v>2910900361</v>
          </cell>
          <cell r="E709" t="str">
            <v>BT-M4X20CSK/SS</v>
          </cell>
          <cell r="F709" t="str">
            <v>SV00A0A410AA0509</v>
          </cell>
          <cell r="G709" t="str">
            <v>Fastener</v>
          </cell>
          <cell r="H709" t="str">
            <v>M4 CSK SCREW 20mm</v>
          </cell>
          <cell r="I709">
            <v>14</v>
          </cell>
          <cell r="J709">
            <v>5.0000000000000001E-3</v>
          </cell>
          <cell r="K709">
            <v>7.0000000000000007E-2</v>
          </cell>
          <cell r="L709">
            <v>702</v>
          </cell>
          <cell r="M709" t="str">
            <v>SCOUT/REC</v>
          </cell>
          <cell r="N709" t="str">
            <v>Aux Tank</v>
          </cell>
          <cell r="O709" t="str">
            <v>Fuel Filler LRU</v>
          </cell>
          <cell r="P709" t="str">
            <v>M4 CSK SCREW 20mm</v>
          </cell>
          <cell r="Q709" t="str">
            <v>BT-M4X20CSK/SS</v>
          </cell>
          <cell r="R709" t="str">
            <v>FT28208, SCOUT/REC, Aux Tank, Fuel Filler LRU, M4 CSK SCREW 20mm, BT-M4X20CSK/SS</v>
          </cell>
          <cell r="S709">
            <v>14</v>
          </cell>
        </row>
        <row r="710">
          <cell r="A710">
            <v>703</v>
          </cell>
          <cell r="B710" t="str">
            <v>FT28208</v>
          </cell>
          <cell r="C710" t="str">
            <v>AUXILIARY TANK - 1 - SCOUT + RECOVERY</v>
          </cell>
          <cell r="D710">
            <v>2910900361</v>
          </cell>
          <cell r="E710" t="str">
            <v/>
          </cell>
          <cell r="F710" t="str">
            <v>SV00A0A460AA01</v>
          </cell>
          <cell r="G710" t="str">
            <v/>
          </cell>
          <cell r="H710" t="str">
            <v/>
          </cell>
          <cell r="I710" t="str">
            <v/>
          </cell>
          <cell r="J710" t="str">
            <v/>
          </cell>
          <cell r="K710" t="str">
            <v/>
          </cell>
          <cell r="L710">
            <v>703</v>
          </cell>
          <cell r="M710" t="str">
            <v>SCOUT/REC</v>
          </cell>
          <cell r="N710" t="str">
            <v>Aux Tank</v>
          </cell>
          <cell r="O710" t="str">
            <v>PRESSURE RELIEF VALVE - AUX TANK</v>
          </cell>
          <cell r="P710" t="str">
            <v/>
          </cell>
          <cell r="Q710" t="str">
            <v/>
          </cell>
          <cell r="R710" t="str">
            <v xml:space="preserve">FT28208, SCOUT/REC, Aux Tank, PRESSURE RELIEF VALVE - AUX TANK, , </v>
          </cell>
          <cell r="S710" t="str">
            <v/>
          </cell>
        </row>
        <row r="711">
          <cell r="A711">
            <v>704</v>
          </cell>
          <cell r="B711" t="str">
            <v>FT28208</v>
          </cell>
          <cell r="C711" t="str">
            <v>AUXILIARY TANK - 1 - SCOUT + RECOVERY</v>
          </cell>
          <cell r="D711">
            <v>2910900361</v>
          </cell>
          <cell r="E711" t="str">
            <v xml:space="preserve">Y-J9-5MA-X-V   </v>
          </cell>
          <cell r="F711" t="str">
            <v>SV00A0A460AA0101</v>
          </cell>
          <cell r="G711" t="str">
            <v>Fitting</v>
          </cell>
          <cell r="H711" t="str">
            <v>PRV Unit</v>
          </cell>
          <cell r="I711">
            <v>1</v>
          </cell>
          <cell r="J711">
            <v>0.3</v>
          </cell>
          <cell r="K711">
            <v>0.3</v>
          </cell>
          <cell r="L711">
            <v>704</v>
          </cell>
          <cell r="M711" t="str">
            <v>SCOUT/REC</v>
          </cell>
          <cell r="N711" t="str">
            <v>Aux Tank</v>
          </cell>
          <cell r="O711" t="str">
            <v>Pressure Relief Valve (PRV) LRU (Air)</v>
          </cell>
          <cell r="P711" t="str">
            <v>PRV Unit</v>
          </cell>
          <cell r="Q711" t="str">
            <v xml:space="preserve">Y-J9-5MA-X-V   </v>
          </cell>
          <cell r="R711" t="str">
            <v xml:space="preserve">FT28208, SCOUT/REC, Aux Tank, Pressure Relief Valve (PRV) LRU (Air), PRV Unit, Y-J9-5MA-X-V   </v>
          </cell>
          <cell r="S711">
            <v>1</v>
          </cell>
        </row>
        <row r="712">
          <cell r="A712">
            <v>705</v>
          </cell>
          <cell r="B712" t="str">
            <v>FT28208</v>
          </cell>
          <cell r="C712" t="str">
            <v>AUXILIARY TANK - 1 - SCOUT + RECOVERY</v>
          </cell>
          <cell r="D712">
            <v>2910900361</v>
          </cell>
          <cell r="E712" t="str">
            <v>CON-W01</v>
          </cell>
          <cell r="F712" t="str">
            <v>SV00A0A460AA0103</v>
          </cell>
          <cell r="G712" t="str">
            <v>Fitting</v>
          </cell>
          <cell r="H712" t="str">
            <v>Steel Wool Mediem Grade</v>
          </cell>
          <cell r="I712">
            <v>1</v>
          </cell>
          <cell r="J712">
            <v>0.03</v>
          </cell>
          <cell r="K712">
            <v>0.03</v>
          </cell>
          <cell r="L712">
            <v>705</v>
          </cell>
          <cell r="M712" t="str">
            <v>SCOUT/REC</v>
          </cell>
          <cell r="N712" t="str">
            <v>Aux Tank</v>
          </cell>
          <cell r="O712" t="str">
            <v>Pressure Relief Valve (PRV) LRU (Air)</v>
          </cell>
          <cell r="P712" t="str">
            <v>Steel Wool Mediem Grade</v>
          </cell>
          <cell r="Q712" t="str">
            <v>CON-W01</v>
          </cell>
          <cell r="R712" t="str">
            <v>FT28208, SCOUT/REC, Aux Tank, Pressure Relief Valve (PRV) LRU (Air), Steel Wool Mediem Grade, CON-W01</v>
          </cell>
          <cell r="S712">
            <v>1</v>
          </cell>
        </row>
        <row r="713">
          <cell r="A713">
            <v>706</v>
          </cell>
          <cell r="B713" t="str">
            <v>FT28208</v>
          </cell>
          <cell r="C713" t="str">
            <v>AUXILIARY TANK - 1 - SCOUT + RECOVERY</v>
          </cell>
          <cell r="D713">
            <v>2910900361</v>
          </cell>
          <cell r="E713" t="str">
            <v>Y-60MESH/SS</v>
          </cell>
          <cell r="F713" t="str">
            <v>SV00A0A460AA0105</v>
          </cell>
          <cell r="G713" t="str">
            <v>Clamp</v>
          </cell>
          <cell r="H713" t="str">
            <v>60 Mesh SS</v>
          </cell>
          <cell r="I713">
            <v>1</v>
          </cell>
          <cell r="J713">
            <v>5.0000000000000001E-3</v>
          </cell>
          <cell r="K713">
            <v>5.0000000000000001E-3</v>
          </cell>
          <cell r="L713">
            <v>706</v>
          </cell>
          <cell r="M713" t="str">
            <v>SCOUT/REC</v>
          </cell>
          <cell r="N713" t="str">
            <v>Aux Tank</v>
          </cell>
          <cell r="O713" t="str">
            <v>Pressure Relief Valve (PRV) LRU (Air)</v>
          </cell>
          <cell r="P713" t="str">
            <v>60 Mesh SS</v>
          </cell>
          <cell r="Q713" t="str">
            <v>Y-60MESH/SS</v>
          </cell>
          <cell r="R713" t="str">
            <v>FT28208, SCOUT/REC, Aux Tank, Pressure Relief Valve (PRV) LRU (Air), 60 Mesh SS, Y-60MESH/SS</v>
          </cell>
          <cell r="S713">
            <v>1</v>
          </cell>
        </row>
        <row r="714">
          <cell r="A714">
            <v>707</v>
          </cell>
          <cell r="B714" t="str">
            <v>FT28208</v>
          </cell>
          <cell r="C714" t="str">
            <v>AUXILIARY TANK - 1 - SCOUT + RECOVERY</v>
          </cell>
          <cell r="D714">
            <v>2910900361</v>
          </cell>
          <cell r="E714" t="str">
            <v>4128-00-020-869</v>
          </cell>
          <cell r="F714" t="str">
            <v>SV00A0A450AA</v>
          </cell>
          <cell r="G714" t="str">
            <v/>
          </cell>
          <cell r="H714" t="str">
            <v/>
          </cell>
          <cell r="I714" t="str">
            <v/>
          </cell>
          <cell r="J714" t="str">
            <v/>
          </cell>
          <cell r="K714" t="str">
            <v/>
          </cell>
          <cell r="L714">
            <v>707</v>
          </cell>
          <cell r="M714" t="str">
            <v>SCOUT/REC</v>
          </cell>
          <cell r="N714" t="str">
            <v>Aux Tank</v>
          </cell>
          <cell r="O714" t="str">
            <v>FUEL LEVEL SENSOR - AUX TANK</v>
          </cell>
          <cell r="P714" t="str">
            <v/>
          </cell>
          <cell r="Q714" t="str">
            <v>4128-00-020-869</v>
          </cell>
          <cell r="R714" t="str">
            <v>FT28208, SCOUT/REC, Aux Tank, FUEL LEVEL SENSOR - AUX TANK, , 4128-00-020-869</v>
          </cell>
          <cell r="S714" t="str">
            <v/>
          </cell>
        </row>
        <row r="715">
          <cell r="A715">
            <v>708</v>
          </cell>
          <cell r="B715" t="str">
            <v>FT28208</v>
          </cell>
          <cell r="C715" t="str">
            <v>AUXILIARY TANK - 1 - SCOUT + RECOVERY</v>
          </cell>
          <cell r="D715">
            <v>2910900361</v>
          </cell>
          <cell r="E715" t="str">
            <v>4128-00-010</v>
          </cell>
          <cell r="F715" t="str">
            <v>SV00A0A450AA01</v>
          </cell>
          <cell r="G715" t="str">
            <v>Fitting</v>
          </cell>
          <cell r="H715" t="str">
            <v>Fuel Level Sensor Unit</v>
          </cell>
          <cell r="I715">
            <v>1</v>
          </cell>
          <cell r="J715">
            <v>0.2</v>
          </cell>
          <cell r="K715">
            <v>0.2</v>
          </cell>
          <cell r="L715">
            <v>708</v>
          </cell>
          <cell r="M715" t="str">
            <v>SCOUT/REC</v>
          </cell>
          <cell r="N715" t="str">
            <v>Aux Tank</v>
          </cell>
          <cell r="O715" t="str">
            <v>Fuel Level Sensor LRU</v>
          </cell>
          <cell r="P715" t="str">
            <v>Fuel Level Sensor Unit</v>
          </cell>
          <cell r="Q715" t="str">
            <v>4128-00-010</v>
          </cell>
          <cell r="R715" t="str">
            <v>FT28208, SCOUT/REC, Aux Tank, Fuel Level Sensor LRU, Fuel Level Sensor Unit, 4128-00-010</v>
          </cell>
          <cell r="S715">
            <v>1</v>
          </cell>
        </row>
        <row r="716">
          <cell r="A716">
            <v>709</v>
          </cell>
          <cell r="B716" t="str">
            <v>FT28208</v>
          </cell>
          <cell r="C716" t="str">
            <v>AUXILIARY TANK - 1 - SCOUT + RECOVERY</v>
          </cell>
          <cell r="D716">
            <v>2910900361</v>
          </cell>
          <cell r="E716" t="str">
            <v>4129-30-051</v>
          </cell>
          <cell r="F716" t="str">
            <v>SV00A0A450AA03</v>
          </cell>
          <cell r="G716" t="str">
            <v>Fitting</v>
          </cell>
          <cell r="H716" t="str">
            <v>Support Boss for FLS</v>
          </cell>
          <cell r="I716">
            <v>1</v>
          </cell>
          <cell r="J716">
            <v>0.2</v>
          </cell>
          <cell r="K716">
            <v>0.2</v>
          </cell>
          <cell r="L716">
            <v>709</v>
          </cell>
          <cell r="M716" t="str">
            <v>SCOUT/REC</v>
          </cell>
          <cell r="N716" t="str">
            <v>Aux Tank</v>
          </cell>
          <cell r="O716" t="str">
            <v>Fuel Level Sensor LRU</v>
          </cell>
          <cell r="P716" t="str">
            <v>Support Boss for FLS</v>
          </cell>
          <cell r="Q716" t="str">
            <v>4129-30-051</v>
          </cell>
          <cell r="R716" t="str">
            <v>FT28208, SCOUT/REC, Aux Tank, Fuel Level Sensor LRU, Support Boss for FLS, 4129-30-051</v>
          </cell>
          <cell r="S716">
            <v>1</v>
          </cell>
        </row>
        <row r="717">
          <cell r="A717">
            <v>710</v>
          </cell>
          <cell r="B717" t="str">
            <v>FT28208</v>
          </cell>
          <cell r="C717" t="str">
            <v>AUXILIARY TANK - 1 - SCOUT + RECOVERY</v>
          </cell>
          <cell r="D717">
            <v>2910900361</v>
          </cell>
          <cell r="E717" t="str">
            <v>BT-M5X25HX/SS</v>
          </cell>
          <cell r="F717" t="str">
            <v>SV00A0A450AA05</v>
          </cell>
          <cell r="G717" t="str">
            <v>Fastener</v>
          </cell>
          <cell r="H717" t="str">
            <v>M5 Bolt Hex Head</v>
          </cell>
          <cell r="I717">
            <v>5</v>
          </cell>
          <cell r="J717">
            <v>5.0000000000000001E-3</v>
          </cell>
          <cell r="K717">
            <v>2.5000000000000001E-2</v>
          </cell>
          <cell r="L717">
            <v>710</v>
          </cell>
          <cell r="M717" t="str">
            <v>Scout</v>
          </cell>
          <cell r="N717" t="str">
            <v>Aux Tank</v>
          </cell>
          <cell r="O717" t="str">
            <v>Fuel Level Sensor LRU</v>
          </cell>
          <cell r="P717" t="str">
            <v>M5 Bolt Hex Head</v>
          </cell>
          <cell r="Q717" t="str">
            <v>BT-M5X25HX/SS</v>
          </cell>
          <cell r="R717" t="str">
            <v>FT28208, Scout, Aux Tank, Fuel Level Sensor LRU, M5 Bolt Hex Head, BT-M5X25HX/SS</v>
          </cell>
          <cell r="S717">
            <v>5</v>
          </cell>
        </row>
        <row r="718">
          <cell r="A718">
            <v>711</v>
          </cell>
          <cell r="B718" t="str">
            <v>FT28208</v>
          </cell>
          <cell r="C718" t="str">
            <v>AUXILIARY TANK - 1 - SCOUT + RECOVERY</v>
          </cell>
          <cell r="D718">
            <v>2910900361</v>
          </cell>
          <cell r="E718" t="str">
            <v>Z-W-M5</v>
          </cell>
          <cell r="F718" t="str">
            <v>SV00A0A450AA07</v>
          </cell>
          <cell r="G718" t="str">
            <v>Fastener</v>
          </cell>
          <cell r="H718" t="str">
            <v>M5 Washer</v>
          </cell>
          <cell r="I718">
            <v>5</v>
          </cell>
          <cell r="J718">
            <v>3.0000000000000001E-3</v>
          </cell>
          <cell r="K718">
            <v>1.4999999999999999E-2</v>
          </cell>
          <cell r="L718">
            <v>711</v>
          </cell>
          <cell r="M718" t="str">
            <v>Scout</v>
          </cell>
          <cell r="N718" t="str">
            <v>Aux Tank</v>
          </cell>
          <cell r="O718" t="str">
            <v>Fuel Level Sensor LRU</v>
          </cell>
          <cell r="P718" t="str">
            <v>M5 Washer</v>
          </cell>
          <cell r="Q718" t="str">
            <v>Z-W-M5</v>
          </cell>
          <cell r="R718" t="str">
            <v>FT28208, Scout, Aux Tank, Fuel Level Sensor LRU, M5 Washer, Z-W-M5</v>
          </cell>
          <cell r="S718">
            <v>5</v>
          </cell>
        </row>
        <row r="719">
          <cell r="A719">
            <v>712</v>
          </cell>
          <cell r="B719" t="str">
            <v>FT28208</v>
          </cell>
          <cell r="C719" t="str">
            <v>AUXILIARY TANK - 1 - SCOUT + RECOVERY</v>
          </cell>
          <cell r="D719">
            <v>2910900361</v>
          </cell>
          <cell r="E719" t="str">
            <v>BT-M4X12CSK/SS</v>
          </cell>
          <cell r="F719" t="str">
            <v>SV00A0A450AA09</v>
          </cell>
          <cell r="G719" t="str">
            <v>Fastener</v>
          </cell>
          <cell r="H719" t="str">
            <v>M4 SCREW COUNTERSINK</v>
          </cell>
          <cell r="I719">
            <v>3</v>
          </cell>
          <cell r="J719">
            <v>3.0000000000000001E-3</v>
          </cell>
          <cell r="K719">
            <v>9.0000000000000011E-3</v>
          </cell>
          <cell r="L719">
            <v>712</v>
          </cell>
          <cell r="M719" t="str">
            <v>Scout</v>
          </cell>
          <cell r="N719" t="str">
            <v>Aux Tank</v>
          </cell>
          <cell r="O719" t="str">
            <v>Fuel Level Sensor LRU</v>
          </cell>
          <cell r="P719" t="str">
            <v>M4 SCREW COUNTERSINK</v>
          </cell>
          <cell r="Q719" t="str">
            <v>BT-M4X12CSK/SS</v>
          </cell>
          <cell r="R719" t="str">
            <v>FT28208, Scout, Aux Tank, Fuel Level Sensor LRU, M4 SCREW COUNTERSINK, BT-M4X12CSK/SS</v>
          </cell>
          <cell r="S719">
            <v>3</v>
          </cell>
        </row>
        <row r="720">
          <cell r="A720">
            <v>713</v>
          </cell>
          <cell r="B720" t="str">
            <v>FT28503</v>
          </cell>
          <cell r="C720" t="str">
            <v>AUXILIARY TANK - 1 - SCOUT + RECOVERY</v>
          </cell>
          <cell r="D720">
            <v>2910900366</v>
          </cell>
          <cell r="E720" t="str">
            <v>FT22524</v>
          </cell>
          <cell r="F720" t="str">
            <v>SV00A0A450AA11</v>
          </cell>
          <cell r="G720" t="str">
            <v>Fastener</v>
          </cell>
          <cell r="H720" t="str">
            <v>GUAGE Cup</v>
          </cell>
          <cell r="I720">
            <v>1</v>
          </cell>
          <cell r="J720">
            <v>0.2</v>
          </cell>
          <cell r="K720">
            <v>0.2</v>
          </cell>
          <cell r="L720">
            <v>713</v>
          </cell>
          <cell r="M720" t="str">
            <v>Scout</v>
          </cell>
          <cell r="N720" t="str">
            <v>Aux Tank</v>
          </cell>
          <cell r="O720" t="str">
            <v>Fuel Level Sensor LRU</v>
          </cell>
          <cell r="P720" t="str">
            <v>GUAGE Cup</v>
          </cell>
          <cell r="Q720" t="str">
            <v>FT22524</v>
          </cell>
          <cell r="R720" t="str">
            <v>FT28503, Scout, Aux Tank, Fuel Level Sensor LRU, GUAGE Cup, FT22524</v>
          </cell>
          <cell r="S720">
            <v>1</v>
          </cell>
        </row>
        <row r="721">
          <cell r="A721">
            <v>714</v>
          </cell>
          <cell r="B721" t="str">
            <v>FT28208</v>
          </cell>
          <cell r="C721" t="str">
            <v>AUXILIARY TANK - 1 - SCOUT + RECOVERY</v>
          </cell>
          <cell r="D721">
            <v>2910900361</v>
          </cell>
          <cell r="E721" t="str">
            <v/>
          </cell>
          <cell r="F721" t="str">
            <v>SV00A0A410AA07</v>
          </cell>
          <cell r="G721" t="str">
            <v/>
          </cell>
          <cell r="H721" t="str">
            <v/>
          </cell>
          <cell r="I721" t="str">
            <v/>
          </cell>
          <cell r="J721" t="str">
            <v/>
          </cell>
          <cell r="K721" t="str">
            <v/>
          </cell>
          <cell r="L721">
            <v>714</v>
          </cell>
          <cell r="M721" t="str">
            <v>SCOUT/REC</v>
          </cell>
          <cell r="N721" t="str">
            <v>Aux Tank</v>
          </cell>
          <cell r="O721" t="str">
            <v>AUXILIARY TANK PUMP</v>
          </cell>
          <cell r="P721" t="str">
            <v/>
          </cell>
          <cell r="Q721" t="str">
            <v/>
          </cell>
          <cell r="R721" t="str">
            <v xml:space="preserve">FT28208, SCOUT/REC, Aux Tank, AUXILIARY TANK PUMP, , </v>
          </cell>
          <cell r="S721" t="str">
            <v/>
          </cell>
        </row>
        <row r="722">
          <cell r="A722">
            <v>715</v>
          </cell>
          <cell r="B722" t="str">
            <v>FT28208</v>
          </cell>
          <cell r="C722" t="str">
            <v>AUXILIARY TANK - 1 - SCOUT + RECOVERY</v>
          </cell>
          <cell r="D722">
            <v>2910900361</v>
          </cell>
          <cell r="E722" t="str">
            <v>X-4320900062/911mm</v>
          </cell>
          <cell r="F722" t="str">
            <v>SV00A0A410AA0701</v>
          </cell>
          <cell r="G722" t="str">
            <v>Fitting</v>
          </cell>
          <cell r="H722" t="str">
            <v>Pump Assembly</v>
          </cell>
          <cell r="I722">
            <v>1</v>
          </cell>
          <cell r="J722" t="str">
            <v/>
          </cell>
          <cell r="K722" t="str">
            <v/>
          </cell>
          <cell r="L722">
            <v>715</v>
          </cell>
          <cell r="M722" t="str">
            <v>SCOUT/REC</v>
          </cell>
          <cell r="N722" t="str">
            <v>Aux Tank</v>
          </cell>
          <cell r="O722" t="str">
            <v>Pump LRU</v>
          </cell>
          <cell r="P722" t="str">
            <v>Pump Assembly</v>
          </cell>
          <cell r="Q722" t="str">
            <v>X-4320900062/911mm</v>
          </cell>
          <cell r="R722" t="str">
            <v>FT28208, SCOUT/REC, Aux Tank, Pump LRU, Pump Assembly, X-4320900062/911mm</v>
          </cell>
          <cell r="S722">
            <v>1</v>
          </cell>
        </row>
        <row r="723">
          <cell r="A723">
            <v>716</v>
          </cell>
          <cell r="B723" t="str">
            <v>FT28208</v>
          </cell>
          <cell r="C723" t="str">
            <v>AUXILIARY TANK - 1 - SCOUT + RECOVERY</v>
          </cell>
          <cell r="D723">
            <v>2910900361</v>
          </cell>
          <cell r="E723" t="str">
            <v/>
          </cell>
          <cell r="F723" t="str">
            <v>SV00A0A410AA0703</v>
          </cell>
          <cell r="G723" t="str">
            <v>Seal</v>
          </cell>
          <cell r="H723" t="str">
            <v>Gasket - Pump Mounting (comes with pump)</v>
          </cell>
          <cell r="I723">
            <v>1</v>
          </cell>
          <cell r="J723" t="str">
            <v/>
          </cell>
          <cell r="K723" t="str">
            <v/>
          </cell>
          <cell r="L723">
            <v>716</v>
          </cell>
          <cell r="M723" t="str">
            <v>SCOUT/REC</v>
          </cell>
          <cell r="N723" t="str">
            <v>Aux Tank</v>
          </cell>
          <cell r="O723" t="str">
            <v>Pump LRU</v>
          </cell>
          <cell r="P723" t="str">
            <v>Gasket - Pump Mounting (comes with pump)</v>
          </cell>
          <cell r="Q723" t="str">
            <v/>
          </cell>
          <cell r="R723" t="str">
            <v xml:space="preserve">FT28208, SCOUT/REC, Aux Tank, Pump LRU, Gasket - Pump Mounting (comes with pump), </v>
          </cell>
          <cell r="S723">
            <v>1</v>
          </cell>
        </row>
        <row r="724">
          <cell r="A724">
            <v>717</v>
          </cell>
          <cell r="B724" t="str">
            <v>FT28208</v>
          </cell>
          <cell r="C724" t="str">
            <v>AUXILIARY TANK - 1 - SCOUT + RECOVERY</v>
          </cell>
          <cell r="D724">
            <v>2910900361</v>
          </cell>
          <cell r="E724" t="str">
            <v>BT-M6X20HX</v>
          </cell>
          <cell r="F724" t="str">
            <v>SV00A0A410AA0705</v>
          </cell>
          <cell r="G724" t="str">
            <v>Fastener</v>
          </cell>
          <cell r="H724" t="str">
            <v>Bolt - M6 - Pump Mounting</v>
          </cell>
          <cell r="I724">
            <v>4</v>
          </cell>
          <cell r="J724" t="str">
            <v/>
          </cell>
          <cell r="K724" t="str">
            <v/>
          </cell>
          <cell r="L724">
            <v>717</v>
          </cell>
          <cell r="M724" t="str">
            <v>SCOUT/REC</v>
          </cell>
          <cell r="N724" t="str">
            <v>Aux Tank</v>
          </cell>
          <cell r="O724" t="str">
            <v>Pump LRU</v>
          </cell>
          <cell r="P724" t="str">
            <v>Bolt - M6 - Pump Mounting</v>
          </cell>
          <cell r="Q724" t="str">
            <v>BT-M6X20HX</v>
          </cell>
          <cell r="R724" t="str">
            <v>FT28208, SCOUT/REC, Aux Tank, Pump LRU, Bolt - M6 - Pump Mounting, BT-M6X20HX</v>
          </cell>
          <cell r="S724">
            <v>4</v>
          </cell>
        </row>
        <row r="725">
          <cell r="A725">
            <v>718</v>
          </cell>
          <cell r="B725" t="str">
            <v>FT28208</v>
          </cell>
          <cell r="C725" t="str">
            <v>AUXILIARY TANK - 1 - SCOUT + RECOVERY</v>
          </cell>
          <cell r="D725">
            <v>2910900361</v>
          </cell>
          <cell r="E725" t="str">
            <v>NT-M6</v>
          </cell>
          <cell r="F725" t="str">
            <v>SV00A0A410AA0707</v>
          </cell>
          <cell r="G725" t="str">
            <v>Fastener</v>
          </cell>
          <cell r="H725" t="str">
            <v>Nut - M6 - Pump Mounting</v>
          </cell>
          <cell r="I725">
            <v>4</v>
          </cell>
          <cell r="J725" t="str">
            <v/>
          </cell>
          <cell r="K725" t="str">
            <v/>
          </cell>
          <cell r="L725">
            <v>718</v>
          </cell>
          <cell r="M725" t="str">
            <v>SCOUT/REC</v>
          </cell>
          <cell r="N725" t="str">
            <v>Aux Tank</v>
          </cell>
          <cell r="O725" t="str">
            <v>Pump LRU</v>
          </cell>
          <cell r="P725" t="str">
            <v>Nut - M6 - Pump Mounting</v>
          </cell>
          <cell r="Q725" t="str">
            <v>NT-M6</v>
          </cell>
          <cell r="R725" t="str">
            <v>FT28208, SCOUT/REC, Aux Tank, Pump LRU, Nut - M6 - Pump Mounting, NT-M6</v>
          </cell>
          <cell r="S725">
            <v>4</v>
          </cell>
        </row>
        <row r="726">
          <cell r="A726">
            <v>719</v>
          </cell>
          <cell r="B726" t="str">
            <v>FT28208</v>
          </cell>
          <cell r="C726" t="str">
            <v>AUXILIARY TANK - 1 - SCOUT + RECOVERY</v>
          </cell>
          <cell r="D726">
            <v>2910900361</v>
          </cell>
          <cell r="E726" t="str">
            <v>Z-W-M6</v>
          </cell>
          <cell r="F726" t="str">
            <v>SV00A0A410AA0709</v>
          </cell>
          <cell r="G726" t="str">
            <v>Spacer</v>
          </cell>
          <cell r="H726" t="str">
            <v>Washer - M6 - Pump Mounting</v>
          </cell>
          <cell r="I726">
            <v>4</v>
          </cell>
          <cell r="J726" t="str">
            <v/>
          </cell>
          <cell r="K726" t="str">
            <v/>
          </cell>
          <cell r="L726">
            <v>719</v>
          </cell>
          <cell r="M726" t="str">
            <v>SCOUT/REC</v>
          </cell>
          <cell r="N726" t="str">
            <v>Aux Tank</v>
          </cell>
          <cell r="O726" t="str">
            <v>Pump LRU</v>
          </cell>
          <cell r="P726" t="str">
            <v>Washer - M6 - Pump Mounting</v>
          </cell>
          <cell r="Q726" t="str">
            <v>Z-W-M6</v>
          </cell>
          <cell r="R726" t="str">
            <v>FT28208, SCOUT/REC, Aux Tank, Pump LRU, Washer - M6 - Pump Mounting, Z-W-M6</v>
          </cell>
          <cell r="S726">
            <v>4</v>
          </cell>
        </row>
        <row r="727">
          <cell r="A727">
            <v>720</v>
          </cell>
          <cell r="B727" t="str">
            <v>FT28208</v>
          </cell>
          <cell r="C727" t="str">
            <v>AUXILIARY TANK - 1 - SCOUT + RECOVERY</v>
          </cell>
          <cell r="D727">
            <v>2910900361</v>
          </cell>
          <cell r="E727" t="str">
            <v>FT28515</v>
          </cell>
          <cell r="F727" t="str">
            <v>SV00A0A410AA0711</v>
          </cell>
          <cell r="G727" t="str">
            <v>Spacer</v>
          </cell>
          <cell r="H727" t="str">
            <v>Pump Spacer</v>
          </cell>
          <cell r="I727">
            <v>1</v>
          </cell>
          <cell r="J727" t="str">
            <v/>
          </cell>
          <cell r="K727" t="str">
            <v/>
          </cell>
          <cell r="L727">
            <v>720</v>
          </cell>
          <cell r="M727" t="str">
            <v>SCOUT/REC</v>
          </cell>
          <cell r="N727" t="str">
            <v>Aux Tank</v>
          </cell>
          <cell r="O727" t="str">
            <v>Pump LRU</v>
          </cell>
          <cell r="P727" t="str">
            <v>Pump Spacer</v>
          </cell>
          <cell r="Q727" t="str">
            <v>FT28515</v>
          </cell>
          <cell r="R727" t="str">
            <v>FT28208, SCOUT/REC, Aux Tank, Pump LRU, Pump Spacer, FT28515</v>
          </cell>
          <cell r="S727">
            <v>1</v>
          </cell>
        </row>
        <row r="728">
          <cell r="A728">
            <v>721</v>
          </cell>
          <cell r="B728" t="str">
            <v>FT28208</v>
          </cell>
          <cell r="C728" t="str">
            <v>AUXILIARY TANK - 1 - SCOUT + RECOVERY</v>
          </cell>
          <cell r="D728">
            <v>2910900361</v>
          </cell>
          <cell r="E728" t="str">
            <v/>
          </cell>
          <cell r="F728" t="str">
            <v>SV00A0A460AG01</v>
          </cell>
          <cell r="G728" t="str">
            <v/>
          </cell>
          <cell r="H728" t="str">
            <v/>
          </cell>
          <cell r="I728" t="str">
            <v/>
          </cell>
          <cell r="J728" t="str">
            <v/>
          </cell>
          <cell r="K728" t="str">
            <v/>
          </cell>
          <cell r="L728">
            <v>721</v>
          </cell>
          <cell r="M728" t="str">
            <v>SCOUT/REC</v>
          </cell>
          <cell r="N728" t="str">
            <v>Aux Tank</v>
          </cell>
          <cell r="O728" t="str">
            <v>FUEL BREATHER  - AIR CONNECTION AUX TANK</v>
          </cell>
          <cell r="P728" t="str">
            <v/>
          </cell>
          <cell r="Q728" t="str">
            <v/>
          </cell>
          <cell r="R728" t="str">
            <v xml:space="preserve">FT28208, SCOUT/REC, Aux Tank, FUEL BREATHER  - AIR CONNECTION AUX TANK, , </v>
          </cell>
          <cell r="S728" t="str">
            <v/>
          </cell>
        </row>
        <row r="729">
          <cell r="A729">
            <v>722</v>
          </cell>
          <cell r="B729" t="str">
            <v>FT28208</v>
          </cell>
          <cell r="C729" t="str">
            <v>AUXILIARY TANK - 1 - SCOUT + RECOVERY</v>
          </cell>
          <cell r="D729">
            <v>2910900361</v>
          </cell>
          <cell r="E729" t="str">
            <v>SV15LOMDCF</v>
          </cell>
          <cell r="F729" t="str">
            <v>SV00A0A460AG0101</v>
          </cell>
          <cell r="G729" t="str">
            <v>Fitting</v>
          </cell>
          <cell r="H729" t="str">
            <v>M22 X 1.5 Bulkhead Connector</v>
          </cell>
          <cell r="I729">
            <v>1</v>
          </cell>
          <cell r="J729">
            <v>0.13</v>
          </cell>
          <cell r="K729">
            <v>0.13</v>
          </cell>
          <cell r="L729">
            <v>722</v>
          </cell>
          <cell r="M729" t="str">
            <v>SCOUT/REC</v>
          </cell>
          <cell r="N729" t="str">
            <v>Aux Tank</v>
          </cell>
          <cell r="O729" t="str">
            <v>Inward Relief Port LRU (Air)</v>
          </cell>
          <cell r="P729" t="str">
            <v>M22 X 1.5 Bulkhead Connector</v>
          </cell>
          <cell r="Q729" t="str">
            <v>SV15LOMDCF</v>
          </cell>
          <cell r="R729" t="str">
            <v>FT28208, SCOUT/REC, Aux Tank, Inward Relief Port LRU (Air), M22 X 1.5 Bulkhead Connector, SV15LOMDCF</v>
          </cell>
          <cell r="S729">
            <v>1</v>
          </cell>
        </row>
        <row r="730">
          <cell r="A730">
            <v>723</v>
          </cell>
          <cell r="B730" t="str">
            <v>FT28208</v>
          </cell>
          <cell r="C730" t="str">
            <v>AUXILIARY TANK - 1 - SCOUT + RECOVERY</v>
          </cell>
          <cell r="D730">
            <v>2910900361</v>
          </cell>
          <cell r="E730" t="str">
            <v>MLN22</v>
          </cell>
          <cell r="F730" t="str">
            <v>SV00A0A460AG0103</v>
          </cell>
          <cell r="G730" t="str">
            <v>Fitting</v>
          </cell>
          <cell r="H730" t="str">
            <v>M22 X 1.5 Locknut</v>
          </cell>
          <cell r="I730">
            <v>1</v>
          </cell>
          <cell r="J730">
            <v>2.3E-2</v>
          </cell>
          <cell r="K730">
            <v>2.3E-2</v>
          </cell>
          <cell r="L730">
            <v>723</v>
          </cell>
          <cell r="M730" t="str">
            <v>SCOUT/REC</v>
          </cell>
          <cell r="N730" t="str">
            <v>Aux Tank</v>
          </cell>
          <cell r="O730" t="str">
            <v>Inward Relief Port LRU (Air)</v>
          </cell>
          <cell r="P730" t="str">
            <v>M22 X 1.5 Locknut</v>
          </cell>
          <cell r="Q730" t="str">
            <v>MLN22</v>
          </cell>
          <cell r="R730" t="str">
            <v>FT28208, SCOUT/REC, Aux Tank, Inward Relief Port LRU (Air), M22 X 1.5 Locknut, MLN22</v>
          </cell>
          <cell r="S730">
            <v>1</v>
          </cell>
        </row>
        <row r="731">
          <cell r="A731">
            <v>724</v>
          </cell>
          <cell r="B731" t="str">
            <v>FT28208</v>
          </cell>
          <cell r="C731" t="str">
            <v>AUXILIARY TANK - 1 - SCOUT + RECOVERY</v>
          </cell>
          <cell r="D731">
            <v>2910900361</v>
          </cell>
          <cell r="E731" t="str">
            <v>22MM BONDED</v>
          </cell>
          <cell r="F731" t="str">
            <v>SV00A0A460AG0105</v>
          </cell>
          <cell r="G731" t="str">
            <v>Seal</v>
          </cell>
          <cell r="H731" t="str">
            <v>M22 X 1.5 Bonded Seal</v>
          </cell>
          <cell r="I731">
            <v>2</v>
          </cell>
          <cell r="J731">
            <v>4.0000000000000001E-3</v>
          </cell>
          <cell r="K731">
            <v>8.0000000000000002E-3</v>
          </cell>
          <cell r="L731">
            <v>724</v>
          </cell>
          <cell r="M731" t="str">
            <v>SCOUT/REC</v>
          </cell>
          <cell r="N731" t="str">
            <v>Aux Tank</v>
          </cell>
          <cell r="O731" t="str">
            <v>Inward Relief Port LRU (Air)</v>
          </cell>
          <cell r="P731" t="str">
            <v>M22 X 1.5 Bonded Seal</v>
          </cell>
          <cell r="Q731" t="str">
            <v>22MM BONDED</v>
          </cell>
          <cell r="R731" t="str">
            <v>FT28208, SCOUT/REC, Aux Tank, Inward Relief Port LRU (Air), M22 X 1.5 Bonded Seal, 22MM BONDED</v>
          </cell>
          <cell r="S731">
            <v>2</v>
          </cell>
        </row>
        <row r="732">
          <cell r="A732">
            <v>725</v>
          </cell>
          <cell r="B732" t="str">
            <v>FT28208</v>
          </cell>
          <cell r="C732" t="str">
            <v>AUXILIARY TANK - 1 - SCOUT + RECOVERY</v>
          </cell>
          <cell r="D732">
            <v>2910900361</v>
          </cell>
          <cell r="E732" t="str">
            <v>EW15LOMDCF</v>
          </cell>
          <cell r="F732" t="str">
            <v>SV00A0A460AG0107</v>
          </cell>
          <cell r="G732" t="str">
            <v>Fitting</v>
          </cell>
          <cell r="H732" t="str">
            <v>M22 X 1.5 90° Swivel Fem/Fixed Male Union</v>
          </cell>
          <cell r="I732">
            <v>1</v>
          </cell>
          <cell r="J732">
            <v>0.122</v>
          </cell>
          <cell r="K732">
            <v>0.122</v>
          </cell>
          <cell r="L732">
            <v>725</v>
          </cell>
          <cell r="M732" t="str">
            <v>SCOUT/REC</v>
          </cell>
          <cell r="N732" t="str">
            <v>Aux Tank</v>
          </cell>
          <cell r="O732" t="str">
            <v>Inward Relief Port LRU (Air)</v>
          </cell>
          <cell r="P732" t="str">
            <v>M22 X 1.5 90° Swivel Fem/Fixed Male Union</v>
          </cell>
          <cell r="Q732" t="str">
            <v>EW15LOMDCF</v>
          </cell>
          <cell r="R732" t="str">
            <v>FT28208, SCOUT/REC, Aux Tank, Inward Relief Port LRU (Air), M22 X 1.5 90° Swivel Fem/Fixed Male Union, EW15LOMDCF</v>
          </cell>
          <cell r="S732">
            <v>1</v>
          </cell>
        </row>
        <row r="733">
          <cell r="A733">
            <v>726</v>
          </cell>
          <cell r="B733" t="str">
            <v>FT28208</v>
          </cell>
          <cell r="C733" t="str">
            <v>AUXILIARY TANK - 1 - SCOUT + RECOVERY</v>
          </cell>
          <cell r="D733">
            <v>2910900361</v>
          </cell>
          <cell r="E733" t="str">
            <v>G15LCFX</v>
          </cell>
          <cell r="F733" t="str">
            <v>SV00A0A460AG0109</v>
          </cell>
          <cell r="G733" t="str">
            <v>Fitting</v>
          </cell>
          <cell r="H733" t="str">
            <v>M22 X 1.5 Male / Male Adaptor</v>
          </cell>
          <cell r="I733">
            <v>1</v>
          </cell>
          <cell r="J733">
            <v>0.1</v>
          </cell>
          <cell r="K733">
            <v>0.1</v>
          </cell>
          <cell r="L733">
            <v>726</v>
          </cell>
          <cell r="M733" t="str">
            <v>SCOUT/REC</v>
          </cell>
          <cell r="N733" t="str">
            <v>Aux Tank</v>
          </cell>
          <cell r="O733" t="str">
            <v>Inward Relief Port LRU (Air)</v>
          </cell>
          <cell r="P733" t="str">
            <v>M22 X 1.5 Male / Male Adaptor</v>
          </cell>
          <cell r="Q733" t="str">
            <v>G15LCFX</v>
          </cell>
          <cell r="R733" t="str">
            <v>FT28208, SCOUT/REC, Aux Tank, Inward Relief Port LRU (Air), M22 X 1.5 Male / Male Adaptor, G15LCFX</v>
          </cell>
          <cell r="S733">
            <v>1</v>
          </cell>
        </row>
        <row r="734">
          <cell r="A734">
            <v>727</v>
          </cell>
          <cell r="B734" t="str">
            <v>FT28208</v>
          </cell>
          <cell r="C734" t="str">
            <v>AUXILIARY TANK - 1 - SCOUT + RECOVERY</v>
          </cell>
          <cell r="D734">
            <v>2910900361</v>
          </cell>
          <cell r="E734" t="str">
            <v/>
          </cell>
          <cell r="F734" t="str">
            <v>SV00A0A410AA11</v>
          </cell>
          <cell r="G734" t="str">
            <v/>
          </cell>
          <cell r="H734" t="str">
            <v/>
          </cell>
          <cell r="I734" t="str">
            <v/>
          </cell>
          <cell r="J734" t="str">
            <v/>
          </cell>
          <cell r="K734" t="str">
            <v/>
          </cell>
          <cell r="L734">
            <v>727</v>
          </cell>
          <cell r="M734" t="str">
            <v>SCOUT/REC</v>
          </cell>
          <cell r="N734" t="str">
            <v>Aux Tank</v>
          </cell>
          <cell r="O734" t="str">
            <v>Earthing Boss</v>
          </cell>
          <cell r="P734" t="str">
            <v/>
          </cell>
          <cell r="Q734" t="str">
            <v/>
          </cell>
          <cell r="R734" t="str">
            <v xml:space="preserve">FT28208, SCOUT/REC, Aux Tank, Earthing Boss, , </v>
          </cell>
          <cell r="S734" t="str">
            <v/>
          </cell>
        </row>
        <row r="735">
          <cell r="A735">
            <v>728</v>
          </cell>
          <cell r="B735" t="str">
            <v>FT28208</v>
          </cell>
          <cell r="C735" t="str">
            <v>AUXILIARY TANK - 1 - SCOUT + RECOVERY</v>
          </cell>
          <cell r="D735">
            <v>2910900361</v>
          </cell>
          <cell r="E735" t="str">
            <v>FT28262</v>
          </cell>
          <cell r="F735" t="str">
            <v>SV00A0A410AA1101</v>
          </cell>
          <cell r="G735" t="str">
            <v>Fitting</v>
          </cell>
          <cell r="H735" t="str">
            <v>M8 Earthing Boss (Green)</v>
          </cell>
          <cell r="I735">
            <v>1</v>
          </cell>
          <cell r="J735">
            <v>0.03</v>
          </cell>
          <cell r="K735">
            <v>0.03</v>
          </cell>
          <cell r="L735">
            <v>728</v>
          </cell>
          <cell r="M735" t="str">
            <v>SCOUT/REC</v>
          </cell>
          <cell r="N735" t="str">
            <v>Aux Tank</v>
          </cell>
          <cell r="O735" t="str">
            <v>Earthing Boss</v>
          </cell>
          <cell r="P735" t="str">
            <v>M8 Earthing Boss (Green)</v>
          </cell>
          <cell r="Q735" t="str">
            <v>FT28262</v>
          </cell>
          <cell r="R735" t="str">
            <v>FT28208, SCOUT/REC, Aux Tank, Earthing Boss, M8 Earthing Boss (Green), FT28262</v>
          </cell>
          <cell r="S735">
            <v>1</v>
          </cell>
        </row>
        <row r="736">
          <cell r="A736">
            <v>729</v>
          </cell>
          <cell r="B736" t="str">
            <v>FT28208</v>
          </cell>
          <cell r="C736" t="str">
            <v>AUXILIARY TANK - 1 - SCOUT + RECOVERY</v>
          </cell>
          <cell r="D736">
            <v>2910900361</v>
          </cell>
          <cell r="E736" t="str">
            <v>BT-M3X20CSK</v>
          </cell>
          <cell r="F736" t="str">
            <v>SV00A0A410AA1103</v>
          </cell>
          <cell r="G736" t="str">
            <v>Fastener</v>
          </cell>
          <cell r="H736" t="str">
            <v>M3 Csk Screw</v>
          </cell>
          <cell r="I736">
            <v>1</v>
          </cell>
          <cell r="J736">
            <v>5.0000000000000001E-3</v>
          </cell>
          <cell r="K736">
            <v>5.0000000000000001E-3</v>
          </cell>
          <cell r="L736">
            <v>729</v>
          </cell>
          <cell r="M736" t="str">
            <v>SCOUT/REC</v>
          </cell>
          <cell r="N736" t="str">
            <v>Aux Tank</v>
          </cell>
          <cell r="O736" t="str">
            <v>Earthing Boss</v>
          </cell>
          <cell r="P736" t="str">
            <v>M3 Csk Screw</v>
          </cell>
          <cell r="Q736" t="str">
            <v>BT-M3X20CSK</v>
          </cell>
          <cell r="R736" t="str">
            <v>FT28208, SCOUT/REC, Aux Tank, Earthing Boss, M3 Csk Screw, BT-M3X20CSK</v>
          </cell>
          <cell r="S736">
            <v>1</v>
          </cell>
        </row>
        <row r="737">
          <cell r="A737">
            <v>730</v>
          </cell>
          <cell r="B737" t="str">
            <v>FT28208</v>
          </cell>
          <cell r="C737" t="str">
            <v>AUXILIARY TANK - 1 - SCOUT + RECOVERY</v>
          </cell>
          <cell r="D737">
            <v>2910900361</v>
          </cell>
          <cell r="E737" t="str">
            <v>BT-M8X10HX</v>
          </cell>
          <cell r="F737" t="str">
            <v>SV00A0A410AA1105</v>
          </cell>
          <cell r="G737" t="str">
            <v>Fastener</v>
          </cell>
          <cell r="H737" t="str">
            <v>M8 Bolt Hex Head</v>
          </cell>
          <cell r="I737">
            <v>1</v>
          </cell>
          <cell r="J737">
            <v>0.03</v>
          </cell>
          <cell r="K737">
            <v>0.03</v>
          </cell>
          <cell r="L737">
            <v>730</v>
          </cell>
          <cell r="M737" t="str">
            <v>SCOUT/REC</v>
          </cell>
          <cell r="N737" t="str">
            <v>Aux Tank</v>
          </cell>
          <cell r="O737" t="str">
            <v>Earthing Boss</v>
          </cell>
          <cell r="P737" t="str">
            <v>M8 Bolt Hex Head</v>
          </cell>
          <cell r="Q737" t="str">
            <v>BT-M8X10HX</v>
          </cell>
          <cell r="R737" t="str">
            <v>FT28208, SCOUT/REC, Aux Tank, Earthing Boss, M8 Bolt Hex Head, BT-M8X10HX</v>
          </cell>
          <cell r="S737">
            <v>1</v>
          </cell>
        </row>
        <row r="738">
          <cell r="A738">
            <v>731</v>
          </cell>
          <cell r="B738" t="str">
            <v>FT28208</v>
          </cell>
          <cell r="C738" t="str">
            <v>AUXILIARY TANK - 1 - SCOUT + RECOVERY</v>
          </cell>
          <cell r="D738">
            <v>2910900361</v>
          </cell>
          <cell r="E738" t="str">
            <v/>
          </cell>
          <cell r="F738" t="str">
            <v>SV00A0A460AA07</v>
          </cell>
          <cell r="G738" t="str">
            <v/>
          </cell>
          <cell r="H738" t="str">
            <v/>
          </cell>
          <cell r="I738" t="str">
            <v/>
          </cell>
          <cell r="J738" t="str">
            <v/>
          </cell>
          <cell r="K738" t="str">
            <v/>
          </cell>
          <cell r="L738">
            <v>731</v>
          </cell>
          <cell r="M738" t="str">
            <v>SCOUT/REC</v>
          </cell>
          <cell r="N738" t="str">
            <v>Aux Tank</v>
          </cell>
          <cell r="O738" t="str">
            <v>DRAIN PLUG - AUX TANK</v>
          </cell>
          <cell r="P738" t="str">
            <v/>
          </cell>
          <cell r="Q738" t="str">
            <v/>
          </cell>
          <cell r="R738" t="str">
            <v xml:space="preserve">FT28208, SCOUT/REC, Aux Tank, DRAIN PLUG - AUX TANK, , </v>
          </cell>
          <cell r="S738" t="str">
            <v/>
          </cell>
        </row>
        <row r="739">
          <cell r="A739">
            <v>732</v>
          </cell>
          <cell r="B739" t="str">
            <v>FT28208</v>
          </cell>
          <cell r="C739" t="str">
            <v>AUXILIARY TANK - 1 - SCOUT + RECOVERY</v>
          </cell>
          <cell r="D739">
            <v>2910900361</v>
          </cell>
          <cell r="E739" t="str">
            <v>FT28274</v>
          </cell>
          <cell r="F739" t="str">
            <v>SV00A0A460AA0701</v>
          </cell>
          <cell r="G739" t="str">
            <v>Insert</v>
          </cell>
          <cell r="H739" t="str">
            <v xml:space="preserve">M24 X 1.5 Nut Insert (RM) </v>
          </cell>
          <cell r="I739">
            <v>1</v>
          </cell>
          <cell r="J739">
            <v>7.0000000000000007E-2</v>
          </cell>
          <cell r="K739">
            <v>7.0000000000000007E-2</v>
          </cell>
          <cell r="L739">
            <v>732</v>
          </cell>
          <cell r="M739" t="str">
            <v>SCOUT/REC</v>
          </cell>
          <cell r="N739" t="str">
            <v>Aux Tank</v>
          </cell>
          <cell r="O739" t="str">
            <v xml:space="preserve">Drain Plug Assembly </v>
          </cell>
          <cell r="P739" t="str">
            <v xml:space="preserve">M24 X 1.5 Nut Insert (RM) </v>
          </cell>
          <cell r="Q739" t="str">
            <v>FT28274</v>
          </cell>
          <cell r="R739" t="str">
            <v>FT28208, SCOUT/REC, Aux Tank, Drain Plug Assembly , M24 X 1.5 Nut Insert (RM) , FT28274</v>
          </cell>
          <cell r="S739">
            <v>1</v>
          </cell>
        </row>
        <row r="740">
          <cell r="A740">
            <v>733</v>
          </cell>
          <cell r="B740" t="str">
            <v>FT28208</v>
          </cell>
          <cell r="C740" t="str">
            <v>AUXILIARY TANK - 1 - SCOUT + RECOVERY</v>
          </cell>
          <cell r="D740">
            <v>2910900361</v>
          </cell>
          <cell r="E740" t="str">
            <v>ROV16SCFX</v>
          </cell>
          <cell r="F740" t="str">
            <v>SV00A0A460AA0703</v>
          </cell>
          <cell r="G740" t="str">
            <v>Fitting</v>
          </cell>
          <cell r="H740" t="str">
            <v>M24 X 1.5 Solid Plug</v>
          </cell>
          <cell r="I740">
            <v>1</v>
          </cell>
          <cell r="J740">
            <v>7.4999999999999997E-2</v>
          </cell>
          <cell r="K740">
            <v>7.4999999999999997E-2</v>
          </cell>
          <cell r="L740">
            <v>733</v>
          </cell>
          <cell r="M740" t="str">
            <v>SCOUT/REC</v>
          </cell>
          <cell r="N740" t="str">
            <v>Aux Tank</v>
          </cell>
          <cell r="O740" t="str">
            <v xml:space="preserve">Drain Plug Assembly </v>
          </cell>
          <cell r="P740" t="str">
            <v>M24 X 1.5 Solid Plug</v>
          </cell>
          <cell r="Q740" t="str">
            <v>ROV16SCFX</v>
          </cell>
          <cell r="R740" t="str">
            <v>FT28208, SCOUT/REC, Aux Tank, Drain Plug Assembly , M24 X 1.5 Solid Plug, ROV16SCFX</v>
          </cell>
          <cell r="S740">
            <v>1</v>
          </cell>
        </row>
        <row r="741">
          <cell r="A741">
            <v>734</v>
          </cell>
          <cell r="B741" t="str">
            <v>FT28208</v>
          </cell>
          <cell r="C741" t="str">
            <v>AUXILIARY TANK - 1 - SCOUT + RECOVERY</v>
          </cell>
          <cell r="D741">
            <v>2910900361</v>
          </cell>
          <cell r="E741" t="str">
            <v>Y-BS-M24</v>
          </cell>
          <cell r="F741" t="str">
            <v>SV00A0A460AA0705</v>
          </cell>
          <cell r="G741" t="str">
            <v>Seal</v>
          </cell>
          <cell r="H741" t="str">
            <v>M24 X 1.5 Bonded Seal</v>
          </cell>
          <cell r="I741">
            <v>1</v>
          </cell>
          <cell r="J741">
            <v>4.0000000000000001E-3</v>
          </cell>
          <cell r="K741">
            <v>4.0000000000000001E-3</v>
          </cell>
          <cell r="L741">
            <v>734</v>
          </cell>
          <cell r="M741" t="str">
            <v>SCOUT/REC</v>
          </cell>
          <cell r="N741" t="str">
            <v>Aux Tank</v>
          </cell>
          <cell r="O741" t="str">
            <v xml:space="preserve">Drain Plug Assembly </v>
          </cell>
          <cell r="P741" t="str">
            <v>M24 X 1.5 Bonded Seal</v>
          </cell>
          <cell r="Q741" t="str">
            <v>Y-BS-M24</v>
          </cell>
          <cell r="R741" t="str">
            <v>FT28208, SCOUT/REC, Aux Tank, Drain Plug Assembly , M24 X 1.5 Bonded Seal, Y-BS-M24</v>
          </cell>
          <cell r="S741">
            <v>1</v>
          </cell>
        </row>
        <row r="742">
          <cell r="A742">
            <v>735</v>
          </cell>
          <cell r="B742" t="str">
            <v>FT28208</v>
          </cell>
          <cell r="C742" t="str">
            <v>AUXILIARY TANK - 1 - SCOUT + RECOVERY</v>
          </cell>
          <cell r="D742">
            <v>2910900361</v>
          </cell>
          <cell r="E742" t="str">
            <v>FT28688</v>
          </cell>
          <cell r="F742" t="str">
            <v>SV00A0A410AA13</v>
          </cell>
          <cell r="G742" t="str">
            <v/>
          </cell>
          <cell r="H742" t="str">
            <v/>
          </cell>
          <cell r="I742" t="str">
            <v/>
          </cell>
          <cell r="J742" t="str">
            <v/>
          </cell>
          <cell r="K742" t="str">
            <v/>
          </cell>
          <cell r="L742">
            <v>735</v>
          </cell>
          <cell r="M742" t="str">
            <v>SCOUT/REC</v>
          </cell>
          <cell r="N742" t="str">
            <v>Aux Tank</v>
          </cell>
          <cell r="O742" t="str">
            <v>SUPPORT STRUCTURE</v>
          </cell>
          <cell r="P742" t="str">
            <v/>
          </cell>
          <cell r="Q742" t="str">
            <v>FT28688</v>
          </cell>
          <cell r="R742" t="str">
            <v>FT28208, SCOUT/REC, Aux Tank, SUPPORT STRUCTURE, , FT28688</v>
          </cell>
          <cell r="S742" t="str">
            <v/>
          </cell>
        </row>
        <row r="743">
          <cell r="A743">
            <v>736</v>
          </cell>
          <cell r="B743" t="str">
            <v>FT28208</v>
          </cell>
          <cell r="C743" t="str">
            <v>AUXILIARY TANK - 1 - SCOUT + RECOVERY</v>
          </cell>
          <cell r="D743">
            <v>2910900361</v>
          </cell>
          <cell r="E743" t="str">
            <v>FT29105</v>
          </cell>
          <cell r="F743" t="str">
            <v>SV00A0A410AA1301</v>
          </cell>
          <cell r="G743" t="str">
            <v>Fitting</v>
          </cell>
          <cell r="H743" t="str">
            <v>Aux Retaining Bar</v>
          </cell>
          <cell r="I743">
            <v>2</v>
          </cell>
          <cell r="J743">
            <v>1</v>
          </cell>
          <cell r="K743">
            <v>2</v>
          </cell>
          <cell r="L743">
            <v>736</v>
          </cell>
          <cell r="M743" t="str">
            <v/>
          </cell>
          <cell r="N743" t="str">
            <v>Aux Tank</v>
          </cell>
          <cell r="O743" t="str">
            <v>Aluminium Support Structure</v>
          </cell>
          <cell r="P743" t="str">
            <v>Aux Retaining Bar</v>
          </cell>
          <cell r="Q743" t="str">
            <v>FT29105</v>
          </cell>
          <cell r="R743" t="str">
            <v>FT28208, , Aux Tank, Aluminium Support Structure, Aux Retaining Bar, FT29105</v>
          </cell>
          <cell r="S743">
            <v>2</v>
          </cell>
        </row>
        <row r="744">
          <cell r="A744">
            <v>737</v>
          </cell>
          <cell r="B744" t="str">
            <v>FT28208</v>
          </cell>
          <cell r="C744" t="str">
            <v>AUXILIARY TANK - 1 - SCOUT + RECOVERY</v>
          </cell>
          <cell r="D744">
            <v>2910900361</v>
          </cell>
          <cell r="E744" t="str">
            <v>FT29106</v>
          </cell>
          <cell r="F744" t="str">
            <v>SV00A0A410AA1303</v>
          </cell>
          <cell r="G744" t="str">
            <v>Fitting</v>
          </cell>
          <cell r="H744" t="str">
            <v>Aux Bottom Cradle</v>
          </cell>
          <cell r="I744">
            <v>1</v>
          </cell>
          <cell r="J744">
            <v>13</v>
          </cell>
          <cell r="K744">
            <v>13</v>
          </cell>
          <cell r="L744">
            <v>737</v>
          </cell>
          <cell r="M744" t="str">
            <v>SCOUT/REC</v>
          </cell>
          <cell r="N744" t="str">
            <v>Aux Tank</v>
          </cell>
          <cell r="O744" t="str">
            <v>Aluminium Support Structure</v>
          </cell>
          <cell r="P744" t="str">
            <v>Aux Bottom Cradle</v>
          </cell>
          <cell r="Q744" t="str">
            <v>FT29106</v>
          </cell>
          <cell r="R744" t="str">
            <v>FT28208, SCOUT/REC, Aux Tank, Aluminium Support Structure, Aux Bottom Cradle, FT29106</v>
          </cell>
          <cell r="S744">
            <v>1</v>
          </cell>
        </row>
        <row r="745">
          <cell r="A745">
            <v>738</v>
          </cell>
          <cell r="B745" t="str">
            <v>FT28208</v>
          </cell>
          <cell r="C745" t="str">
            <v>AUXILIARY TANK - 1 - SCOUT + RECOVERY</v>
          </cell>
          <cell r="D745">
            <v>2910900361</v>
          </cell>
          <cell r="E745" t="str">
            <v>FT29107</v>
          </cell>
          <cell r="F745" t="str">
            <v>SV00A0A410AA1305</v>
          </cell>
          <cell r="G745" t="str">
            <v>Fitting</v>
          </cell>
          <cell r="H745" t="str">
            <v>Aux Strut Retainer</v>
          </cell>
          <cell r="I745">
            <v>2</v>
          </cell>
          <cell r="J745">
            <v>0.25</v>
          </cell>
          <cell r="K745">
            <v>0.5</v>
          </cell>
          <cell r="L745">
            <v>738</v>
          </cell>
          <cell r="M745" t="str">
            <v>SCOUT/REC</v>
          </cell>
          <cell r="N745" t="str">
            <v>Aux Tank</v>
          </cell>
          <cell r="O745" t="str">
            <v>Aluminium Support Structure</v>
          </cell>
          <cell r="P745" t="str">
            <v>Aux Strut Retainer</v>
          </cell>
          <cell r="Q745" t="str">
            <v>FT29107</v>
          </cell>
          <cell r="R745" t="str">
            <v>FT28208, SCOUT/REC, Aux Tank, Aluminium Support Structure, Aux Strut Retainer, FT29107</v>
          </cell>
          <cell r="S745">
            <v>2</v>
          </cell>
        </row>
        <row r="746">
          <cell r="A746">
            <v>739</v>
          </cell>
          <cell r="B746" t="str">
            <v>FT28208</v>
          </cell>
          <cell r="C746" t="str">
            <v>AUXILIARY TANK - 1 - SCOUT + RECOVERY</v>
          </cell>
          <cell r="D746">
            <v>2910900361</v>
          </cell>
          <cell r="E746" t="str">
            <v>FT29108</v>
          </cell>
          <cell r="F746" t="str">
            <v>SV00A0A410AA1307</v>
          </cell>
          <cell r="G746" t="str">
            <v>Fitting</v>
          </cell>
          <cell r="H746" t="str">
            <v>Aux Wedge Plate</v>
          </cell>
          <cell r="I746">
            <v>1</v>
          </cell>
          <cell r="J746">
            <v>2.5</v>
          </cell>
          <cell r="K746">
            <v>2.5</v>
          </cell>
          <cell r="L746">
            <v>739</v>
          </cell>
          <cell r="M746" t="str">
            <v>SCOUT/REC</v>
          </cell>
          <cell r="N746" t="str">
            <v>Aux Tank</v>
          </cell>
          <cell r="O746" t="str">
            <v>Aluminium Support Structure</v>
          </cell>
          <cell r="P746" t="str">
            <v>Aux Wedge Plate</v>
          </cell>
          <cell r="Q746" t="str">
            <v>FT29108</v>
          </cell>
          <cell r="R746" t="str">
            <v>FT28208, SCOUT/REC, Aux Tank, Aluminium Support Structure, Aux Wedge Plate, FT29108</v>
          </cell>
          <cell r="S746">
            <v>1</v>
          </cell>
        </row>
        <row r="747">
          <cell r="A747">
            <v>740</v>
          </cell>
          <cell r="B747" t="str">
            <v>FT28208</v>
          </cell>
          <cell r="C747" t="str">
            <v>AUXILIARY TANK - 1 - SCOUT + RECOVERY</v>
          </cell>
          <cell r="D747">
            <v>2910900361</v>
          </cell>
          <cell r="E747" t="str">
            <v>FT29109</v>
          </cell>
          <cell r="F747" t="str">
            <v>SV00A0A410AA1309</v>
          </cell>
          <cell r="G747" t="str">
            <v>Fitting</v>
          </cell>
          <cell r="H747" t="str">
            <v>Aux Retaining Plate</v>
          </cell>
          <cell r="I747">
            <v>1</v>
          </cell>
          <cell r="J747">
            <v>1.5</v>
          </cell>
          <cell r="K747">
            <v>1.5</v>
          </cell>
          <cell r="L747">
            <v>740</v>
          </cell>
          <cell r="M747" t="str">
            <v>SCOUT/REC</v>
          </cell>
          <cell r="N747" t="str">
            <v>Aux Tank</v>
          </cell>
          <cell r="O747" t="str">
            <v>Aluminium Support Structure</v>
          </cell>
          <cell r="P747" t="str">
            <v>Aux Retaining Plate</v>
          </cell>
          <cell r="Q747" t="str">
            <v>FT29109</v>
          </cell>
          <cell r="R747" t="str">
            <v>FT28208, SCOUT/REC, Aux Tank, Aluminium Support Structure, Aux Retaining Plate, FT29109</v>
          </cell>
          <cell r="S747">
            <v>1</v>
          </cell>
        </row>
        <row r="748">
          <cell r="A748">
            <v>741</v>
          </cell>
          <cell r="B748" t="str">
            <v>FT28208</v>
          </cell>
          <cell r="C748" t="str">
            <v>AUXILIARY TANK - 1 - SCOUT + RECOVERY</v>
          </cell>
          <cell r="D748">
            <v>2910900361</v>
          </cell>
          <cell r="E748" t="str">
            <v>BT-M6X30SK/SS</v>
          </cell>
          <cell r="F748" t="str">
            <v>SV00A0A410AA1311</v>
          </cell>
          <cell r="G748" t="str">
            <v>Fitting</v>
          </cell>
          <cell r="H748" t="str">
            <v>M6 Socket Head Bolt</v>
          </cell>
          <cell r="I748">
            <v>4</v>
          </cell>
          <cell r="J748">
            <v>0.2</v>
          </cell>
          <cell r="K748">
            <v>0.8</v>
          </cell>
          <cell r="L748">
            <v>741</v>
          </cell>
          <cell r="M748" t="str">
            <v>SCOUT/REC</v>
          </cell>
          <cell r="N748" t="str">
            <v>Aux Tank</v>
          </cell>
          <cell r="O748" t="str">
            <v>Aluminium Support Structure</v>
          </cell>
          <cell r="P748" t="str">
            <v>M6 Socket Head Bolt</v>
          </cell>
          <cell r="Q748" t="str">
            <v>BT-M6X30SK/SS</v>
          </cell>
          <cell r="R748" t="str">
            <v>FT28208, SCOUT/REC, Aux Tank, Aluminium Support Structure, M6 Socket Head Bolt, BT-M6X30SK/SS</v>
          </cell>
          <cell r="S748">
            <v>4</v>
          </cell>
        </row>
        <row r="749">
          <cell r="A749">
            <v>742</v>
          </cell>
          <cell r="B749" t="str">
            <v>FT28208</v>
          </cell>
          <cell r="C749" t="str">
            <v>AUXILIARY TANK - 1 - SCOUT + RECOVERY</v>
          </cell>
          <cell r="D749">
            <v>2910900361</v>
          </cell>
          <cell r="E749" t="str">
            <v>Z-W-M6/SS</v>
          </cell>
          <cell r="F749" t="str">
            <v>SV00A0A410AA1313</v>
          </cell>
          <cell r="G749" t="str">
            <v>Fitting</v>
          </cell>
          <cell r="H749" t="str">
            <v>M6 Washer</v>
          </cell>
          <cell r="I749">
            <v>4</v>
          </cell>
          <cell r="J749">
            <v>0.02</v>
          </cell>
          <cell r="K749">
            <v>0.08</v>
          </cell>
          <cell r="L749">
            <v>742</v>
          </cell>
          <cell r="M749" t="str">
            <v>SCOUT/REC</v>
          </cell>
          <cell r="N749" t="str">
            <v>Aux Tank</v>
          </cell>
          <cell r="O749" t="str">
            <v>Aluminium Support Structure</v>
          </cell>
          <cell r="P749" t="str">
            <v>M6 Washer</v>
          </cell>
          <cell r="Q749" t="str">
            <v>Z-W-M6/SS</v>
          </cell>
          <cell r="R749" t="str">
            <v>FT28208, SCOUT/REC, Aux Tank, Aluminium Support Structure, M6 Washer, Z-W-M6/SS</v>
          </cell>
          <cell r="S749">
            <v>4</v>
          </cell>
        </row>
        <row r="750">
          <cell r="A750">
            <v>743</v>
          </cell>
          <cell r="B750" t="str">
            <v>FT28208</v>
          </cell>
          <cell r="C750" t="str">
            <v>AUXILIARY TANK - 1 - SCOUT + RECOVERY</v>
          </cell>
          <cell r="D750">
            <v>2910900361</v>
          </cell>
          <cell r="E750" t="str">
            <v>BT-M20X60HX/SS</v>
          </cell>
          <cell r="F750" t="str">
            <v>SV00A0A410AA1315</v>
          </cell>
          <cell r="G750" t="str">
            <v>Fitting</v>
          </cell>
          <cell r="H750" t="str">
            <v>M20 Bolt</v>
          </cell>
          <cell r="I750">
            <v>7</v>
          </cell>
          <cell r="J750">
            <v>0.1</v>
          </cell>
          <cell r="K750">
            <v>0.70000000000000007</v>
          </cell>
          <cell r="L750">
            <v>743</v>
          </cell>
          <cell r="M750" t="str">
            <v>SCOUT/REC</v>
          </cell>
          <cell r="N750" t="str">
            <v>Aux Tank</v>
          </cell>
          <cell r="O750" t="str">
            <v>Aluminium Support Structure</v>
          </cell>
          <cell r="P750" t="str">
            <v>M20 Bolt</v>
          </cell>
          <cell r="Q750" t="str">
            <v>BT-M20X60HX/SS</v>
          </cell>
          <cell r="R750" t="str">
            <v>FT28208, SCOUT/REC, Aux Tank, Aluminium Support Structure, M20 Bolt, BT-M20X60HX/SS</v>
          </cell>
          <cell r="S750">
            <v>7</v>
          </cell>
        </row>
        <row r="751">
          <cell r="A751">
            <v>744</v>
          </cell>
          <cell r="B751" t="str">
            <v>FT28208</v>
          </cell>
          <cell r="C751" t="str">
            <v>AUXILIARY TANK - 1 - SCOUT + RECOVERY</v>
          </cell>
          <cell r="D751">
            <v>2910900361</v>
          </cell>
          <cell r="E751" t="str">
            <v>Z-W-M20/SS</v>
          </cell>
          <cell r="F751" t="str">
            <v>SV00A0A410AA1317</v>
          </cell>
          <cell r="G751" t="str">
            <v>Fitting</v>
          </cell>
          <cell r="H751" t="str">
            <v>M20 Washer</v>
          </cell>
          <cell r="I751">
            <v>9</v>
          </cell>
          <cell r="J751">
            <v>2E-3</v>
          </cell>
          <cell r="K751">
            <v>1.8000000000000002E-2</v>
          </cell>
          <cell r="L751">
            <v>744</v>
          </cell>
          <cell r="M751" t="str">
            <v>SCOUT/REC</v>
          </cell>
          <cell r="N751" t="str">
            <v>Aux Tank</v>
          </cell>
          <cell r="O751" t="str">
            <v>Aluminium Support Structure</v>
          </cell>
          <cell r="P751" t="str">
            <v>M20 Washer</v>
          </cell>
          <cell r="Q751" t="str">
            <v>Z-W-M20/SS</v>
          </cell>
          <cell r="R751" t="str">
            <v>FT28208, SCOUT/REC, Aux Tank, Aluminium Support Structure, M20 Washer, Z-W-M20/SS</v>
          </cell>
          <cell r="S751">
            <v>9</v>
          </cell>
        </row>
        <row r="752">
          <cell r="A752">
            <v>745</v>
          </cell>
          <cell r="B752" t="str">
            <v>FT28208</v>
          </cell>
          <cell r="C752" t="str">
            <v>AUXILIARY TANK - 1 - SCOUT + RECOVERY</v>
          </cell>
          <cell r="D752">
            <v>2910900361</v>
          </cell>
          <cell r="E752" t="str">
            <v>Z-W-M20/SS</v>
          </cell>
          <cell r="F752" t="str">
            <v>SV00A0A410AA1319</v>
          </cell>
          <cell r="G752" t="str">
            <v>Fitting</v>
          </cell>
          <cell r="H752" t="str">
            <v>M20 Nut</v>
          </cell>
          <cell r="I752">
            <v>2</v>
          </cell>
          <cell r="J752">
            <v>0.02</v>
          </cell>
          <cell r="K752">
            <v>0.04</v>
          </cell>
          <cell r="L752">
            <v>745</v>
          </cell>
          <cell r="M752" t="str">
            <v>SCOUT/REC</v>
          </cell>
          <cell r="N752" t="str">
            <v>Aux Tank</v>
          </cell>
          <cell r="O752" t="str">
            <v>Aluminium Support Structure</v>
          </cell>
          <cell r="P752" t="str">
            <v>M20 Nut</v>
          </cell>
          <cell r="Q752" t="str">
            <v>Z-W-M20/SS</v>
          </cell>
          <cell r="R752" t="str">
            <v>FT28208, SCOUT/REC, Aux Tank, Aluminium Support Structure, M20 Nut, Z-W-M20/SS</v>
          </cell>
          <cell r="S752">
            <v>2</v>
          </cell>
        </row>
        <row r="754">
          <cell r="A754">
            <v>746</v>
          </cell>
          <cell r="B754" t="str">
            <v>FT28204</v>
          </cell>
          <cell r="C754" t="str">
            <v>AUXILIARY TANK- 2 - PMRS</v>
          </cell>
          <cell r="D754">
            <v>2910900356</v>
          </cell>
          <cell r="E754" t="str">
            <v>FT28204</v>
          </cell>
          <cell r="F754" t="str">
            <v>SV00A0A410AA</v>
          </cell>
          <cell r="G754" t="str">
            <v/>
          </cell>
          <cell r="H754" t="str">
            <v/>
          </cell>
          <cell r="I754" t="str">
            <v/>
          </cell>
          <cell r="J754" t="str">
            <v/>
          </cell>
          <cell r="K754" t="str">
            <v/>
          </cell>
          <cell r="L754">
            <v>746</v>
          </cell>
          <cell r="M754" t="str">
            <v>PMRS</v>
          </cell>
          <cell r="N754" t="str">
            <v>Aux Tank</v>
          </cell>
          <cell r="O754" t="str">
            <v>AUXILIARY TANK</v>
          </cell>
          <cell r="P754" t="str">
            <v/>
          </cell>
          <cell r="Q754" t="str">
            <v>FT28204</v>
          </cell>
          <cell r="R754" t="str">
            <v>FT28204, PMRS, Aux Tank, AUXILIARY TANK, , FT28204</v>
          </cell>
          <cell r="S754" t="str">
            <v/>
          </cell>
        </row>
        <row r="755">
          <cell r="A755">
            <v>747</v>
          </cell>
          <cell r="B755" t="str">
            <v>FT28204</v>
          </cell>
          <cell r="C755" t="str">
            <v>AUXILIARY TANK- 2 - PMRS</v>
          </cell>
          <cell r="D755">
            <v>2910900356</v>
          </cell>
          <cell r="E755" t="str">
            <v>FT28334</v>
          </cell>
          <cell r="F755" t="str">
            <v>SV00A0A410AA01</v>
          </cell>
          <cell r="G755" t="str">
            <v>Moulding</v>
          </cell>
          <cell r="H755" t="str">
            <v>Rotational Moulding</v>
          </cell>
          <cell r="I755">
            <v>1</v>
          </cell>
          <cell r="J755">
            <v>13.3</v>
          </cell>
          <cell r="K755">
            <v>13.3</v>
          </cell>
          <cell r="L755">
            <v>747</v>
          </cell>
          <cell r="M755" t="str">
            <v>PMRS</v>
          </cell>
          <cell r="N755" t="str">
            <v>Aux Tank</v>
          </cell>
          <cell r="O755" t="str">
            <v>RM Tank CH54 Black Crosslink Polyethylene</v>
          </cell>
          <cell r="P755" t="str">
            <v>Rotational Moulding</v>
          </cell>
          <cell r="Q755" t="str">
            <v>FT28334</v>
          </cell>
          <cell r="R755" t="str">
            <v>FT28204, PMRS, Aux Tank, RM Tank CH54 Black Crosslink Polyethylene, Rotational Moulding, FT28334</v>
          </cell>
          <cell r="S755">
            <v>1</v>
          </cell>
        </row>
        <row r="756">
          <cell r="A756">
            <v>748</v>
          </cell>
          <cell r="B756" t="str">
            <v>FT28204</v>
          </cell>
          <cell r="C756" t="str">
            <v>AUXILIARY TANK- 2 - PMRS</v>
          </cell>
          <cell r="D756">
            <v>2910900356</v>
          </cell>
          <cell r="E756" t="str">
            <v>FT28284</v>
          </cell>
          <cell r="F756" t="str">
            <v/>
          </cell>
          <cell r="G756" t="str">
            <v>Ident</v>
          </cell>
          <cell r="H756" t="str">
            <v>Ident Label</v>
          </cell>
          <cell r="I756">
            <v>1</v>
          </cell>
          <cell r="J756">
            <v>0.02</v>
          </cell>
          <cell r="K756">
            <v>0.02</v>
          </cell>
          <cell r="L756">
            <v>748</v>
          </cell>
          <cell r="M756" t="str">
            <v>PMRS</v>
          </cell>
          <cell r="N756" t="str">
            <v>Aux Tank</v>
          </cell>
          <cell r="O756" t="str">
            <v>Label</v>
          </cell>
          <cell r="P756" t="str">
            <v>Ident Label</v>
          </cell>
          <cell r="Q756" t="str">
            <v>FT28284</v>
          </cell>
          <cell r="R756" t="str">
            <v>FT28204, PMRS, Aux Tank, Label, Ident Label, FT28284</v>
          </cell>
          <cell r="S756">
            <v>1</v>
          </cell>
        </row>
        <row r="757">
          <cell r="A757">
            <v>749</v>
          </cell>
          <cell r="B757" t="str">
            <v>FT28204</v>
          </cell>
          <cell r="C757" t="str">
            <v>AUXILIARY TANK- 2 - PMRS</v>
          </cell>
          <cell r="D757">
            <v>2910900356</v>
          </cell>
          <cell r="E757" t="str">
            <v>FT28684</v>
          </cell>
          <cell r="F757" t="str">
            <v/>
          </cell>
          <cell r="G757" t="str">
            <v>Parts</v>
          </cell>
          <cell r="H757" t="str">
            <v>Top level loose items kit</v>
          </cell>
          <cell r="I757">
            <v>1</v>
          </cell>
          <cell r="J757" t="str">
            <v/>
          </cell>
          <cell r="K757" t="str">
            <v/>
          </cell>
          <cell r="L757">
            <v>749</v>
          </cell>
          <cell r="M757" t="str">
            <v>PMRS</v>
          </cell>
          <cell r="N757" t="str">
            <v>Aux Tank</v>
          </cell>
          <cell r="O757" t="str">
            <v>Loose items</v>
          </cell>
          <cell r="P757" t="str">
            <v>Top level loose items kit</v>
          </cell>
          <cell r="Q757" t="str">
            <v>FT28684</v>
          </cell>
          <cell r="R757" t="str">
            <v>FT28204, PMRS, Aux Tank, Loose items, Top level loose items kit, FT28684</v>
          </cell>
          <cell r="S757">
            <v>1</v>
          </cell>
        </row>
        <row r="758">
          <cell r="A758">
            <v>750</v>
          </cell>
          <cell r="B758" t="str">
            <v>FT28208</v>
          </cell>
          <cell r="C758" t="str">
            <v>AUXILIARY TANK- 2 - PMRS</v>
          </cell>
          <cell r="D758">
            <v>2910900361</v>
          </cell>
          <cell r="E758" t="str">
            <v>FT28234</v>
          </cell>
          <cell r="F758" t="str">
            <v/>
          </cell>
          <cell r="G758" t="str">
            <v/>
          </cell>
          <cell r="H758" t="str">
            <v/>
          </cell>
          <cell r="I758" t="str">
            <v/>
          </cell>
          <cell r="J758" t="str">
            <v/>
          </cell>
          <cell r="K758" t="str">
            <v/>
          </cell>
          <cell r="L758">
            <v>750</v>
          </cell>
          <cell r="M758" t="str">
            <v>PMRS</v>
          </cell>
          <cell r="N758" t="str">
            <v>Aux Tank</v>
          </cell>
          <cell r="O758" t="str">
            <v>COVERING AUX TANK</v>
          </cell>
          <cell r="P758" t="str">
            <v/>
          </cell>
          <cell r="Q758" t="str">
            <v>FT28234</v>
          </cell>
          <cell r="R758" t="str">
            <v>FT28208, PMRS, Aux Tank, COVERING AUX TANK, , FT28234</v>
          </cell>
          <cell r="S758" t="str">
            <v/>
          </cell>
        </row>
        <row r="759">
          <cell r="A759">
            <v>751</v>
          </cell>
          <cell r="B759" t="str">
            <v>FT28204</v>
          </cell>
          <cell r="C759" t="str">
            <v>AUXILIARY TANK- 2 - PMRS</v>
          </cell>
          <cell r="D759">
            <v>2910900356</v>
          </cell>
          <cell r="E759" t="str">
            <v>PF-5177/5/NA92/W</v>
          </cell>
          <cell r="F759" t="str">
            <v>SV00A0A410AA0101</v>
          </cell>
          <cell r="G759" t="str">
            <v>Protection</v>
          </cell>
          <cell r="H759" t="str">
            <v>Sponge Layer</v>
          </cell>
          <cell r="I759">
            <v>1</v>
          </cell>
          <cell r="J759">
            <v>7.3</v>
          </cell>
          <cell r="K759">
            <v>7.3</v>
          </cell>
          <cell r="L759">
            <v>751</v>
          </cell>
          <cell r="M759" t="str">
            <v>PMRS</v>
          </cell>
          <cell r="N759" t="str">
            <v>Aux Tank</v>
          </cell>
          <cell r="O759" t="str">
            <v>Self Seal Covering</v>
          </cell>
          <cell r="P759" t="str">
            <v>Sponge Layer</v>
          </cell>
          <cell r="Q759" t="str">
            <v>PF-5177/5/NA92/W</v>
          </cell>
          <cell r="R759" t="str">
            <v>FT28204, PMRS, Aux Tank, Self Seal Covering, Sponge Layer, PF-5177/5/NA92/W</v>
          </cell>
          <cell r="S759">
            <v>1</v>
          </cell>
        </row>
        <row r="760">
          <cell r="A760">
            <v>752</v>
          </cell>
          <cell r="B760" t="str">
            <v>FT28204</v>
          </cell>
          <cell r="C760" t="str">
            <v>AUXILIARY TANK- 2 - PMRS</v>
          </cell>
          <cell r="D760">
            <v>2910900356</v>
          </cell>
          <cell r="E760" t="str">
            <v>R-PU5503</v>
          </cell>
          <cell r="F760" t="str">
            <v>SV00A0A410AA0103</v>
          </cell>
          <cell r="G760" t="str">
            <v>Protection</v>
          </cell>
          <cell r="H760" t="str">
            <v>Outer Covering SPRAY PU</v>
          </cell>
          <cell r="I760">
            <v>1</v>
          </cell>
          <cell r="J760">
            <v>5</v>
          </cell>
          <cell r="K760">
            <v>5</v>
          </cell>
          <cell r="L760">
            <v>752</v>
          </cell>
          <cell r="M760" t="str">
            <v>PMRS</v>
          </cell>
          <cell r="N760" t="str">
            <v>Aux Tank</v>
          </cell>
          <cell r="O760" t="str">
            <v>Self Seal Covering</v>
          </cell>
          <cell r="P760" t="str">
            <v>Outer Covering SPRAY PU</v>
          </cell>
          <cell r="Q760" t="str">
            <v>R-PU5503</v>
          </cell>
          <cell r="R760" t="str">
            <v>FT28204, PMRS, Aux Tank, Self Seal Covering, Outer Covering SPRAY PU, R-PU5503</v>
          </cell>
          <cell r="S760">
            <v>1</v>
          </cell>
        </row>
        <row r="761">
          <cell r="A761">
            <v>753</v>
          </cell>
          <cell r="B761" t="str">
            <v>FT28204</v>
          </cell>
          <cell r="C761" t="str">
            <v>AUXILIARY TANK- 2 - PMRS</v>
          </cell>
          <cell r="D761">
            <v>2910900356</v>
          </cell>
          <cell r="E761" t="str">
            <v>CA8360R/285</v>
          </cell>
          <cell r="F761" t="str">
            <v>SV00A0A410AA0105</v>
          </cell>
          <cell r="G761" t="str">
            <v>Paint</v>
          </cell>
          <cell r="H761" t="str">
            <v>Def Stan 80-208 NATO Green No. 285 (Matt, Pu multi-pack)</v>
          </cell>
          <cell r="I761">
            <v>1</v>
          </cell>
          <cell r="J761">
            <v>1</v>
          </cell>
          <cell r="K761">
            <v>1</v>
          </cell>
          <cell r="L761">
            <v>753</v>
          </cell>
          <cell r="M761" t="str">
            <v>PMRS</v>
          </cell>
          <cell r="N761" t="str">
            <v>Aux Tank</v>
          </cell>
          <cell r="O761" t="str">
            <v>Camoflage Covering</v>
          </cell>
          <cell r="P761" t="str">
            <v>Def Stan 80-208 NATO Green No. 285 (Matt, Pu multi-pack)</v>
          </cell>
          <cell r="Q761" t="str">
            <v>CA8360R/285</v>
          </cell>
          <cell r="R761" t="str">
            <v>FT28204, PMRS, Aux Tank, Camoflage Covering, Def Stan 80-208 NATO Green No. 285 (Matt, Pu multi-pack), CA8360R/285</v>
          </cell>
          <cell r="S761">
            <v>1</v>
          </cell>
        </row>
        <row r="762">
          <cell r="A762">
            <v>754</v>
          </cell>
          <cell r="B762" t="str">
            <v>FT28204</v>
          </cell>
          <cell r="C762" t="str">
            <v>AUXILIARY TANK- 2 - PMRS</v>
          </cell>
          <cell r="D762">
            <v>2910900356</v>
          </cell>
          <cell r="E762" t="str">
            <v>FT28394</v>
          </cell>
          <cell r="F762" t="str">
            <v>SV00A0A410AA15</v>
          </cell>
          <cell r="G762" t="str">
            <v/>
          </cell>
          <cell r="H762" t="str">
            <v/>
          </cell>
          <cell r="I762" t="str">
            <v/>
          </cell>
          <cell r="J762" t="str">
            <v/>
          </cell>
          <cell r="K762" t="str">
            <v/>
          </cell>
          <cell r="L762">
            <v>754</v>
          </cell>
          <cell r="M762" t="str">
            <v>SCOUT/REC</v>
          </cell>
          <cell r="N762" t="str">
            <v>Aux Tank</v>
          </cell>
          <cell r="O762" t="str">
            <v>Access Cover Assy</v>
          </cell>
          <cell r="P762" t="str">
            <v/>
          </cell>
          <cell r="Q762" t="str">
            <v>FT28394</v>
          </cell>
          <cell r="R762" t="str">
            <v>FT28204, SCOUT/REC, Aux Tank, Access Cover Assy, , FT28394</v>
          </cell>
          <cell r="S762" t="str">
            <v/>
          </cell>
        </row>
        <row r="763">
          <cell r="A763">
            <v>755</v>
          </cell>
          <cell r="B763" t="str">
            <v>FT28204</v>
          </cell>
          <cell r="C763" t="str">
            <v>AUXILIARY TANK- 2 - PMRS</v>
          </cell>
          <cell r="D763">
            <v>2910900356</v>
          </cell>
          <cell r="E763" t="str">
            <v>FT28396</v>
          </cell>
          <cell r="F763" t="str">
            <v>SV00A0A410AA1501</v>
          </cell>
          <cell r="G763" t="str">
            <v>Cover</v>
          </cell>
          <cell r="H763" t="str">
            <v>Lid</v>
          </cell>
          <cell r="I763">
            <v>1</v>
          </cell>
          <cell r="J763" t="str">
            <v/>
          </cell>
          <cell r="K763" t="str">
            <v/>
          </cell>
          <cell r="L763">
            <v>755</v>
          </cell>
          <cell r="M763" t="str">
            <v>SCOUT/REC</v>
          </cell>
          <cell r="N763" t="str">
            <v>Aux Tank</v>
          </cell>
          <cell r="O763" t="str">
            <v xml:space="preserve"> Access Cover Assy   FT28394</v>
          </cell>
          <cell r="P763" t="str">
            <v>Lid</v>
          </cell>
          <cell r="Q763" t="str">
            <v>FT28396</v>
          </cell>
          <cell r="R763" t="str">
            <v>FT28204, SCOUT/REC, Aux Tank,  Access Cover Assy   FT28394, Lid, FT28396</v>
          </cell>
          <cell r="S763">
            <v>1</v>
          </cell>
        </row>
        <row r="764">
          <cell r="A764">
            <v>756</v>
          </cell>
          <cell r="B764" t="str">
            <v>FT28204</v>
          </cell>
          <cell r="C764" t="str">
            <v>AUXILIARY TANK- 2 - PMRS</v>
          </cell>
          <cell r="D764">
            <v>2910900356</v>
          </cell>
          <cell r="E764" t="str">
            <v>FT28517</v>
          </cell>
          <cell r="F764" t="str">
            <v>SV00A0A410AA1503</v>
          </cell>
          <cell r="G764" t="str">
            <v>Seal</v>
          </cell>
          <cell r="H764" t="str">
            <v>P seal</v>
          </cell>
          <cell r="I764">
            <v>1</v>
          </cell>
          <cell r="J764" t="str">
            <v/>
          </cell>
          <cell r="K764" t="str">
            <v/>
          </cell>
          <cell r="L764">
            <v>756</v>
          </cell>
          <cell r="M764" t="str">
            <v>SCOUT/REC</v>
          </cell>
          <cell r="N764" t="str">
            <v>Aux Tank</v>
          </cell>
          <cell r="O764" t="str">
            <v xml:space="preserve"> Access Cover Assy   FT28394</v>
          </cell>
          <cell r="P764" t="str">
            <v>P seal</v>
          </cell>
          <cell r="Q764" t="str">
            <v>FT28517</v>
          </cell>
          <cell r="R764" t="str">
            <v>FT28204, SCOUT/REC, Aux Tank,  Access Cover Assy   FT28394, P seal, FT28517</v>
          </cell>
          <cell r="S764">
            <v>1</v>
          </cell>
        </row>
        <row r="765">
          <cell r="A765">
            <v>757</v>
          </cell>
          <cell r="B765" t="str">
            <v>FT28204</v>
          </cell>
          <cell r="C765" t="str">
            <v>AUXILIARY TANK- 2 - PMRS</v>
          </cell>
          <cell r="D765">
            <v>2910900356</v>
          </cell>
          <cell r="E765" t="str">
            <v>FT28516</v>
          </cell>
          <cell r="F765" t="str">
            <v>SV00A0A410AA1505</v>
          </cell>
          <cell r="G765" t="str">
            <v>Seal</v>
          </cell>
          <cell r="H765" t="str">
            <v>P seal Plate</v>
          </cell>
          <cell r="I765">
            <v>1</v>
          </cell>
          <cell r="J765" t="str">
            <v/>
          </cell>
          <cell r="K765" t="str">
            <v/>
          </cell>
          <cell r="L765">
            <v>757</v>
          </cell>
          <cell r="M765" t="str">
            <v>SCOUT/REC</v>
          </cell>
          <cell r="N765" t="str">
            <v>Aux Tank</v>
          </cell>
          <cell r="O765" t="str">
            <v xml:space="preserve"> Access Cover Assy   FT28394</v>
          </cell>
          <cell r="P765" t="str">
            <v>P seal Plate</v>
          </cell>
          <cell r="Q765" t="str">
            <v>FT28516</v>
          </cell>
          <cell r="R765" t="str">
            <v>FT28204, SCOUT/REC, Aux Tank,  Access Cover Assy   FT28394, P seal Plate, FT28516</v>
          </cell>
          <cell r="S765">
            <v>1</v>
          </cell>
        </row>
        <row r="766">
          <cell r="A766">
            <v>758</v>
          </cell>
          <cell r="B766" t="str">
            <v>FT28204</v>
          </cell>
          <cell r="C766" t="str">
            <v>AUXILIARY TANK- 2 - PMRS</v>
          </cell>
          <cell r="D766">
            <v>2910900356</v>
          </cell>
          <cell r="E766" t="str">
            <v>BT-M5X16CSK/SS</v>
          </cell>
          <cell r="F766" t="str">
            <v>SV00A0A410AA1507</v>
          </cell>
          <cell r="G766" t="str">
            <v>Fastener</v>
          </cell>
          <cell r="H766" t="str">
            <v>M5 coutersink Screws</v>
          </cell>
          <cell r="I766">
            <v>8</v>
          </cell>
          <cell r="J766" t="str">
            <v/>
          </cell>
          <cell r="K766" t="str">
            <v/>
          </cell>
          <cell r="L766">
            <v>758</v>
          </cell>
          <cell r="M766" t="str">
            <v>SCOUT/REC</v>
          </cell>
          <cell r="N766" t="str">
            <v>Aux Tank</v>
          </cell>
          <cell r="O766" t="str">
            <v xml:space="preserve"> Access Cover Assy   FT28394</v>
          </cell>
          <cell r="P766" t="str">
            <v>M5 coutersink Screws</v>
          </cell>
          <cell r="Q766" t="str">
            <v>BT-M5X16CSK/SS</v>
          </cell>
          <cell r="R766" t="str">
            <v>FT28204, SCOUT/REC, Aux Tank,  Access Cover Assy   FT28394, M5 coutersink Screws, BT-M5X16CSK/SS</v>
          </cell>
          <cell r="S766">
            <v>8</v>
          </cell>
        </row>
        <row r="767">
          <cell r="A767">
            <v>759</v>
          </cell>
          <cell r="B767" t="str">
            <v>FT28204</v>
          </cell>
          <cell r="C767" t="str">
            <v>AUXILIARY TANK- 2 - PMRS</v>
          </cell>
          <cell r="D767">
            <v>2910900356</v>
          </cell>
          <cell r="E767" t="str">
            <v>BT-M8X200HX/SS</v>
          </cell>
          <cell r="F767" t="str">
            <v>SV00A0A410AA1509</v>
          </cell>
          <cell r="G767" t="str">
            <v>Fastener</v>
          </cell>
          <cell r="H767" t="str">
            <v>M8x200mm Bolt Hex Head</v>
          </cell>
          <cell r="I767">
            <v>1</v>
          </cell>
          <cell r="J767" t="str">
            <v/>
          </cell>
          <cell r="K767" t="str">
            <v/>
          </cell>
          <cell r="L767">
            <v>759</v>
          </cell>
          <cell r="M767" t="str">
            <v>SCOUT/REC</v>
          </cell>
          <cell r="N767" t="str">
            <v>Aux Tank</v>
          </cell>
          <cell r="O767" t="str">
            <v xml:space="preserve"> Access Cover Assy   FT28394</v>
          </cell>
          <cell r="P767" t="str">
            <v>M8x200mm Bolt Hex Head</v>
          </cell>
          <cell r="Q767" t="str">
            <v>BT-M8X200HX/SS</v>
          </cell>
          <cell r="R767" t="str">
            <v>FT28204, SCOUT/REC, Aux Tank,  Access Cover Assy   FT28394, M8x200mm Bolt Hex Head, BT-M8X200HX/SS</v>
          </cell>
          <cell r="S767">
            <v>1</v>
          </cell>
        </row>
        <row r="768">
          <cell r="A768">
            <v>760</v>
          </cell>
          <cell r="B768" t="str">
            <v>FT28204</v>
          </cell>
          <cell r="C768" t="str">
            <v>AUXILIARY TANK- 2 - PMRS</v>
          </cell>
          <cell r="D768">
            <v>2910900356</v>
          </cell>
          <cell r="E768" t="str">
            <v>NT-M8/NYL</v>
          </cell>
          <cell r="F768" t="str">
            <v>SV00A0A410AA1511</v>
          </cell>
          <cell r="G768" t="str">
            <v>Fastener</v>
          </cell>
          <cell r="H768" t="str">
            <v>M8 Nylok Nut</v>
          </cell>
          <cell r="I768">
            <v>1</v>
          </cell>
          <cell r="J768" t="str">
            <v/>
          </cell>
          <cell r="K768" t="str">
            <v/>
          </cell>
          <cell r="L768">
            <v>760</v>
          </cell>
          <cell r="M768" t="str">
            <v>SCOUT/REC</v>
          </cell>
          <cell r="N768" t="str">
            <v>Aux Tank</v>
          </cell>
          <cell r="O768" t="str">
            <v xml:space="preserve"> Access Cover Assy   FT28394</v>
          </cell>
          <cell r="P768" t="str">
            <v>M8 Nylok Nut</v>
          </cell>
          <cell r="Q768" t="str">
            <v>NT-M8/NYL</v>
          </cell>
          <cell r="R768" t="str">
            <v>FT28204, SCOUT/REC, Aux Tank,  Access Cover Assy   FT28394, M8 Nylok Nut, NT-M8/NYL</v>
          </cell>
          <cell r="S768">
            <v>1</v>
          </cell>
        </row>
        <row r="769">
          <cell r="A769">
            <v>761</v>
          </cell>
          <cell r="B769" t="str">
            <v>FT28204</v>
          </cell>
          <cell r="C769" t="str">
            <v>AUXILIARY TANK- 2 - PMRS</v>
          </cell>
          <cell r="D769">
            <v>2910900356</v>
          </cell>
          <cell r="E769" t="str">
            <v>Z-W-M8</v>
          </cell>
          <cell r="F769" t="str">
            <v>SV00A0A410AA1513</v>
          </cell>
          <cell r="G769" t="str">
            <v>Fastener</v>
          </cell>
          <cell r="H769" t="str">
            <v xml:space="preserve">M8 Washer </v>
          </cell>
          <cell r="I769">
            <v>2</v>
          </cell>
          <cell r="J769" t="str">
            <v/>
          </cell>
          <cell r="K769" t="str">
            <v/>
          </cell>
          <cell r="L769">
            <v>761</v>
          </cell>
          <cell r="M769" t="str">
            <v>SCOUT/REC</v>
          </cell>
          <cell r="N769" t="str">
            <v>Aux Tank</v>
          </cell>
          <cell r="O769" t="str">
            <v xml:space="preserve"> Access Cover Assy   FT28394</v>
          </cell>
          <cell r="P769" t="str">
            <v xml:space="preserve">M8 Washer </v>
          </cell>
          <cell r="Q769" t="str">
            <v>Z-W-M8</v>
          </cell>
          <cell r="R769" t="str">
            <v>FT28204, SCOUT/REC, Aux Tank,  Access Cover Assy   FT28394, M8 Washer , Z-W-M8</v>
          </cell>
          <cell r="S769">
            <v>2</v>
          </cell>
        </row>
        <row r="770">
          <cell r="A770">
            <v>762</v>
          </cell>
          <cell r="B770" t="str">
            <v>FT28204</v>
          </cell>
          <cell r="C770" t="str">
            <v>AUXILIARY TANK- 2 - PMRS</v>
          </cell>
          <cell r="D770">
            <v>2910900356</v>
          </cell>
          <cell r="E770" t="str">
            <v>Y-GFM-081016-11</v>
          </cell>
          <cell r="F770" t="str">
            <v>SV00A0A410AA1515</v>
          </cell>
          <cell r="G770" t="str">
            <v>Fastener</v>
          </cell>
          <cell r="H770" t="str">
            <v>M8 Shoulder Washer</v>
          </cell>
          <cell r="I770">
            <v>2</v>
          </cell>
          <cell r="J770" t="str">
            <v/>
          </cell>
          <cell r="K770" t="str">
            <v/>
          </cell>
          <cell r="L770">
            <v>762</v>
          </cell>
          <cell r="M770" t="str">
            <v>SCOUT/REC</v>
          </cell>
          <cell r="N770" t="str">
            <v>Aux Tank</v>
          </cell>
          <cell r="O770" t="str">
            <v xml:space="preserve"> Access Cover Assy   FT28394</v>
          </cell>
          <cell r="P770" t="str">
            <v>M8 Shoulder Washer</v>
          </cell>
          <cell r="Q770" t="str">
            <v>Y-GFM-081016-11</v>
          </cell>
          <cell r="R770" t="str">
            <v>FT28204, SCOUT/REC, Aux Tank,  Access Cover Assy   FT28394, M8 Shoulder Washer, Y-GFM-081016-11</v>
          </cell>
          <cell r="S770">
            <v>2</v>
          </cell>
        </row>
        <row r="771">
          <cell r="A771">
            <v>763</v>
          </cell>
          <cell r="B771" t="str">
            <v>FT28204</v>
          </cell>
          <cell r="C771" t="str">
            <v>AUXILIARY TANK- 2 - PMRS</v>
          </cell>
          <cell r="D771">
            <v>2910900356</v>
          </cell>
          <cell r="E771" t="str">
            <v>Y-DIN471-16X1</v>
          </cell>
          <cell r="F771" t="str">
            <v>SV00A0A410AA1517</v>
          </cell>
          <cell r="G771" t="str">
            <v>Fitting</v>
          </cell>
          <cell r="H771" t="str">
            <v>Circlip</v>
          </cell>
          <cell r="I771">
            <v>1</v>
          </cell>
          <cell r="J771" t="str">
            <v/>
          </cell>
          <cell r="K771" t="str">
            <v/>
          </cell>
          <cell r="L771">
            <v>763</v>
          </cell>
          <cell r="M771" t="str">
            <v>SCOUT/REC</v>
          </cell>
          <cell r="N771" t="str">
            <v>Aux Tank</v>
          </cell>
          <cell r="O771" t="str">
            <v xml:space="preserve"> Access Cover Assy   FT28394</v>
          </cell>
          <cell r="P771" t="str">
            <v>Circlip</v>
          </cell>
          <cell r="Q771" t="str">
            <v>Y-DIN471-16X1</v>
          </cell>
          <cell r="R771" t="str">
            <v>FT28204, SCOUT/REC, Aux Tank,  Access Cover Assy   FT28394, Circlip, Y-DIN471-16X1</v>
          </cell>
          <cell r="S771">
            <v>1</v>
          </cell>
        </row>
        <row r="772">
          <cell r="A772">
            <v>764</v>
          </cell>
          <cell r="B772" t="str">
            <v>FT28204</v>
          </cell>
          <cell r="C772" t="str">
            <v>AUXILIARY TANK- 2 - PMRS</v>
          </cell>
          <cell r="D772">
            <v>2910900356</v>
          </cell>
          <cell r="E772" t="str">
            <v>FT28520</v>
          </cell>
          <cell r="F772" t="str">
            <v>SV00A0A410AA1519</v>
          </cell>
          <cell r="G772" t="str">
            <v>Fitting</v>
          </cell>
          <cell r="H772" t="str">
            <v>Catch</v>
          </cell>
          <cell r="I772">
            <v>1</v>
          </cell>
          <cell r="J772" t="str">
            <v/>
          </cell>
          <cell r="K772" t="str">
            <v/>
          </cell>
          <cell r="L772">
            <v>764</v>
          </cell>
          <cell r="M772" t="str">
            <v>SCOUT/REC</v>
          </cell>
          <cell r="N772" t="str">
            <v>Aux Tank</v>
          </cell>
          <cell r="O772" t="str">
            <v xml:space="preserve"> Access Cover Assy   FT28394</v>
          </cell>
          <cell r="P772" t="str">
            <v>Catch</v>
          </cell>
          <cell r="Q772" t="str">
            <v>FT28520</v>
          </cell>
          <cell r="R772" t="str">
            <v>FT28204, SCOUT/REC, Aux Tank,  Access Cover Assy   FT28394, Catch, FT28520</v>
          </cell>
          <cell r="S772">
            <v>1</v>
          </cell>
        </row>
        <row r="773">
          <cell r="A773">
            <v>765</v>
          </cell>
          <cell r="B773" t="str">
            <v>FT28204</v>
          </cell>
          <cell r="C773" t="str">
            <v>AUXILIARY TANK- 2 - PMRS</v>
          </cell>
          <cell r="D773">
            <v>2910900356</v>
          </cell>
          <cell r="E773" t="str">
            <v>SP93/D48</v>
          </cell>
          <cell r="F773" t="str">
            <v>SV00A0A410AA1521</v>
          </cell>
          <cell r="G773" t="str">
            <v>Seal</v>
          </cell>
          <cell r="H773" t="str">
            <v>Grommet</v>
          </cell>
          <cell r="I773">
            <v>1</v>
          </cell>
          <cell r="J773">
            <v>0.02</v>
          </cell>
          <cell r="K773">
            <v>0.02</v>
          </cell>
          <cell r="L773">
            <v>765</v>
          </cell>
          <cell r="M773" t="str">
            <v>SCOUT/REC</v>
          </cell>
          <cell r="N773" t="str">
            <v>Aux Tank</v>
          </cell>
          <cell r="O773" t="str">
            <v xml:space="preserve"> Access Cover Assy   FT28394</v>
          </cell>
          <cell r="P773" t="str">
            <v>Grommet</v>
          </cell>
          <cell r="Q773" t="str">
            <v>SP93/D48</v>
          </cell>
          <cell r="R773" t="str">
            <v>FT28204, SCOUT/REC, Aux Tank,  Access Cover Assy   FT28394, Grommet, SP93/D48</v>
          </cell>
          <cell r="S773">
            <v>1</v>
          </cell>
        </row>
        <row r="774">
          <cell r="A774">
            <v>766</v>
          </cell>
          <cell r="B774" t="str">
            <v>FT28204</v>
          </cell>
          <cell r="C774" t="str">
            <v>AUXILIARY TANK- 2 - PMRS</v>
          </cell>
          <cell r="D774">
            <v>2910900356</v>
          </cell>
          <cell r="E774" t="str">
            <v>CON-W01</v>
          </cell>
          <cell r="F774" t="str">
            <v>SV00A0A410AA1523</v>
          </cell>
          <cell r="G774" t="str">
            <v>Seal</v>
          </cell>
          <cell r="H774" t="str">
            <v>Steel Wool Mediem Grade</v>
          </cell>
          <cell r="I774">
            <v>1</v>
          </cell>
          <cell r="J774">
            <v>0.01</v>
          </cell>
          <cell r="K774">
            <v>0.01</v>
          </cell>
          <cell r="L774">
            <v>766</v>
          </cell>
          <cell r="M774" t="str">
            <v>SCOUT/REC</v>
          </cell>
          <cell r="N774" t="str">
            <v>Aux Tank</v>
          </cell>
          <cell r="O774" t="str">
            <v xml:space="preserve"> Access Cover Assy   FT28394</v>
          </cell>
          <cell r="P774" t="str">
            <v>Steel Wool Mediem Grade</v>
          </cell>
          <cell r="Q774" t="str">
            <v>CON-W01</v>
          </cell>
          <cell r="R774" t="str">
            <v>FT28204, SCOUT/REC, Aux Tank,  Access Cover Assy   FT28394, Steel Wool Mediem Grade, CON-W01</v>
          </cell>
          <cell r="S774">
            <v>1</v>
          </cell>
        </row>
        <row r="775">
          <cell r="A775">
            <v>767</v>
          </cell>
          <cell r="B775" t="str">
            <v>FT28204</v>
          </cell>
          <cell r="C775" t="str">
            <v>AUXILIARY TANK- 2 - PMRS</v>
          </cell>
          <cell r="D775">
            <v>2910900356</v>
          </cell>
          <cell r="E775" t="str">
            <v>FT28214</v>
          </cell>
          <cell r="F775" t="str">
            <v>SV00A0A410AA09</v>
          </cell>
          <cell r="G775" t="str">
            <v>Filler</v>
          </cell>
          <cell r="H775" t="str">
            <v>SAFOAM Cut Block LRU</v>
          </cell>
          <cell r="I775">
            <v>1</v>
          </cell>
          <cell r="J775">
            <v>4.3</v>
          </cell>
          <cell r="K775">
            <v>4.3</v>
          </cell>
          <cell r="L775">
            <v>767</v>
          </cell>
          <cell r="M775" t="str">
            <v>PMRS</v>
          </cell>
          <cell r="N775" t="str">
            <v>Aux Tank</v>
          </cell>
          <cell r="O775" t="str">
            <v>Reticulated Safety Foam</v>
          </cell>
          <cell r="P775" t="str">
            <v>SAFOAM Cut Block LRU</v>
          </cell>
          <cell r="Q775" t="str">
            <v>FT28214</v>
          </cell>
          <cell r="R775" t="str">
            <v>FT28204, PMRS, Aux Tank, Reticulated Safety Foam, SAFOAM Cut Block LRU, FT28214</v>
          </cell>
          <cell r="S775">
            <v>1</v>
          </cell>
        </row>
        <row r="776">
          <cell r="A776">
            <v>768</v>
          </cell>
          <cell r="B776" t="str">
            <v>FT28204</v>
          </cell>
          <cell r="C776" t="str">
            <v>AUXILIARY TANK- 2 - PMRS</v>
          </cell>
          <cell r="D776">
            <v>2910900356</v>
          </cell>
          <cell r="E776" t="str">
            <v>FT28184</v>
          </cell>
          <cell r="F776" t="str">
            <v>SV00A0A410AA03</v>
          </cell>
          <cell r="G776" t="str">
            <v/>
          </cell>
          <cell r="H776" t="str">
            <v/>
          </cell>
          <cell r="I776" t="str">
            <v/>
          </cell>
          <cell r="J776" t="str">
            <v/>
          </cell>
          <cell r="K776" t="str">
            <v/>
          </cell>
          <cell r="L776">
            <v>768</v>
          </cell>
          <cell r="M776" t="str">
            <v>PMRS</v>
          </cell>
          <cell r="N776" t="str">
            <v>Aux Tank</v>
          </cell>
          <cell r="O776" t="str">
            <v>Top Plate Assy</v>
          </cell>
          <cell r="P776" t="str">
            <v/>
          </cell>
          <cell r="Q776" t="str">
            <v>FT28184</v>
          </cell>
          <cell r="R776" t="str">
            <v>FT28204, PMRS, Aux Tank, Top Plate Assy, , FT28184</v>
          </cell>
          <cell r="S776" t="str">
            <v/>
          </cell>
        </row>
        <row r="777">
          <cell r="A777">
            <v>769</v>
          </cell>
          <cell r="B777" t="str">
            <v>FT28204</v>
          </cell>
          <cell r="C777" t="str">
            <v>AUXILIARY TANK- 2 - PMRS</v>
          </cell>
          <cell r="D777">
            <v>2910900356</v>
          </cell>
          <cell r="E777" t="str">
            <v>FT28224</v>
          </cell>
          <cell r="F777" t="str">
            <v>SV00A0A410AA0301</v>
          </cell>
          <cell r="G777" t="str">
            <v>Fitting</v>
          </cell>
          <cell r="H777" t="str">
            <v>Plate</v>
          </cell>
          <cell r="I777">
            <v>1</v>
          </cell>
          <cell r="J777">
            <v>1.5</v>
          </cell>
          <cell r="K777">
            <v>1.5</v>
          </cell>
          <cell r="L777">
            <v>769</v>
          </cell>
          <cell r="M777" t="str">
            <v>PMRS</v>
          </cell>
          <cell r="N777" t="str">
            <v>Aux Tank</v>
          </cell>
          <cell r="O777" t="str">
            <v>Top Access Plate Assy FT28184</v>
          </cell>
          <cell r="P777" t="str">
            <v>Plate</v>
          </cell>
          <cell r="Q777" t="str">
            <v>FT28224</v>
          </cell>
          <cell r="R777" t="str">
            <v>FT28204, PMRS, Aux Tank, Top Access Plate Assy FT28184, Plate, FT28224</v>
          </cell>
          <cell r="S777">
            <v>1</v>
          </cell>
        </row>
        <row r="778">
          <cell r="A778">
            <v>770</v>
          </cell>
          <cell r="B778" t="str">
            <v>FT28204</v>
          </cell>
          <cell r="C778" t="str">
            <v>AUXILIARY TANK- 2 - PMRS</v>
          </cell>
          <cell r="D778">
            <v>2910900356</v>
          </cell>
          <cell r="E778" t="str">
            <v>FT28255</v>
          </cell>
          <cell r="F778" t="str">
            <v>SV00A0A410AA0303</v>
          </cell>
          <cell r="G778" t="str">
            <v>Seal</v>
          </cell>
          <cell r="H778" t="str">
            <v>Gasket</v>
          </cell>
          <cell r="I778">
            <v>2</v>
          </cell>
          <cell r="J778">
            <v>0.02</v>
          </cell>
          <cell r="K778">
            <v>0.04</v>
          </cell>
          <cell r="L778">
            <v>770</v>
          </cell>
          <cell r="M778" t="str">
            <v>PMRS</v>
          </cell>
          <cell r="N778" t="str">
            <v>Aux Tank</v>
          </cell>
          <cell r="O778" t="str">
            <v>Top Access Plate Assy FT28184</v>
          </cell>
          <cell r="P778" t="str">
            <v>Gasket</v>
          </cell>
          <cell r="Q778" t="str">
            <v>FT28255</v>
          </cell>
          <cell r="R778" t="str">
            <v>FT28204, PMRS, Aux Tank, Top Access Plate Assy FT28184, Gasket, FT28255</v>
          </cell>
          <cell r="S778">
            <v>2</v>
          </cell>
        </row>
        <row r="779">
          <cell r="A779">
            <v>771</v>
          </cell>
          <cell r="B779" t="str">
            <v>FT28204</v>
          </cell>
          <cell r="C779" t="str">
            <v>AUXILIARY TANK- 2 - PMRS</v>
          </cell>
          <cell r="D779">
            <v>2910900356</v>
          </cell>
          <cell r="E779" t="str">
            <v>BT-M6X30HX/SS</v>
          </cell>
          <cell r="F779" t="str">
            <v>SV00A0A410AA0305</v>
          </cell>
          <cell r="G779" t="str">
            <v>Fastener</v>
          </cell>
          <cell r="H779" t="str">
            <v>M6 BOLT HEX HEAD</v>
          </cell>
          <cell r="I779">
            <v>36</v>
          </cell>
          <cell r="J779">
            <v>5.0000000000000001E-3</v>
          </cell>
          <cell r="K779">
            <v>0.18</v>
          </cell>
          <cell r="L779">
            <v>771</v>
          </cell>
          <cell r="M779" t="str">
            <v>PMRS</v>
          </cell>
          <cell r="N779" t="str">
            <v>Aux Tank</v>
          </cell>
          <cell r="O779" t="str">
            <v>Top Access Plate Assy FT28184</v>
          </cell>
          <cell r="P779" t="str">
            <v>M6 BOLT HEX HEAD</v>
          </cell>
          <cell r="Q779" t="str">
            <v>BT-M6X30HX/SS</v>
          </cell>
          <cell r="R779" t="str">
            <v>FT28204, PMRS, Aux Tank, Top Access Plate Assy FT28184, M6 BOLT HEX HEAD, BT-M6X30HX/SS</v>
          </cell>
          <cell r="S779">
            <v>36</v>
          </cell>
        </row>
        <row r="780">
          <cell r="A780">
            <v>772</v>
          </cell>
          <cell r="B780" t="str">
            <v>FT28204</v>
          </cell>
          <cell r="C780" t="str">
            <v>AUXILIARY TANK- 2 - PMRS</v>
          </cell>
          <cell r="D780">
            <v>2910900356</v>
          </cell>
          <cell r="E780" t="str">
            <v>BT-M6X16CSK/SS</v>
          </cell>
          <cell r="F780" t="str">
            <v>SV00A0A410AA0307</v>
          </cell>
          <cell r="G780" t="str">
            <v>Fastener</v>
          </cell>
          <cell r="H780" t="str">
            <v>M6 Bolt Csk Head</v>
          </cell>
          <cell r="I780">
            <v>3</v>
          </cell>
          <cell r="J780">
            <v>5.0000000000000001E-3</v>
          </cell>
          <cell r="K780">
            <v>1.4999999999999999E-2</v>
          </cell>
          <cell r="L780">
            <v>772</v>
          </cell>
          <cell r="M780" t="str">
            <v>PMRS/REP/REC</v>
          </cell>
          <cell r="N780" t="str">
            <v>Aux Tank</v>
          </cell>
          <cell r="O780" t="str">
            <v>Top Access Plate Assy FT28184</v>
          </cell>
          <cell r="P780" t="str">
            <v>M6 Bolt Csk Head</v>
          </cell>
          <cell r="Q780" t="str">
            <v>BT-M6X16CSK/SS</v>
          </cell>
          <cell r="R780" t="str">
            <v>FT28204, PMRS/REP/REC, Aux Tank, Top Access Plate Assy FT28184, M6 Bolt Csk Head, BT-M6X16CSK/SS</v>
          </cell>
          <cell r="S780">
            <v>3</v>
          </cell>
        </row>
        <row r="781">
          <cell r="A781">
            <v>773</v>
          </cell>
          <cell r="B781" t="str">
            <v>FT28204</v>
          </cell>
          <cell r="C781" t="str">
            <v>AUXILIARY TANK- 2 - PMRS</v>
          </cell>
          <cell r="D781">
            <v>2910900356</v>
          </cell>
          <cell r="E781" t="str">
            <v>Z-W-M6</v>
          </cell>
          <cell r="F781" t="str">
            <v>SV00A0A410AA0309</v>
          </cell>
          <cell r="G781" t="str">
            <v>Fastener</v>
          </cell>
          <cell r="H781" t="str">
            <v>M6 Washer</v>
          </cell>
          <cell r="I781">
            <v>36</v>
          </cell>
          <cell r="J781">
            <v>5.0000000000000001E-3</v>
          </cell>
          <cell r="K781">
            <v>0.18</v>
          </cell>
          <cell r="L781">
            <v>773</v>
          </cell>
          <cell r="M781" t="str">
            <v>PMRS</v>
          </cell>
          <cell r="N781" t="str">
            <v>Aux Tank</v>
          </cell>
          <cell r="O781" t="str">
            <v>Top Access Plate Assy FT28184</v>
          </cell>
          <cell r="P781" t="str">
            <v>M6 Washer</v>
          </cell>
          <cell r="Q781" t="str">
            <v>Z-W-M6</v>
          </cell>
          <cell r="R781" t="str">
            <v>FT28204, PMRS, Aux Tank, Top Access Plate Assy FT28184, M6 Washer, Z-W-M6</v>
          </cell>
          <cell r="S781">
            <v>36</v>
          </cell>
        </row>
        <row r="782">
          <cell r="A782">
            <v>774</v>
          </cell>
          <cell r="B782" t="str">
            <v>FT28204</v>
          </cell>
          <cell r="C782" t="str">
            <v>AUXILIARY TANK- 2 - PMRS</v>
          </cell>
          <cell r="D782">
            <v>2910900356</v>
          </cell>
          <cell r="E782" t="str">
            <v/>
          </cell>
          <cell r="F782" t="str">
            <v>SV00A0A410AA05</v>
          </cell>
          <cell r="G782" t="str">
            <v/>
          </cell>
          <cell r="H782" t="str">
            <v/>
          </cell>
          <cell r="I782" t="str">
            <v/>
          </cell>
          <cell r="J782" t="str">
            <v/>
          </cell>
          <cell r="K782" t="str">
            <v/>
          </cell>
          <cell r="L782">
            <v>774</v>
          </cell>
          <cell r="M782" t="str">
            <v>PMRS</v>
          </cell>
          <cell r="N782" t="str">
            <v>Aux Tank</v>
          </cell>
          <cell r="O782" t="str">
            <v>Fuel Filler</v>
          </cell>
          <cell r="P782" t="str">
            <v/>
          </cell>
          <cell r="Q782" t="str">
            <v/>
          </cell>
          <cell r="R782" t="str">
            <v xml:space="preserve">FT28204, PMRS, Aux Tank, Fuel Filler, , </v>
          </cell>
          <cell r="S782" t="str">
            <v/>
          </cell>
        </row>
        <row r="783">
          <cell r="A783">
            <v>775</v>
          </cell>
          <cell r="B783" t="str">
            <v>FT28204</v>
          </cell>
          <cell r="C783" t="str">
            <v>AUXILIARY TANK- 2 - PMRS</v>
          </cell>
          <cell r="D783">
            <v>2910900356</v>
          </cell>
          <cell r="E783" t="str">
            <v>Y-J2-1MA-X-V</v>
          </cell>
          <cell r="F783" t="str">
            <v>SV00A0A410AA0501</v>
          </cell>
          <cell r="G783" t="str">
            <v>Fitting</v>
          </cell>
          <cell r="H783" t="str">
            <v>Pressure/Gravity Refuel Coupling</v>
          </cell>
          <cell r="I783">
            <v>1</v>
          </cell>
          <cell r="J783">
            <v>1.03</v>
          </cell>
          <cell r="K783">
            <v>1.03</v>
          </cell>
          <cell r="L783">
            <v>775</v>
          </cell>
          <cell r="M783" t="str">
            <v>PMRS</v>
          </cell>
          <cell r="N783" t="str">
            <v>Aux Tank</v>
          </cell>
          <cell r="O783" t="str">
            <v>Fuel Filler LRU</v>
          </cell>
          <cell r="P783" t="str">
            <v>Pressure/Gravity Refuel Coupling</v>
          </cell>
          <cell r="Q783" t="str">
            <v>Y-J2-1MA-X-V</v>
          </cell>
          <cell r="R783" t="str">
            <v>FT28204, PMRS, Aux Tank, Fuel Filler LRU, Pressure/Gravity Refuel Coupling, Y-J2-1MA-X-V</v>
          </cell>
          <cell r="S783">
            <v>1</v>
          </cell>
        </row>
        <row r="784">
          <cell r="A784">
            <v>776</v>
          </cell>
          <cell r="B784" t="str">
            <v>FT28204</v>
          </cell>
          <cell r="C784" t="str">
            <v>AUXILIARY TANK- 2 - PMRS</v>
          </cell>
          <cell r="D784">
            <v>2910900356</v>
          </cell>
          <cell r="E784" t="str">
            <v>FT28385/2</v>
          </cell>
          <cell r="F784" t="str">
            <v>SV00A0A410AA0503</v>
          </cell>
          <cell r="G784" t="str">
            <v>Fitting</v>
          </cell>
          <cell r="H784" t="str">
            <v>PGRC Gasket</v>
          </cell>
          <cell r="I784">
            <v>1</v>
          </cell>
          <cell r="J784">
            <v>0.1</v>
          </cell>
          <cell r="K784">
            <v>0.1</v>
          </cell>
          <cell r="L784">
            <v>776</v>
          </cell>
          <cell r="M784" t="str">
            <v>PMRS</v>
          </cell>
          <cell r="N784" t="str">
            <v>Aux Tank</v>
          </cell>
          <cell r="O784" t="str">
            <v>Fuel Filler LRU</v>
          </cell>
          <cell r="P784" t="str">
            <v>PGRC Gasket</v>
          </cell>
          <cell r="Q784" t="str">
            <v>FT28385/2</v>
          </cell>
          <cell r="R784" t="str">
            <v>FT28204, PMRS, Aux Tank, Fuel Filler LRU, PGRC Gasket, FT28385/2</v>
          </cell>
          <cell r="S784">
            <v>1</v>
          </cell>
        </row>
        <row r="785">
          <cell r="A785">
            <v>777</v>
          </cell>
          <cell r="B785" t="str">
            <v>FT28204</v>
          </cell>
          <cell r="C785" t="str">
            <v>AUXILIARY TANK- 2 - PMRS</v>
          </cell>
          <cell r="D785">
            <v>2910900356</v>
          </cell>
          <cell r="E785" t="str">
            <v>Y-FCMX109A</v>
          </cell>
          <cell r="F785" t="str">
            <v>SV00A0A410AA0505</v>
          </cell>
          <cell r="G785" t="str">
            <v>Fitting</v>
          </cell>
          <cell r="H785" t="str">
            <v>STANAG 3105  Filler Cap &amp; Lanyard</v>
          </cell>
          <cell r="I785">
            <v>1</v>
          </cell>
          <cell r="J785">
            <v>0.35</v>
          </cell>
          <cell r="K785">
            <v>0.35</v>
          </cell>
          <cell r="L785">
            <v>777</v>
          </cell>
          <cell r="M785" t="str">
            <v>PMRS</v>
          </cell>
          <cell r="N785" t="str">
            <v>Aux Tank</v>
          </cell>
          <cell r="O785" t="str">
            <v>Fuel Filler LRU</v>
          </cell>
          <cell r="P785" t="str">
            <v>STANAG 3105  Filler Cap &amp; Lanyard</v>
          </cell>
          <cell r="Q785" t="str">
            <v>Y-FCMX109A</v>
          </cell>
          <cell r="R785" t="str">
            <v>FT28204, PMRS, Aux Tank, Fuel Filler LRU, STANAG 3105  Filler Cap &amp; Lanyard, Y-FCMX109A</v>
          </cell>
          <cell r="S785">
            <v>1</v>
          </cell>
        </row>
        <row r="786">
          <cell r="A786">
            <v>778</v>
          </cell>
          <cell r="B786" t="str">
            <v>FT28204</v>
          </cell>
          <cell r="C786" t="str">
            <v>AUXILIARY TANK- 2 - PMRS</v>
          </cell>
          <cell r="D786">
            <v>2910900356</v>
          </cell>
          <cell r="E786" t="str">
            <v>BT-M4X12HX/SS</v>
          </cell>
          <cell r="F786" t="str">
            <v>SV00A0A410AA0507</v>
          </cell>
          <cell r="G786" t="str">
            <v>Fastener</v>
          </cell>
          <cell r="H786" t="str">
            <v>Bolt - M4</v>
          </cell>
          <cell r="I786">
            <v>12</v>
          </cell>
          <cell r="J786">
            <v>5.0000000000000001E-3</v>
          </cell>
          <cell r="K786">
            <v>0.06</v>
          </cell>
          <cell r="L786">
            <v>778</v>
          </cell>
          <cell r="M786" t="str">
            <v>PMRS</v>
          </cell>
          <cell r="N786" t="str">
            <v>Aux Tank</v>
          </cell>
          <cell r="O786" t="str">
            <v>Fuel Filler LRU</v>
          </cell>
          <cell r="P786" t="str">
            <v>Bolt - M4</v>
          </cell>
          <cell r="Q786" t="str">
            <v>BT-M4X12HX/SS</v>
          </cell>
          <cell r="R786" t="str">
            <v>FT28204, PMRS, Aux Tank, Fuel Filler LRU, Bolt - M4, BT-M4X12HX/SS</v>
          </cell>
          <cell r="S786">
            <v>12</v>
          </cell>
        </row>
        <row r="787">
          <cell r="A787">
            <v>779</v>
          </cell>
          <cell r="B787" t="str">
            <v>FT28204</v>
          </cell>
          <cell r="C787" t="str">
            <v>AUXILIARY TANK- 2 - PMRS</v>
          </cell>
          <cell r="D787">
            <v>2910900356</v>
          </cell>
          <cell r="E787" t="str">
            <v>BT-M4X20CSK/SS</v>
          </cell>
          <cell r="F787" t="str">
            <v>SV00A0A410AA0509</v>
          </cell>
          <cell r="G787" t="str">
            <v>Fastener</v>
          </cell>
          <cell r="H787" t="str">
            <v>M4 CSK SCREW 20mm</v>
          </cell>
          <cell r="I787">
            <v>14</v>
          </cell>
          <cell r="J787">
            <v>5.0000000000000001E-3</v>
          </cell>
          <cell r="K787">
            <v>7.0000000000000007E-2</v>
          </cell>
          <cell r="L787">
            <v>779</v>
          </cell>
          <cell r="M787" t="str">
            <v>PMRS</v>
          </cell>
          <cell r="N787" t="str">
            <v>Aux Tank</v>
          </cell>
          <cell r="O787" t="str">
            <v>Fuel Filler LRU</v>
          </cell>
          <cell r="P787" t="str">
            <v>M4 CSK SCREW 20mm</v>
          </cell>
          <cell r="Q787" t="str">
            <v>BT-M4X20CSK/SS</v>
          </cell>
          <cell r="R787" t="str">
            <v>FT28204, PMRS, Aux Tank, Fuel Filler LRU, M4 CSK SCREW 20mm, BT-M4X20CSK/SS</v>
          </cell>
          <cell r="S787">
            <v>14</v>
          </cell>
        </row>
        <row r="788">
          <cell r="A788">
            <v>780</v>
          </cell>
          <cell r="B788" t="str">
            <v>FT28204</v>
          </cell>
          <cell r="C788" t="str">
            <v>AUXILIARY TANK- 2 - PMRS</v>
          </cell>
          <cell r="D788">
            <v>2910900356</v>
          </cell>
          <cell r="E788" t="str">
            <v/>
          </cell>
          <cell r="F788" t="str">
            <v>SV00A0A460AA01</v>
          </cell>
          <cell r="G788" t="str">
            <v/>
          </cell>
          <cell r="H788" t="str">
            <v/>
          </cell>
          <cell r="I788" t="str">
            <v/>
          </cell>
          <cell r="J788" t="str">
            <v/>
          </cell>
          <cell r="K788" t="str">
            <v/>
          </cell>
          <cell r="L788">
            <v>780</v>
          </cell>
          <cell r="M788" t="str">
            <v>PMRS</v>
          </cell>
          <cell r="N788" t="str">
            <v>Aux Tank</v>
          </cell>
          <cell r="O788" t="str">
            <v>PRESSURE RELIEF VALVE - AUX TANK</v>
          </cell>
          <cell r="P788" t="str">
            <v/>
          </cell>
          <cell r="Q788" t="str">
            <v/>
          </cell>
          <cell r="R788" t="str">
            <v xml:space="preserve">FT28204, PMRS, Aux Tank, PRESSURE RELIEF VALVE - AUX TANK, , </v>
          </cell>
          <cell r="S788" t="str">
            <v/>
          </cell>
        </row>
        <row r="789">
          <cell r="A789">
            <v>781</v>
          </cell>
          <cell r="B789" t="str">
            <v>FT28204</v>
          </cell>
          <cell r="C789" t="str">
            <v>AUXILIARY TANK- 2 - PMRS</v>
          </cell>
          <cell r="D789">
            <v>2910900356</v>
          </cell>
          <cell r="E789" t="str">
            <v xml:space="preserve">Y-J9-5MA-X-V   </v>
          </cell>
          <cell r="F789" t="str">
            <v>SV00A0A460AA0101</v>
          </cell>
          <cell r="G789" t="str">
            <v>Fitting</v>
          </cell>
          <cell r="H789" t="str">
            <v>PRV Unit</v>
          </cell>
          <cell r="I789">
            <v>1</v>
          </cell>
          <cell r="J789">
            <v>0.3</v>
          </cell>
          <cell r="K789">
            <v>0.3</v>
          </cell>
          <cell r="L789">
            <v>781</v>
          </cell>
          <cell r="M789" t="str">
            <v>PMRS</v>
          </cell>
          <cell r="N789" t="str">
            <v>Aux Tank</v>
          </cell>
          <cell r="O789" t="str">
            <v>Pressure Relief Valve (PRV) LRU (Air)</v>
          </cell>
          <cell r="P789" t="str">
            <v>PRV Unit</v>
          </cell>
          <cell r="Q789" t="str">
            <v xml:space="preserve">Y-J9-5MA-X-V   </v>
          </cell>
          <cell r="R789" t="str">
            <v xml:space="preserve">FT28204, PMRS, Aux Tank, Pressure Relief Valve (PRV) LRU (Air), PRV Unit, Y-J9-5MA-X-V   </v>
          </cell>
          <cell r="S789">
            <v>1</v>
          </cell>
        </row>
        <row r="790">
          <cell r="A790">
            <v>782</v>
          </cell>
          <cell r="B790" t="str">
            <v>FT28204</v>
          </cell>
          <cell r="C790" t="str">
            <v>AUXILIARY TANK- 2 - PMRS</v>
          </cell>
          <cell r="D790">
            <v>2910900356</v>
          </cell>
          <cell r="E790" t="str">
            <v>CON-W01</v>
          </cell>
          <cell r="F790" t="str">
            <v>SV00A0A460AA0103</v>
          </cell>
          <cell r="G790" t="str">
            <v>Fitting</v>
          </cell>
          <cell r="H790" t="str">
            <v>Steel Wool Mediem Grade</v>
          </cell>
          <cell r="I790">
            <v>1</v>
          </cell>
          <cell r="J790">
            <v>0.03</v>
          </cell>
          <cell r="K790">
            <v>0.03</v>
          </cell>
          <cell r="L790">
            <v>782</v>
          </cell>
          <cell r="M790" t="str">
            <v>PMRS</v>
          </cell>
          <cell r="N790" t="str">
            <v>Aux Tank</v>
          </cell>
          <cell r="O790" t="str">
            <v>Pressure Relief Valve (PRV) LRU (Air)</v>
          </cell>
          <cell r="P790" t="str">
            <v>Steel Wool Mediem Grade</v>
          </cell>
          <cell r="Q790" t="str">
            <v>CON-W01</v>
          </cell>
          <cell r="R790" t="str">
            <v>FT28204, PMRS, Aux Tank, Pressure Relief Valve (PRV) LRU (Air), Steel Wool Mediem Grade, CON-W01</v>
          </cell>
          <cell r="S790">
            <v>1</v>
          </cell>
        </row>
        <row r="791">
          <cell r="A791">
            <v>783</v>
          </cell>
          <cell r="B791" t="str">
            <v>FT28204</v>
          </cell>
          <cell r="C791" t="str">
            <v>AUXILIARY TANK- 2 - PMRS</v>
          </cell>
          <cell r="D791">
            <v>2910900356</v>
          </cell>
          <cell r="E791" t="str">
            <v>Y-60MESH/SS</v>
          </cell>
          <cell r="F791" t="str">
            <v>SV00A0A460AA0105</v>
          </cell>
          <cell r="G791" t="str">
            <v>Clamp</v>
          </cell>
          <cell r="H791" t="str">
            <v>60 Mesh SS</v>
          </cell>
          <cell r="I791">
            <v>1</v>
          </cell>
          <cell r="J791">
            <v>5.0000000000000001E-3</v>
          </cell>
          <cell r="K791">
            <v>5.0000000000000001E-3</v>
          </cell>
          <cell r="L791">
            <v>783</v>
          </cell>
          <cell r="M791" t="str">
            <v>PMRS</v>
          </cell>
          <cell r="N791" t="str">
            <v>Aux Tank</v>
          </cell>
          <cell r="O791" t="str">
            <v>Pressure Relief Valve (PRV) LRU (Air)</v>
          </cell>
          <cell r="P791" t="str">
            <v>60 Mesh SS</v>
          </cell>
          <cell r="Q791" t="str">
            <v>Y-60MESH/SS</v>
          </cell>
          <cell r="R791" t="str">
            <v>FT28204, PMRS, Aux Tank, Pressure Relief Valve (PRV) LRU (Air), 60 Mesh SS, Y-60MESH/SS</v>
          </cell>
          <cell r="S791">
            <v>1</v>
          </cell>
        </row>
        <row r="792">
          <cell r="A792">
            <v>784</v>
          </cell>
          <cell r="B792" t="str">
            <v>FT28204</v>
          </cell>
          <cell r="C792" t="str">
            <v>AUXILIARY TANK- 2 - PMRS</v>
          </cell>
          <cell r="D792">
            <v>2910900356</v>
          </cell>
          <cell r="E792" t="str">
            <v>4128-00-020-924</v>
          </cell>
          <cell r="F792" t="str">
            <v>SV00A0A450AA</v>
          </cell>
          <cell r="G792" t="str">
            <v/>
          </cell>
          <cell r="H792" t="str">
            <v/>
          </cell>
          <cell r="I792" t="str">
            <v/>
          </cell>
          <cell r="J792" t="str">
            <v/>
          </cell>
          <cell r="K792" t="str">
            <v/>
          </cell>
          <cell r="L792">
            <v>784</v>
          </cell>
          <cell r="M792" t="str">
            <v>PMRS</v>
          </cell>
          <cell r="N792" t="str">
            <v>Aux Tank</v>
          </cell>
          <cell r="O792" t="str">
            <v>FUEL LEVEL SENSOR - AUX TANK</v>
          </cell>
          <cell r="P792" t="str">
            <v/>
          </cell>
          <cell r="Q792" t="str">
            <v>4128-00-020-924</v>
          </cell>
          <cell r="R792" t="str">
            <v>FT28204, PMRS, Aux Tank, FUEL LEVEL SENSOR - AUX TANK, , 4128-00-020-924</v>
          </cell>
          <cell r="S792" t="str">
            <v/>
          </cell>
        </row>
        <row r="793">
          <cell r="A793">
            <v>785</v>
          </cell>
          <cell r="B793" t="str">
            <v>FT28204</v>
          </cell>
          <cell r="C793" t="str">
            <v>AUXILIARY TANK- 2 - PMRS</v>
          </cell>
          <cell r="D793">
            <v>2910900356</v>
          </cell>
          <cell r="E793" t="str">
            <v>4128-00-010</v>
          </cell>
          <cell r="F793" t="str">
            <v>SV00A0A450AA01</v>
          </cell>
          <cell r="G793" t="str">
            <v>Fitting</v>
          </cell>
          <cell r="H793" t="str">
            <v>Fuel Level Sensor Unit</v>
          </cell>
          <cell r="I793">
            <v>1</v>
          </cell>
          <cell r="J793">
            <v>0.2</v>
          </cell>
          <cell r="K793">
            <v>0.2</v>
          </cell>
          <cell r="L793">
            <v>785</v>
          </cell>
          <cell r="M793" t="str">
            <v>PMRS</v>
          </cell>
          <cell r="N793" t="str">
            <v>Aux Tank</v>
          </cell>
          <cell r="O793" t="str">
            <v>Fuel Level Sensor LRU</v>
          </cell>
          <cell r="P793" t="str">
            <v>Fuel Level Sensor Unit</v>
          </cell>
          <cell r="Q793" t="str">
            <v>4128-00-010</v>
          </cell>
          <cell r="R793" t="str">
            <v>FT28204, PMRS, Aux Tank, Fuel Level Sensor LRU, Fuel Level Sensor Unit, 4128-00-010</v>
          </cell>
          <cell r="S793">
            <v>1</v>
          </cell>
        </row>
        <row r="794">
          <cell r="A794">
            <v>786</v>
          </cell>
          <cell r="B794" t="str">
            <v>FT28204</v>
          </cell>
          <cell r="C794" t="str">
            <v>AUXILIARY TANK- 2 - PMRS</v>
          </cell>
          <cell r="D794">
            <v>2910900356</v>
          </cell>
          <cell r="E794" t="str">
            <v>4129-30-051</v>
          </cell>
          <cell r="F794" t="str">
            <v>SV00A0A450AA03</v>
          </cell>
          <cell r="G794" t="str">
            <v>Fitting</v>
          </cell>
          <cell r="H794" t="str">
            <v>Support Boss for FLS</v>
          </cell>
          <cell r="I794">
            <v>1</v>
          </cell>
          <cell r="J794">
            <v>0.2</v>
          </cell>
          <cell r="K794">
            <v>0.2</v>
          </cell>
          <cell r="L794">
            <v>786</v>
          </cell>
          <cell r="M794" t="str">
            <v>PMRS</v>
          </cell>
          <cell r="N794" t="str">
            <v>Aux Tank</v>
          </cell>
          <cell r="O794" t="str">
            <v>Fuel Level Sensor LRU</v>
          </cell>
          <cell r="P794" t="str">
            <v>Support Boss for FLS</v>
          </cell>
          <cell r="Q794" t="str">
            <v>4129-30-051</v>
          </cell>
          <cell r="R794" t="str">
            <v>FT28204, PMRS, Aux Tank, Fuel Level Sensor LRU, Support Boss for FLS, 4129-30-051</v>
          </cell>
          <cell r="S794">
            <v>1</v>
          </cell>
        </row>
        <row r="795">
          <cell r="A795">
            <v>787</v>
          </cell>
          <cell r="B795" t="str">
            <v>FT28204</v>
          </cell>
          <cell r="C795" t="str">
            <v>AUXILIARY TANK- 2 - PMRS</v>
          </cell>
          <cell r="D795">
            <v>2910900356</v>
          </cell>
          <cell r="E795" t="str">
            <v>BT-M5X25HX/SS</v>
          </cell>
          <cell r="F795" t="str">
            <v>SV00A0A450AA05</v>
          </cell>
          <cell r="G795" t="str">
            <v>Fastener</v>
          </cell>
          <cell r="H795" t="str">
            <v>M5 Bolt Hex Head</v>
          </cell>
          <cell r="I795">
            <v>5</v>
          </cell>
          <cell r="J795">
            <v>5.0000000000000001E-3</v>
          </cell>
          <cell r="K795">
            <v>2.5000000000000001E-2</v>
          </cell>
          <cell r="L795">
            <v>787</v>
          </cell>
          <cell r="M795" t="str">
            <v>Scout</v>
          </cell>
          <cell r="N795" t="str">
            <v>Aux Tank</v>
          </cell>
          <cell r="O795" t="str">
            <v>Fuel Level Sensor LRU</v>
          </cell>
          <cell r="P795" t="str">
            <v>M5 Bolt Hex Head</v>
          </cell>
          <cell r="Q795" t="str">
            <v>BT-M5X25HX/SS</v>
          </cell>
          <cell r="R795" t="str">
            <v>FT28204, Scout, Aux Tank, Fuel Level Sensor LRU, M5 Bolt Hex Head, BT-M5X25HX/SS</v>
          </cell>
          <cell r="S795">
            <v>5</v>
          </cell>
        </row>
        <row r="796">
          <cell r="A796">
            <v>788</v>
          </cell>
          <cell r="B796" t="str">
            <v>FT28204</v>
          </cell>
          <cell r="C796" t="str">
            <v>AUXILIARY TANK- 2 - PMRS</v>
          </cell>
          <cell r="D796">
            <v>2910900356</v>
          </cell>
          <cell r="E796" t="str">
            <v>Z-W-M5</v>
          </cell>
          <cell r="F796" t="str">
            <v>SV00A0A450AA07</v>
          </cell>
          <cell r="G796" t="str">
            <v>Fastener</v>
          </cell>
          <cell r="H796" t="str">
            <v>M5 Washer</v>
          </cell>
          <cell r="I796">
            <v>5</v>
          </cell>
          <cell r="J796">
            <v>3.0000000000000001E-3</v>
          </cell>
          <cell r="K796">
            <v>1.4999999999999999E-2</v>
          </cell>
          <cell r="L796">
            <v>788</v>
          </cell>
          <cell r="M796" t="str">
            <v>Scout</v>
          </cell>
          <cell r="N796" t="str">
            <v>Aux Tank</v>
          </cell>
          <cell r="O796" t="str">
            <v>Fuel Level Sensor LRU</v>
          </cell>
          <cell r="P796" t="str">
            <v>M5 Washer</v>
          </cell>
          <cell r="Q796" t="str">
            <v>Z-W-M5</v>
          </cell>
          <cell r="R796" t="str">
            <v>FT28204, Scout, Aux Tank, Fuel Level Sensor LRU, M5 Washer, Z-W-M5</v>
          </cell>
          <cell r="S796">
            <v>5</v>
          </cell>
        </row>
        <row r="797">
          <cell r="A797">
            <v>789</v>
          </cell>
          <cell r="B797" t="str">
            <v>FT28204</v>
          </cell>
          <cell r="C797" t="str">
            <v>AUXILIARY TANK- 2 - PMRS</v>
          </cell>
          <cell r="D797">
            <v>2910900356</v>
          </cell>
          <cell r="E797" t="str">
            <v>BT-M4X12CSK/SS</v>
          </cell>
          <cell r="F797" t="str">
            <v>SV00A0A450AA09</v>
          </cell>
          <cell r="G797" t="str">
            <v>Fastener</v>
          </cell>
          <cell r="H797" t="str">
            <v>M4 SCREW COUNTERSINK</v>
          </cell>
          <cell r="I797">
            <v>3</v>
          </cell>
          <cell r="J797">
            <v>3.0000000000000001E-3</v>
          </cell>
          <cell r="K797">
            <v>9.0000000000000011E-3</v>
          </cell>
          <cell r="L797">
            <v>789</v>
          </cell>
          <cell r="M797" t="str">
            <v>Scout</v>
          </cell>
          <cell r="N797" t="str">
            <v>Aux Tank</v>
          </cell>
          <cell r="O797" t="str">
            <v>Fuel Level Sensor LRU</v>
          </cell>
          <cell r="P797" t="str">
            <v>M4 SCREW COUNTERSINK</v>
          </cell>
          <cell r="Q797" t="str">
            <v>BT-M4X12CSK/SS</v>
          </cell>
          <cell r="R797" t="str">
            <v>FT28204, Scout, Aux Tank, Fuel Level Sensor LRU, M4 SCREW COUNTERSINK, BT-M4X12CSK/SS</v>
          </cell>
          <cell r="S797">
            <v>3</v>
          </cell>
        </row>
        <row r="798">
          <cell r="A798">
            <v>790</v>
          </cell>
          <cell r="B798" t="str">
            <v>FT28503</v>
          </cell>
          <cell r="C798" t="str">
            <v>AUXILIARY TANK - 1 - SCOUT + RECOVERY</v>
          </cell>
          <cell r="D798">
            <v>2910900366</v>
          </cell>
          <cell r="E798" t="str">
            <v>FT22524</v>
          </cell>
          <cell r="F798" t="str">
            <v>SV00A0A450AA11</v>
          </cell>
          <cell r="G798" t="str">
            <v>Fastener</v>
          </cell>
          <cell r="H798" t="str">
            <v>GUAGE Cup</v>
          </cell>
          <cell r="I798">
            <v>1</v>
          </cell>
          <cell r="J798">
            <v>0.2</v>
          </cell>
          <cell r="K798">
            <v>0.2</v>
          </cell>
          <cell r="L798">
            <v>790</v>
          </cell>
          <cell r="M798" t="str">
            <v>Scout</v>
          </cell>
          <cell r="N798" t="str">
            <v>Aux Tank</v>
          </cell>
          <cell r="O798" t="str">
            <v>Fuel Level Sensor LRU</v>
          </cell>
          <cell r="P798" t="str">
            <v>GUAGE Cup</v>
          </cell>
          <cell r="Q798" t="str">
            <v>FT22524</v>
          </cell>
          <cell r="R798" t="str">
            <v>FT28503, Scout, Aux Tank, Fuel Level Sensor LRU, GUAGE Cup, FT22524</v>
          </cell>
          <cell r="S798">
            <v>1</v>
          </cell>
        </row>
        <row r="799">
          <cell r="A799">
            <v>791</v>
          </cell>
          <cell r="B799" t="str">
            <v>FT28204</v>
          </cell>
          <cell r="C799" t="str">
            <v>AUXILIARY TANK- 2 - PMRS</v>
          </cell>
          <cell r="D799">
            <v>2910900356</v>
          </cell>
          <cell r="E799" t="str">
            <v/>
          </cell>
          <cell r="F799" t="str">
            <v>SV00A0A410AA07</v>
          </cell>
          <cell r="G799" t="str">
            <v/>
          </cell>
          <cell r="H799" t="str">
            <v/>
          </cell>
          <cell r="I799" t="str">
            <v/>
          </cell>
          <cell r="J799" t="str">
            <v/>
          </cell>
          <cell r="K799" t="str">
            <v/>
          </cell>
          <cell r="L799">
            <v>791</v>
          </cell>
          <cell r="M799" t="str">
            <v>PMRS</v>
          </cell>
          <cell r="N799" t="str">
            <v>Aux Tank</v>
          </cell>
          <cell r="O799" t="str">
            <v>AUXILIARY TANK PUMP</v>
          </cell>
          <cell r="P799" t="str">
            <v/>
          </cell>
          <cell r="Q799" t="str">
            <v/>
          </cell>
          <cell r="R799" t="str">
            <v xml:space="preserve">FT28204, PMRS, Aux Tank, AUXILIARY TANK PUMP, , </v>
          </cell>
          <cell r="S799" t="str">
            <v/>
          </cell>
        </row>
        <row r="800">
          <cell r="A800">
            <v>792</v>
          </cell>
          <cell r="B800" t="str">
            <v>FT28204</v>
          </cell>
          <cell r="C800" t="str">
            <v>AUXILIARY TANK- 2 - PMRS</v>
          </cell>
          <cell r="D800">
            <v>2910900356</v>
          </cell>
          <cell r="E800" t="str">
            <v>X-4320900062/966</v>
          </cell>
          <cell r="F800" t="str">
            <v>SV00A0A410AA0701</v>
          </cell>
          <cell r="G800" t="str">
            <v>Fitting</v>
          </cell>
          <cell r="H800" t="str">
            <v>Pump Assembly</v>
          </cell>
          <cell r="I800">
            <v>1</v>
          </cell>
          <cell r="J800" t="str">
            <v/>
          </cell>
          <cell r="K800" t="str">
            <v/>
          </cell>
          <cell r="L800">
            <v>792</v>
          </cell>
          <cell r="M800" t="str">
            <v>PMRS</v>
          </cell>
          <cell r="N800" t="str">
            <v>Aux Tank</v>
          </cell>
          <cell r="O800" t="str">
            <v>Pump LRU</v>
          </cell>
          <cell r="P800" t="str">
            <v>Pump Assembly</v>
          </cell>
          <cell r="Q800" t="str">
            <v>X-4320900062/966</v>
          </cell>
          <cell r="R800" t="str">
            <v>FT28204, PMRS, Aux Tank, Pump LRU, Pump Assembly, X-4320900062/966</v>
          </cell>
          <cell r="S800">
            <v>1</v>
          </cell>
        </row>
        <row r="801">
          <cell r="A801">
            <v>793</v>
          </cell>
          <cell r="B801" t="str">
            <v>FT28204</v>
          </cell>
          <cell r="C801" t="str">
            <v>AUXILIARY TANK- 2 - PMRS</v>
          </cell>
          <cell r="D801">
            <v>2910900356</v>
          </cell>
          <cell r="E801" t="str">
            <v/>
          </cell>
          <cell r="F801" t="str">
            <v>SV00A0A410AA0703</v>
          </cell>
          <cell r="G801" t="str">
            <v>Seal</v>
          </cell>
          <cell r="H801" t="str">
            <v>Gasket - Pump Mounting (comes with pump)</v>
          </cell>
          <cell r="I801">
            <v>1</v>
          </cell>
          <cell r="J801">
            <v>0.02</v>
          </cell>
          <cell r="K801">
            <v>0.02</v>
          </cell>
          <cell r="L801">
            <v>793</v>
          </cell>
          <cell r="M801" t="str">
            <v>PMRS</v>
          </cell>
          <cell r="N801" t="str">
            <v>Aux Tank</v>
          </cell>
          <cell r="O801" t="str">
            <v>Pump LRU</v>
          </cell>
          <cell r="P801" t="str">
            <v>Gasket - Pump Mounting (comes with pump)</v>
          </cell>
          <cell r="Q801" t="str">
            <v/>
          </cell>
          <cell r="R801" t="str">
            <v xml:space="preserve">FT28204, PMRS, Aux Tank, Pump LRU, Gasket - Pump Mounting (comes with pump), </v>
          </cell>
          <cell r="S801">
            <v>1</v>
          </cell>
        </row>
        <row r="802">
          <cell r="A802">
            <v>794</v>
          </cell>
          <cell r="B802" t="str">
            <v>FT28204</v>
          </cell>
          <cell r="C802" t="str">
            <v>AUXILIARY TANK- 2 - PMRS</v>
          </cell>
          <cell r="D802">
            <v>2910900356</v>
          </cell>
          <cell r="E802" t="str">
            <v>BT-M6X20HX</v>
          </cell>
          <cell r="F802" t="str">
            <v>SV00A0A410AA0705</v>
          </cell>
          <cell r="G802" t="str">
            <v>Fastener</v>
          </cell>
          <cell r="H802" t="str">
            <v>Bolt - M6 - Pump Mounting</v>
          </cell>
          <cell r="I802">
            <v>4</v>
          </cell>
          <cell r="J802" t="str">
            <v/>
          </cell>
          <cell r="K802" t="str">
            <v/>
          </cell>
          <cell r="L802">
            <v>794</v>
          </cell>
          <cell r="M802" t="str">
            <v>PMRS</v>
          </cell>
          <cell r="N802" t="str">
            <v>Aux Tank</v>
          </cell>
          <cell r="O802" t="str">
            <v>Pump LRU</v>
          </cell>
          <cell r="P802" t="str">
            <v>Bolt - M6 - Pump Mounting</v>
          </cell>
          <cell r="Q802" t="str">
            <v>BT-M6X20HX</v>
          </cell>
          <cell r="R802" t="str">
            <v>FT28204, PMRS, Aux Tank, Pump LRU, Bolt - M6 - Pump Mounting, BT-M6X20HX</v>
          </cell>
          <cell r="S802">
            <v>4</v>
          </cell>
        </row>
        <row r="803">
          <cell r="A803">
            <v>795</v>
          </cell>
          <cell r="B803" t="str">
            <v>FT28204</v>
          </cell>
          <cell r="C803" t="str">
            <v>AUXILIARY TANK- 2 - PMRS</v>
          </cell>
          <cell r="D803">
            <v>2910900356</v>
          </cell>
          <cell r="E803" t="str">
            <v>NT-M6</v>
          </cell>
          <cell r="F803" t="str">
            <v>SV00A0A410AA0707</v>
          </cell>
          <cell r="G803" t="str">
            <v>Fastener</v>
          </cell>
          <cell r="H803" t="str">
            <v>Nut - M6 - Pump Mounting</v>
          </cell>
          <cell r="I803">
            <v>4</v>
          </cell>
          <cell r="J803" t="str">
            <v/>
          </cell>
          <cell r="K803" t="str">
            <v/>
          </cell>
          <cell r="L803">
            <v>795</v>
          </cell>
          <cell r="M803" t="str">
            <v>PMRS</v>
          </cell>
          <cell r="N803" t="str">
            <v>Aux Tank</v>
          </cell>
          <cell r="O803" t="str">
            <v>Pump LRU</v>
          </cell>
          <cell r="P803" t="str">
            <v>Nut - M6 - Pump Mounting</v>
          </cell>
          <cell r="Q803" t="str">
            <v>NT-M6</v>
          </cell>
          <cell r="R803" t="str">
            <v>FT28204, PMRS, Aux Tank, Pump LRU, Nut - M6 - Pump Mounting, NT-M6</v>
          </cell>
          <cell r="S803">
            <v>4</v>
          </cell>
        </row>
        <row r="804">
          <cell r="A804">
            <v>796</v>
          </cell>
          <cell r="B804" t="str">
            <v>FT28204</v>
          </cell>
          <cell r="C804" t="str">
            <v>AUXILIARY TANK- 2 - PMRS</v>
          </cell>
          <cell r="D804">
            <v>2910900356</v>
          </cell>
          <cell r="E804" t="str">
            <v>Z-W-M6</v>
          </cell>
          <cell r="F804" t="str">
            <v>SV00A0A410AA0709</v>
          </cell>
          <cell r="G804" t="str">
            <v>Spacer</v>
          </cell>
          <cell r="H804" t="str">
            <v>Washer - M6 - Pump Mounting</v>
          </cell>
          <cell r="I804">
            <v>4</v>
          </cell>
          <cell r="J804" t="str">
            <v/>
          </cell>
          <cell r="K804" t="str">
            <v/>
          </cell>
          <cell r="L804">
            <v>796</v>
          </cell>
          <cell r="M804" t="str">
            <v>PMRS</v>
          </cell>
          <cell r="N804" t="str">
            <v>Aux Tank</v>
          </cell>
          <cell r="O804" t="str">
            <v>Pump LRU</v>
          </cell>
          <cell r="P804" t="str">
            <v>Washer - M6 - Pump Mounting</v>
          </cell>
          <cell r="Q804" t="str">
            <v>Z-W-M6</v>
          </cell>
          <cell r="R804" t="str">
            <v>FT28204, PMRS, Aux Tank, Pump LRU, Washer - M6 - Pump Mounting, Z-W-M6</v>
          </cell>
          <cell r="S804">
            <v>4</v>
          </cell>
        </row>
        <row r="805">
          <cell r="A805">
            <v>797</v>
          </cell>
          <cell r="B805" t="str">
            <v>FT28204</v>
          </cell>
          <cell r="C805" t="str">
            <v>AUXILIARY TANK- 2 - PMRS</v>
          </cell>
          <cell r="D805">
            <v>2910900356</v>
          </cell>
          <cell r="E805" t="str">
            <v>FT28515</v>
          </cell>
          <cell r="F805" t="str">
            <v>SV00A0A410AA0711</v>
          </cell>
          <cell r="G805" t="str">
            <v>Spacer</v>
          </cell>
          <cell r="H805" t="str">
            <v>Pump Spacer</v>
          </cell>
          <cell r="I805">
            <v>1</v>
          </cell>
          <cell r="J805" t="str">
            <v/>
          </cell>
          <cell r="K805" t="str">
            <v/>
          </cell>
          <cell r="L805">
            <v>797</v>
          </cell>
          <cell r="M805" t="str">
            <v>PMRS</v>
          </cell>
          <cell r="N805" t="str">
            <v>Aux Tank</v>
          </cell>
          <cell r="O805" t="str">
            <v>Pump LRU</v>
          </cell>
          <cell r="P805" t="str">
            <v>Pump Spacer</v>
          </cell>
          <cell r="Q805" t="str">
            <v>FT28515</v>
          </cell>
          <cell r="R805" t="str">
            <v>FT28204, PMRS, Aux Tank, Pump LRU, Pump Spacer, FT28515</v>
          </cell>
          <cell r="S805">
            <v>1</v>
          </cell>
        </row>
        <row r="806">
          <cell r="A806">
            <v>798</v>
          </cell>
          <cell r="B806" t="str">
            <v>FT28204</v>
          </cell>
          <cell r="C806" t="str">
            <v>AUXILIARY TANK- 2 - PMRS</v>
          </cell>
          <cell r="D806">
            <v>2910900356</v>
          </cell>
          <cell r="E806" t="str">
            <v/>
          </cell>
          <cell r="F806" t="str">
            <v>SV00A0A460AG11</v>
          </cell>
          <cell r="G806" t="str">
            <v/>
          </cell>
          <cell r="H806" t="str">
            <v/>
          </cell>
          <cell r="I806" t="str">
            <v/>
          </cell>
          <cell r="J806" t="str">
            <v/>
          </cell>
          <cell r="K806" t="str">
            <v/>
          </cell>
          <cell r="L806">
            <v>798</v>
          </cell>
          <cell r="M806" t="str">
            <v>PMRS</v>
          </cell>
          <cell r="N806" t="str">
            <v>Aux Tank</v>
          </cell>
          <cell r="O806" t="str">
            <v>AIR CONNECTION AUX TANK (PMRS)</v>
          </cell>
          <cell r="P806" t="str">
            <v/>
          </cell>
          <cell r="Q806" t="str">
            <v/>
          </cell>
          <cell r="R806" t="str">
            <v xml:space="preserve">FT28204, PMRS, Aux Tank, AIR CONNECTION AUX TANK (PMRS), , </v>
          </cell>
          <cell r="S806" t="str">
            <v/>
          </cell>
        </row>
        <row r="807">
          <cell r="A807">
            <v>799</v>
          </cell>
          <cell r="B807" t="str">
            <v>FT28204</v>
          </cell>
          <cell r="C807" t="str">
            <v>AUXILIARY TANK- 2 - PMRS</v>
          </cell>
          <cell r="D807">
            <v>2910900356</v>
          </cell>
          <cell r="E807" t="str">
            <v>SV15LOMDCF</v>
          </cell>
          <cell r="F807" t="str">
            <v>SV00A0A460AG0101</v>
          </cell>
          <cell r="G807" t="str">
            <v>Fitting</v>
          </cell>
          <cell r="H807" t="str">
            <v>M22 X 1.5 Bulkhead Connector</v>
          </cell>
          <cell r="I807">
            <v>1</v>
          </cell>
          <cell r="J807">
            <v>0.13</v>
          </cell>
          <cell r="K807">
            <v>0.13</v>
          </cell>
          <cell r="L807">
            <v>799</v>
          </cell>
          <cell r="M807" t="str">
            <v>PMRS</v>
          </cell>
          <cell r="N807" t="str">
            <v>Aux Tank</v>
          </cell>
          <cell r="O807" t="str">
            <v>Inward Relief Port LRU (Air)</v>
          </cell>
          <cell r="P807" t="str">
            <v>M22 X 1.5 Bulkhead Connector</v>
          </cell>
          <cell r="Q807" t="str">
            <v>SV15LOMDCF</v>
          </cell>
          <cell r="R807" t="str">
            <v>FT28204, PMRS, Aux Tank, Inward Relief Port LRU (Air), M22 X 1.5 Bulkhead Connector, SV15LOMDCF</v>
          </cell>
          <cell r="S807">
            <v>1</v>
          </cell>
        </row>
        <row r="808">
          <cell r="A808">
            <v>800</v>
          </cell>
          <cell r="B808" t="str">
            <v>FT28204</v>
          </cell>
          <cell r="C808" t="str">
            <v>AUXILIARY TANK- 2 - PMRS</v>
          </cell>
          <cell r="D808">
            <v>2910900356</v>
          </cell>
          <cell r="E808" t="str">
            <v>MLN22</v>
          </cell>
          <cell r="F808" t="str">
            <v>SV00A0A460AG0103</v>
          </cell>
          <cell r="G808" t="str">
            <v>Fitting</v>
          </cell>
          <cell r="H808" t="str">
            <v>M22 X 1.5 Locknut</v>
          </cell>
          <cell r="I808">
            <v>1</v>
          </cell>
          <cell r="J808">
            <v>2.3E-2</v>
          </cell>
          <cell r="K808">
            <v>2.3E-2</v>
          </cell>
          <cell r="L808">
            <v>800</v>
          </cell>
          <cell r="M808" t="str">
            <v>PMRS</v>
          </cell>
          <cell r="N808" t="str">
            <v>Aux Tank</v>
          </cell>
          <cell r="O808" t="str">
            <v>Inward Relief Port LRU (Air)</v>
          </cell>
          <cell r="P808" t="str">
            <v>M22 X 1.5 Locknut</v>
          </cell>
          <cell r="Q808" t="str">
            <v>MLN22</v>
          </cell>
          <cell r="R808" t="str">
            <v>FT28204, PMRS, Aux Tank, Inward Relief Port LRU (Air), M22 X 1.5 Locknut, MLN22</v>
          </cell>
          <cell r="S808">
            <v>1</v>
          </cell>
        </row>
        <row r="809">
          <cell r="A809">
            <v>801</v>
          </cell>
          <cell r="B809" t="str">
            <v>FT28204</v>
          </cell>
          <cell r="C809" t="str">
            <v>AUXILIARY TANK- 2 - PMRS</v>
          </cell>
          <cell r="D809">
            <v>2910900356</v>
          </cell>
          <cell r="E809" t="str">
            <v>22MM BONDED</v>
          </cell>
          <cell r="F809" t="str">
            <v>SV00A0A460AG0105</v>
          </cell>
          <cell r="G809" t="str">
            <v>Seal</v>
          </cell>
          <cell r="H809" t="str">
            <v>M22 X 1.5 Bonded Seal</v>
          </cell>
          <cell r="I809">
            <v>2</v>
          </cell>
          <cell r="J809">
            <v>4.0000000000000001E-3</v>
          </cell>
          <cell r="K809">
            <v>8.0000000000000002E-3</v>
          </cell>
          <cell r="L809">
            <v>801</v>
          </cell>
          <cell r="M809" t="str">
            <v>PMRS</v>
          </cell>
          <cell r="N809" t="str">
            <v>Aux Tank</v>
          </cell>
          <cell r="O809" t="str">
            <v>Inward Relief Port LRU (Air)</v>
          </cell>
          <cell r="P809" t="str">
            <v>M22 X 1.5 Bonded Seal</v>
          </cell>
          <cell r="Q809" t="str">
            <v>22MM BONDED</v>
          </cell>
          <cell r="R809" t="str">
            <v>FT28204, PMRS, Aux Tank, Inward Relief Port LRU (Air), M22 X 1.5 Bonded Seal, 22MM BONDED</v>
          </cell>
          <cell r="S809">
            <v>2</v>
          </cell>
        </row>
        <row r="810">
          <cell r="A810">
            <v>802</v>
          </cell>
          <cell r="B810" t="str">
            <v>FT28204</v>
          </cell>
          <cell r="C810" t="str">
            <v>AUXILIARY TANK- 2 - PMRS</v>
          </cell>
          <cell r="D810">
            <v>2910900356</v>
          </cell>
          <cell r="E810" t="str">
            <v>EW15LOMDCF</v>
          </cell>
          <cell r="F810" t="str">
            <v>SV00A0A460AG0107</v>
          </cell>
          <cell r="G810" t="str">
            <v>Fitting</v>
          </cell>
          <cell r="H810" t="str">
            <v>M22 X 1.5 90° Swivel Fem/Fixed Male Union</v>
          </cell>
          <cell r="I810">
            <v>1</v>
          </cell>
          <cell r="J810">
            <v>0.122</v>
          </cell>
          <cell r="K810">
            <v>0.122</v>
          </cell>
          <cell r="L810">
            <v>802</v>
          </cell>
          <cell r="M810" t="str">
            <v>PMRS</v>
          </cell>
          <cell r="N810" t="str">
            <v>Aux Tank</v>
          </cell>
          <cell r="O810" t="str">
            <v>Inward Relief Port LRU (Air)</v>
          </cell>
          <cell r="P810" t="str">
            <v>M22 X 1.5 90° Swivel Fem/Fixed Male Union</v>
          </cell>
          <cell r="Q810" t="str">
            <v>EW15LOMDCF</v>
          </cell>
          <cell r="R810" t="str">
            <v>FT28204, PMRS, Aux Tank, Inward Relief Port LRU (Air), M22 X 1.5 90° Swivel Fem/Fixed Male Union, EW15LOMDCF</v>
          </cell>
          <cell r="S810">
            <v>1</v>
          </cell>
        </row>
        <row r="811">
          <cell r="A811">
            <v>803</v>
          </cell>
          <cell r="B811" t="str">
            <v>FT28204</v>
          </cell>
          <cell r="C811" t="str">
            <v>AUXILIARY TANK- 2 - PMRS</v>
          </cell>
          <cell r="D811">
            <v>2910900356</v>
          </cell>
          <cell r="E811" t="str">
            <v>G15LCFX</v>
          </cell>
          <cell r="F811" t="str">
            <v>SV00A0A460AG0109</v>
          </cell>
          <cell r="G811" t="str">
            <v>Fitting</v>
          </cell>
          <cell r="H811" t="str">
            <v>M22 X 1.5 Male / Male Adaptor</v>
          </cell>
          <cell r="I811">
            <v>1</v>
          </cell>
          <cell r="J811">
            <v>0.1</v>
          </cell>
          <cell r="K811">
            <v>0.1</v>
          </cell>
          <cell r="L811">
            <v>803</v>
          </cell>
          <cell r="M811" t="str">
            <v>PMRS</v>
          </cell>
          <cell r="N811" t="str">
            <v>Aux Tank</v>
          </cell>
          <cell r="O811" t="str">
            <v>Inward Relief Port LRU (Air)</v>
          </cell>
          <cell r="P811" t="str">
            <v>M22 X 1.5 Male / Male Adaptor</v>
          </cell>
          <cell r="Q811" t="str">
            <v>G15LCFX</v>
          </cell>
          <cell r="R811" t="str">
            <v>FT28204, PMRS, Aux Tank, Inward Relief Port LRU (Air), M22 X 1.5 Male / Male Adaptor, G15LCFX</v>
          </cell>
          <cell r="S811">
            <v>1</v>
          </cell>
        </row>
        <row r="812">
          <cell r="A812">
            <v>804</v>
          </cell>
          <cell r="B812" t="str">
            <v>FT28204</v>
          </cell>
          <cell r="C812" t="str">
            <v>AUXILIARY TANK- 2 - PMRS</v>
          </cell>
          <cell r="D812">
            <v>2910900356</v>
          </cell>
          <cell r="E812" t="str">
            <v/>
          </cell>
          <cell r="F812" t="str">
            <v>SV00A0A410AA11</v>
          </cell>
          <cell r="G812" t="str">
            <v/>
          </cell>
          <cell r="H812" t="str">
            <v/>
          </cell>
          <cell r="I812" t="str">
            <v/>
          </cell>
          <cell r="J812" t="str">
            <v/>
          </cell>
          <cell r="K812" t="str">
            <v/>
          </cell>
          <cell r="L812">
            <v>804</v>
          </cell>
          <cell r="M812" t="str">
            <v>PMRS</v>
          </cell>
          <cell r="N812" t="str">
            <v>Aux Tank</v>
          </cell>
          <cell r="O812" t="str">
            <v>Earthing Boss</v>
          </cell>
          <cell r="P812" t="str">
            <v/>
          </cell>
          <cell r="Q812" t="str">
            <v/>
          </cell>
          <cell r="R812" t="str">
            <v xml:space="preserve">FT28204, PMRS, Aux Tank, Earthing Boss, , </v>
          </cell>
          <cell r="S812" t="str">
            <v/>
          </cell>
        </row>
        <row r="813">
          <cell r="A813">
            <v>805</v>
          </cell>
          <cell r="B813" t="str">
            <v>FT28204</v>
          </cell>
          <cell r="C813" t="str">
            <v>AUXILIARY TANK- 2 - PMRS</v>
          </cell>
          <cell r="D813">
            <v>2910900356</v>
          </cell>
          <cell r="E813" t="str">
            <v>FT28262</v>
          </cell>
          <cell r="F813" t="str">
            <v>SV00A0A410AA1101</v>
          </cell>
          <cell r="G813" t="str">
            <v>Fitting</v>
          </cell>
          <cell r="H813" t="str">
            <v>M8 Earthing Boss (Green)</v>
          </cell>
          <cell r="I813">
            <v>1</v>
          </cell>
          <cell r="J813">
            <v>0.03</v>
          </cell>
          <cell r="K813">
            <v>0.03</v>
          </cell>
          <cell r="L813">
            <v>805</v>
          </cell>
          <cell r="M813" t="str">
            <v>PMRS</v>
          </cell>
          <cell r="N813" t="str">
            <v>Aux Tank</v>
          </cell>
          <cell r="O813" t="str">
            <v>Earthing Boss</v>
          </cell>
          <cell r="P813" t="str">
            <v>M8 Earthing Boss (Green)</v>
          </cell>
          <cell r="Q813" t="str">
            <v>FT28262</v>
          </cell>
          <cell r="R813" t="str">
            <v>FT28204, PMRS, Aux Tank, Earthing Boss, M8 Earthing Boss (Green), FT28262</v>
          </cell>
          <cell r="S813">
            <v>1</v>
          </cell>
        </row>
        <row r="814">
          <cell r="A814">
            <v>806</v>
          </cell>
          <cell r="B814" t="str">
            <v>FT28204</v>
          </cell>
          <cell r="C814" t="str">
            <v>AUXILIARY TANK- 2 - PMRS</v>
          </cell>
          <cell r="D814">
            <v>2910900356</v>
          </cell>
          <cell r="E814" t="str">
            <v>BT-M3X20CSK</v>
          </cell>
          <cell r="F814" t="str">
            <v>SV00A0A410AA1103</v>
          </cell>
          <cell r="G814" t="str">
            <v>Fastener</v>
          </cell>
          <cell r="H814" t="str">
            <v>M3 Csk Screw</v>
          </cell>
          <cell r="I814">
            <v>1</v>
          </cell>
          <cell r="J814">
            <v>5.0000000000000001E-3</v>
          </cell>
          <cell r="K814">
            <v>5.0000000000000001E-3</v>
          </cell>
          <cell r="L814">
            <v>806</v>
          </cell>
          <cell r="M814" t="str">
            <v>PMRS</v>
          </cell>
          <cell r="N814" t="str">
            <v>Aux Tank</v>
          </cell>
          <cell r="O814" t="str">
            <v>Earthing Boss</v>
          </cell>
          <cell r="P814" t="str">
            <v>M3 Csk Screw</v>
          </cell>
          <cell r="Q814" t="str">
            <v>BT-M3X20CSK</v>
          </cell>
          <cell r="R814" t="str">
            <v>FT28204, PMRS, Aux Tank, Earthing Boss, M3 Csk Screw, BT-M3X20CSK</v>
          </cell>
          <cell r="S814">
            <v>1</v>
          </cell>
        </row>
        <row r="815">
          <cell r="A815">
            <v>807</v>
          </cell>
          <cell r="B815" t="str">
            <v>FT28204</v>
          </cell>
          <cell r="C815" t="str">
            <v>AUXILIARY TANK- 2 - PMRS</v>
          </cell>
          <cell r="D815">
            <v>2910900356</v>
          </cell>
          <cell r="E815" t="str">
            <v>BT-M8X10HX</v>
          </cell>
          <cell r="F815" t="str">
            <v>SV00A0A410AA1105</v>
          </cell>
          <cell r="G815" t="str">
            <v>Fastener</v>
          </cell>
          <cell r="H815" t="str">
            <v>M8 Bolt Hex Head</v>
          </cell>
          <cell r="I815">
            <v>1</v>
          </cell>
          <cell r="J815">
            <v>0.03</v>
          </cell>
          <cell r="K815">
            <v>0.03</v>
          </cell>
          <cell r="L815">
            <v>807</v>
          </cell>
          <cell r="M815" t="str">
            <v>PMRS</v>
          </cell>
          <cell r="N815" t="str">
            <v>Aux Tank</v>
          </cell>
          <cell r="O815" t="str">
            <v>Earthing Boss</v>
          </cell>
          <cell r="P815" t="str">
            <v>M8 Bolt Hex Head</v>
          </cell>
          <cell r="Q815" t="str">
            <v>BT-M8X10HX</v>
          </cell>
          <cell r="R815" t="str">
            <v>FT28204, PMRS, Aux Tank, Earthing Boss, M8 Bolt Hex Head, BT-M8X10HX</v>
          </cell>
          <cell r="S815">
            <v>1</v>
          </cell>
        </row>
        <row r="816">
          <cell r="A816">
            <v>808</v>
          </cell>
          <cell r="B816" t="str">
            <v>FT28204</v>
          </cell>
          <cell r="C816" t="str">
            <v>AUXILIARY TANK- 2 - PMRS</v>
          </cell>
          <cell r="D816">
            <v>2910900356</v>
          </cell>
          <cell r="E816" t="str">
            <v/>
          </cell>
          <cell r="F816" t="str">
            <v>SV00A0A460AA07</v>
          </cell>
          <cell r="G816" t="str">
            <v/>
          </cell>
          <cell r="H816" t="str">
            <v/>
          </cell>
          <cell r="I816" t="str">
            <v/>
          </cell>
          <cell r="J816" t="str">
            <v/>
          </cell>
          <cell r="K816" t="str">
            <v/>
          </cell>
          <cell r="L816">
            <v>808</v>
          </cell>
          <cell r="M816" t="str">
            <v>PMRS</v>
          </cell>
          <cell r="N816" t="str">
            <v>Aux Tank</v>
          </cell>
          <cell r="O816" t="str">
            <v>DRAIN PLUG - AUX TANK</v>
          </cell>
          <cell r="P816" t="str">
            <v/>
          </cell>
          <cell r="Q816" t="str">
            <v/>
          </cell>
          <cell r="R816" t="str">
            <v xml:space="preserve">FT28204, PMRS, Aux Tank, DRAIN PLUG - AUX TANK, , </v>
          </cell>
          <cell r="S816" t="str">
            <v/>
          </cell>
        </row>
        <row r="817">
          <cell r="A817">
            <v>809</v>
          </cell>
          <cell r="B817" t="str">
            <v>FT28204</v>
          </cell>
          <cell r="C817" t="str">
            <v>AUXILIARY TANK- 2 - PMRS</v>
          </cell>
          <cell r="D817">
            <v>2910900356</v>
          </cell>
          <cell r="E817" t="str">
            <v>FT28274</v>
          </cell>
          <cell r="F817" t="str">
            <v>SV00A0A460AA0701</v>
          </cell>
          <cell r="G817" t="str">
            <v>Insert</v>
          </cell>
          <cell r="H817" t="str">
            <v xml:space="preserve">M24 X 1.5 Nut Insert (RM) </v>
          </cell>
          <cell r="I817">
            <v>1</v>
          </cell>
          <cell r="J817">
            <v>7.0000000000000007E-2</v>
          </cell>
          <cell r="K817">
            <v>7.0000000000000007E-2</v>
          </cell>
          <cell r="L817">
            <v>809</v>
          </cell>
          <cell r="M817" t="str">
            <v>PMRS</v>
          </cell>
          <cell r="N817" t="str">
            <v>Aux Tank</v>
          </cell>
          <cell r="O817" t="str">
            <v xml:space="preserve">Drain Plug Assembly </v>
          </cell>
          <cell r="P817" t="str">
            <v xml:space="preserve">M24 X 1.5 Nut Insert (RM) </v>
          </cell>
          <cell r="Q817" t="str">
            <v>FT28274</v>
          </cell>
          <cell r="R817" t="str">
            <v>FT28204, PMRS, Aux Tank, Drain Plug Assembly , M24 X 1.5 Nut Insert (RM) , FT28274</v>
          </cell>
          <cell r="S817">
            <v>1</v>
          </cell>
        </row>
        <row r="818">
          <cell r="A818">
            <v>810</v>
          </cell>
          <cell r="B818" t="str">
            <v>FT28204</v>
          </cell>
          <cell r="C818" t="str">
            <v>AUXILIARY TANK- 2 - PMRS</v>
          </cell>
          <cell r="D818">
            <v>2910900356</v>
          </cell>
          <cell r="E818" t="str">
            <v>ROV16SCFX</v>
          </cell>
          <cell r="F818" t="str">
            <v>SV00A0A460AA0703</v>
          </cell>
          <cell r="G818" t="str">
            <v>Fitting</v>
          </cell>
          <cell r="H818" t="str">
            <v>M24 X 1.5 Solid Plug</v>
          </cell>
          <cell r="I818">
            <v>1</v>
          </cell>
          <cell r="J818">
            <v>7.4999999999999997E-2</v>
          </cell>
          <cell r="K818">
            <v>7.4999999999999997E-2</v>
          </cell>
          <cell r="L818">
            <v>810</v>
          </cell>
          <cell r="M818" t="str">
            <v>PMRS</v>
          </cell>
          <cell r="N818" t="str">
            <v>Aux Tank</v>
          </cell>
          <cell r="O818" t="str">
            <v xml:space="preserve">Drain Plug Assembly </v>
          </cell>
          <cell r="P818" t="str">
            <v>M24 X 1.5 Solid Plug</v>
          </cell>
          <cell r="Q818" t="str">
            <v>ROV16SCFX</v>
          </cell>
          <cell r="R818" t="str">
            <v>FT28204, PMRS, Aux Tank, Drain Plug Assembly , M24 X 1.5 Solid Plug, ROV16SCFX</v>
          </cell>
          <cell r="S818">
            <v>1</v>
          </cell>
        </row>
        <row r="819">
          <cell r="A819">
            <v>811</v>
          </cell>
          <cell r="B819" t="str">
            <v>FT28204</v>
          </cell>
          <cell r="C819" t="str">
            <v>AUXILIARY TANK- 2 - PMRS</v>
          </cell>
          <cell r="D819">
            <v>2910900356</v>
          </cell>
          <cell r="E819" t="str">
            <v>Y-BS-M24</v>
          </cell>
          <cell r="F819" t="str">
            <v>SV00A0A460AA0705</v>
          </cell>
          <cell r="G819" t="str">
            <v>Seal</v>
          </cell>
          <cell r="H819" t="str">
            <v>M24 X 1.5 Bonded Seal</v>
          </cell>
          <cell r="I819">
            <v>1</v>
          </cell>
          <cell r="J819">
            <v>4.0000000000000001E-3</v>
          </cell>
          <cell r="K819">
            <v>4.0000000000000001E-3</v>
          </cell>
          <cell r="L819">
            <v>811</v>
          </cell>
          <cell r="M819" t="str">
            <v>PMRS</v>
          </cell>
          <cell r="N819" t="str">
            <v>Aux Tank</v>
          </cell>
          <cell r="O819" t="str">
            <v xml:space="preserve">Drain Plug Assembly </v>
          </cell>
          <cell r="P819" t="str">
            <v>M24 X 1.5 Bonded Seal</v>
          </cell>
          <cell r="Q819" t="str">
            <v>Y-BS-M24</v>
          </cell>
          <cell r="R819" t="str">
            <v>FT28204, PMRS, Aux Tank, Drain Plug Assembly , M24 X 1.5 Bonded Seal, Y-BS-M24</v>
          </cell>
          <cell r="S819">
            <v>1</v>
          </cell>
        </row>
        <row r="820">
          <cell r="A820">
            <v>812</v>
          </cell>
          <cell r="B820" t="str">
            <v>FT28204</v>
          </cell>
          <cell r="C820" t="str">
            <v>AUXILIARY TANK- 2 - PMRS</v>
          </cell>
          <cell r="D820">
            <v>2910900356</v>
          </cell>
          <cell r="E820" t="str">
            <v>FT28684</v>
          </cell>
          <cell r="F820" t="str">
            <v>SV00A0A410AA13</v>
          </cell>
          <cell r="G820" t="str">
            <v/>
          </cell>
          <cell r="H820" t="str">
            <v/>
          </cell>
          <cell r="I820" t="str">
            <v/>
          </cell>
          <cell r="J820" t="str">
            <v/>
          </cell>
          <cell r="K820" t="str">
            <v/>
          </cell>
          <cell r="L820">
            <v>812</v>
          </cell>
          <cell r="M820" t="str">
            <v>PMRS</v>
          </cell>
          <cell r="N820" t="str">
            <v>Aux Tank</v>
          </cell>
          <cell r="O820" t="str">
            <v>SUPPORT STRUCTURE</v>
          </cell>
          <cell r="P820" t="str">
            <v/>
          </cell>
          <cell r="Q820" t="str">
            <v>FT28684</v>
          </cell>
          <cell r="R820" t="str">
            <v>FT28204, PMRS, Aux Tank, SUPPORT STRUCTURE, , FT28684</v>
          </cell>
          <cell r="S820" t="str">
            <v/>
          </cell>
        </row>
        <row r="821">
          <cell r="A821">
            <v>813</v>
          </cell>
          <cell r="B821" t="str">
            <v>FT28204</v>
          </cell>
          <cell r="C821" t="str">
            <v>AUXILIARY TANK- 2 - PMRS</v>
          </cell>
          <cell r="D821">
            <v>2910900356</v>
          </cell>
          <cell r="E821" t="str">
            <v>FT28441</v>
          </cell>
          <cell r="F821" t="str">
            <v>SV00A0A410AA1301</v>
          </cell>
          <cell r="G821" t="str">
            <v>Fitting</v>
          </cell>
          <cell r="H821" t="str">
            <v>Aux Retaining Bar</v>
          </cell>
          <cell r="I821">
            <v>2</v>
          </cell>
          <cell r="J821">
            <v>1</v>
          </cell>
          <cell r="K821">
            <v>2</v>
          </cell>
          <cell r="L821">
            <v>813</v>
          </cell>
          <cell r="M821" t="str">
            <v>PMRS</v>
          </cell>
          <cell r="N821" t="str">
            <v>Aux Tank</v>
          </cell>
          <cell r="O821" t="str">
            <v>Aluminium Support Structure</v>
          </cell>
          <cell r="P821" t="str">
            <v>Aux Retaining Bar</v>
          </cell>
          <cell r="Q821" t="str">
            <v>FT28441</v>
          </cell>
          <cell r="R821" t="str">
            <v>FT28204, PMRS, Aux Tank, Aluminium Support Structure, Aux Retaining Bar, FT28441</v>
          </cell>
          <cell r="S821">
            <v>2</v>
          </cell>
        </row>
        <row r="822">
          <cell r="A822">
            <v>814</v>
          </cell>
          <cell r="B822" t="str">
            <v>FT28204</v>
          </cell>
          <cell r="C822" t="str">
            <v>AUXILIARY TANK- 2 - PMRS</v>
          </cell>
          <cell r="D822">
            <v>2910900356</v>
          </cell>
          <cell r="E822" t="str">
            <v>FT28442</v>
          </cell>
          <cell r="F822" t="str">
            <v>SV00A0A410AA1303</v>
          </cell>
          <cell r="G822" t="str">
            <v>Fitting</v>
          </cell>
          <cell r="H822" t="str">
            <v>Aux Bottom Cradle</v>
          </cell>
          <cell r="I822">
            <v>1</v>
          </cell>
          <cell r="J822">
            <v>13</v>
          </cell>
          <cell r="K822">
            <v>13</v>
          </cell>
          <cell r="L822">
            <v>814</v>
          </cell>
          <cell r="M822" t="str">
            <v>PMRS</v>
          </cell>
          <cell r="N822" t="str">
            <v>Aux Tank</v>
          </cell>
          <cell r="O822" t="str">
            <v>Aluminium Support Structure</v>
          </cell>
          <cell r="P822" t="str">
            <v>Aux Bottom Cradle</v>
          </cell>
          <cell r="Q822" t="str">
            <v>FT28442</v>
          </cell>
          <cell r="R822" t="str">
            <v>FT28204, PMRS, Aux Tank, Aluminium Support Structure, Aux Bottom Cradle, FT28442</v>
          </cell>
          <cell r="S822">
            <v>1</v>
          </cell>
        </row>
        <row r="823">
          <cell r="A823">
            <v>815</v>
          </cell>
          <cell r="B823" t="str">
            <v>FT28204</v>
          </cell>
          <cell r="C823" t="str">
            <v>AUXILIARY TANK- 2 - PMRS</v>
          </cell>
          <cell r="D823">
            <v>2910900356</v>
          </cell>
          <cell r="E823" t="str">
            <v>FT28443</v>
          </cell>
          <cell r="F823" t="str">
            <v>SV00A0A410AA1305</v>
          </cell>
          <cell r="G823" t="str">
            <v>Fitting</v>
          </cell>
          <cell r="H823" t="str">
            <v>Aux Strut Retainer</v>
          </cell>
          <cell r="I823">
            <v>2</v>
          </cell>
          <cell r="J823">
            <v>0.25</v>
          </cell>
          <cell r="K823">
            <v>0.5</v>
          </cell>
          <cell r="L823">
            <v>815</v>
          </cell>
          <cell r="M823" t="str">
            <v>PMRS</v>
          </cell>
          <cell r="N823" t="str">
            <v>Aux Tank</v>
          </cell>
          <cell r="O823" t="str">
            <v>Aluminium Support Structure</v>
          </cell>
          <cell r="P823" t="str">
            <v>Aux Strut Retainer</v>
          </cell>
          <cell r="Q823" t="str">
            <v>FT28443</v>
          </cell>
          <cell r="R823" t="str">
            <v>FT28204, PMRS, Aux Tank, Aluminium Support Structure, Aux Strut Retainer, FT28443</v>
          </cell>
          <cell r="S823">
            <v>2</v>
          </cell>
        </row>
        <row r="824">
          <cell r="A824">
            <v>816</v>
          </cell>
          <cell r="B824" t="str">
            <v>FT28204</v>
          </cell>
          <cell r="C824" t="str">
            <v>AUXILIARY TANK- 2 - PMRS</v>
          </cell>
          <cell r="D824">
            <v>2910900356</v>
          </cell>
          <cell r="E824" t="str">
            <v>FT28444</v>
          </cell>
          <cell r="F824" t="str">
            <v>SV00A0A410AA1307</v>
          </cell>
          <cell r="G824" t="str">
            <v>Fitting</v>
          </cell>
          <cell r="H824" t="str">
            <v>Aux Wedge Plate</v>
          </cell>
          <cell r="I824">
            <v>1</v>
          </cell>
          <cell r="J824">
            <v>2.5</v>
          </cell>
          <cell r="K824">
            <v>2.5</v>
          </cell>
          <cell r="L824">
            <v>816</v>
          </cell>
          <cell r="M824" t="str">
            <v>PMRS</v>
          </cell>
          <cell r="N824" t="str">
            <v>Aux Tank</v>
          </cell>
          <cell r="O824" t="str">
            <v>Aluminium Support Structure</v>
          </cell>
          <cell r="P824" t="str">
            <v>Aux Wedge Plate</v>
          </cell>
          <cell r="Q824" t="str">
            <v>FT28444</v>
          </cell>
          <cell r="R824" t="str">
            <v>FT28204, PMRS, Aux Tank, Aluminium Support Structure, Aux Wedge Plate, FT28444</v>
          </cell>
          <cell r="S824">
            <v>1</v>
          </cell>
        </row>
        <row r="825">
          <cell r="A825">
            <v>817</v>
          </cell>
          <cell r="B825" t="str">
            <v>FT28204</v>
          </cell>
          <cell r="C825" t="str">
            <v>AUXILIARY TANK- 2 - PMRS</v>
          </cell>
          <cell r="D825">
            <v>2910900356</v>
          </cell>
          <cell r="E825" t="str">
            <v>FT28445</v>
          </cell>
          <cell r="F825" t="str">
            <v>SV00A0A410AA1309</v>
          </cell>
          <cell r="G825" t="str">
            <v>Fitting</v>
          </cell>
          <cell r="H825" t="str">
            <v>Aux Retaining Plate</v>
          </cell>
          <cell r="I825">
            <v>1</v>
          </cell>
          <cell r="J825">
            <v>1.5</v>
          </cell>
          <cell r="K825">
            <v>1.5</v>
          </cell>
          <cell r="L825">
            <v>817</v>
          </cell>
          <cell r="M825" t="str">
            <v>PMRS</v>
          </cell>
          <cell r="N825" t="str">
            <v>Aux Tank</v>
          </cell>
          <cell r="O825" t="str">
            <v>Aluminium Support Structure</v>
          </cell>
          <cell r="P825" t="str">
            <v>Aux Retaining Plate</v>
          </cell>
          <cell r="Q825" t="str">
            <v>FT28445</v>
          </cell>
          <cell r="R825" t="str">
            <v>FT28204, PMRS, Aux Tank, Aluminium Support Structure, Aux Retaining Plate, FT28445</v>
          </cell>
          <cell r="S825">
            <v>1</v>
          </cell>
        </row>
        <row r="826">
          <cell r="A826">
            <v>818</v>
          </cell>
          <cell r="B826" t="str">
            <v>FT28204</v>
          </cell>
          <cell r="C826" t="str">
            <v>AUXILIARY TANK- 2 - PMRS</v>
          </cell>
          <cell r="D826">
            <v>2910900356</v>
          </cell>
          <cell r="E826" t="str">
            <v>BT-M6X30SK/SS</v>
          </cell>
          <cell r="F826" t="str">
            <v>SV00A0A410AA1311</v>
          </cell>
          <cell r="G826" t="str">
            <v>Fitting</v>
          </cell>
          <cell r="H826" t="str">
            <v>M6 Socket Head Bolt</v>
          </cell>
          <cell r="I826">
            <v>4</v>
          </cell>
          <cell r="J826">
            <v>0.2</v>
          </cell>
          <cell r="K826">
            <v>0.8</v>
          </cell>
          <cell r="L826">
            <v>818</v>
          </cell>
          <cell r="M826" t="str">
            <v>PMRS</v>
          </cell>
          <cell r="N826" t="str">
            <v>Aux Tank</v>
          </cell>
          <cell r="O826" t="str">
            <v>Aluminium Support Structure</v>
          </cell>
          <cell r="P826" t="str">
            <v>M6 Socket Head Bolt</v>
          </cell>
          <cell r="Q826" t="str">
            <v>BT-M6X30SK/SS</v>
          </cell>
          <cell r="R826" t="str">
            <v>FT28204, PMRS, Aux Tank, Aluminium Support Structure, M6 Socket Head Bolt, BT-M6X30SK/SS</v>
          </cell>
          <cell r="S826">
            <v>4</v>
          </cell>
        </row>
        <row r="827">
          <cell r="A827">
            <v>819</v>
          </cell>
          <cell r="B827" t="str">
            <v>FT28204</v>
          </cell>
          <cell r="C827" t="str">
            <v>AUXILIARY TANK- 2 - PMRS</v>
          </cell>
          <cell r="D827">
            <v>2910900356</v>
          </cell>
          <cell r="E827" t="str">
            <v>Z-W-M6/SS</v>
          </cell>
          <cell r="F827" t="str">
            <v>SV00A0A410AA1313</v>
          </cell>
          <cell r="G827" t="str">
            <v>Fitting</v>
          </cell>
          <cell r="H827" t="str">
            <v>M6 Washer</v>
          </cell>
          <cell r="I827">
            <v>4</v>
          </cell>
          <cell r="J827">
            <v>0.02</v>
          </cell>
          <cell r="K827">
            <v>0.08</v>
          </cell>
          <cell r="L827">
            <v>819</v>
          </cell>
          <cell r="M827" t="str">
            <v>PMRS</v>
          </cell>
          <cell r="N827" t="str">
            <v>Aux Tank</v>
          </cell>
          <cell r="O827" t="str">
            <v>Aluminium Support Structure</v>
          </cell>
          <cell r="P827" t="str">
            <v>M6 Washer</v>
          </cell>
          <cell r="Q827" t="str">
            <v>Z-W-M6/SS</v>
          </cell>
          <cell r="R827" t="str">
            <v>FT28204, PMRS, Aux Tank, Aluminium Support Structure, M6 Washer, Z-W-M6/SS</v>
          </cell>
          <cell r="S827">
            <v>4</v>
          </cell>
        </row>
        <row r="828">
          <cell r="A828">
            <v>820</v>
          </cell>
          <cell r="B828" t="str">
            <v>FT28204</v>
          </cell>
          <cell r="C828" t="str">
            <v>AUXILIARY TANK- 2 - PMRS</v>
          </cell>
          <cell r="D828">
            <v>2910900356</v>
          </cell>
          <cell r="E828" t="str">
            <v>BT-M20X60HX/SS</v>
          </cell>
          <cell r="F828" t="str">
            <v>SV00A0A410AA1315</v>
          </cell>
          <cell r="G828" t="str">
            <v>Fitting</v>
          </cell>
          <cell r="H828" t="str">
            <v>M20 Bolt</v>
          </cell>
          <cell r="I828">
            <v>7</v>
          </cell>
          <cell r="J828">
            <v>0.1</v>
          </cell>
          <cell r="K828">
            <v>0.70000000000000007</v>
          </cell>
          <cell r="L828">
            <v>820</v>
          </cell>
          <cell r="M828" t="str">
            <v>PMRS</v>
          </cell>
          <cell r="N828" t="str">
            <v>Aux Tank</v>
          </cell>
          <cell r="O828" t="str">
            <v>Aluminium Support Structure</v>
          </cell>
          <cell r="P828" t="str">
            <v>M20 Bolt</v>
          </cell>
          <cell r="Q828" t="str">
            <v>BT-M20X60HX/SS</v>
          </cell>
          <cell r="R828" t="str">
            <v>FT28204, PMRS, Aux Tank, Aluminium Support Structure, M20 Bolt, BT-M20X60HX/SS</v>
          </cell>
          <cell r="S828">
            <v>7</v>
          </cell>
        </row>
        <row r="829">
          <cell r="A829">
            <v>821</v>
          </cell>
          <cell r="B829" t="str">
            <v>FT28204</v>
          </cell>
          <cell r="C829" t="str">
            <v>AUXILIARY TANK- 2 - PMRS</v>
          </cell>
          <cell r="D829">
            <v>2910900356</v>
          </cell>
          <cell r="E829" t="str">
            <v>Z-W-M20/SS</v>
          </cell>
          <cell r="F829" t="str">
            <v>SV00A0A410AA1317</v>
          </cell>
          <cell r="G829" t="str">
            <v>Fitting</v>
          </cell>
          <cell r="H829" t="str">
            <v>M20 Washer</v>
          </cell>
          <cell r="I829">
            <v>9</v>
          </cell>
          <cell r="J829">
            <v>2E-3</v>
          </cell>
          <cell r="K829">
            <v>1.8000000000000002E-2</v>
          </cell>
          <cell r="L829">
            <v>821</v>
          </cell>
          <cell r="M829" t="str">
            <v>PMRS</v>
          </cell>
          <cell r="N829" t="str">
            <v>Aux Tank</v>
          </cell>
          <cell r="O829" t="str">
            <v>Aluminium Support Structure</v>
          </cell>
          <cell r="P829" t="str">
            <v>M20 Washer</v>
          </cell>
          <cell r="Q829" t="str">
            <v>Z-W-M20/SS</v>
          </cell>
          <cell r="R829" t="str">
            <v>FT28204, PMRS, Aux Tank, Aluminium Support Structure, M20 Washer, Z-W-M20/SS</v>
          </cell>
          <cell r="S829">
            <v>9</v>
          </cell>
        </row>
        <row r="830">
          <cell r="A830">
            <v>822</v>
          </cell>
          <cell r="B830" t="str">
            <v>FT28204</v>
          </cell>
          <cell r="C830" t="str">
            <v>AUXILIARY TANK- 2 - PMRS</v>
          </cell>
          <cell r="D830">
            <v>2910900356</v>
          </cell>
          <cell r="E830" t="str">
            <v>Z-W-M20/SS</v>
          </cell>
          <cell r="F830" t="str">
            <v>SV00A0A410AA1319</v>
          </cell>
          <cell r="G830" t="str">
            <v>Fitting</v>
          </cell>
          <cell r="H830" t="str">
            <v>M20 Nut</v>
          </cell>
          <cell r="I830">
            <v>2</v>
          </cell>
          <cell r="J830">
            <v>0.02</v>
          </cell>
          <cell r="K830">
            <v>0.04</v>
          </cell>
          <cell r="L830">
            <v>822</v>
          </cell>
          <cell r="M830" t="str">
            <v>PMRS</v>
          </cell>
          <cell r="N830" t="str">
            <v>Aux Tank</v>
          </cell>
          <cell r="O830" t="str">
            <v>Aluminium Support Structure</v>
          </cell>
          <cell r="P830" t="str">
            <v>M20 Nut</v>
          </cell>
          <cell r="Q830" t="str">
            <v>Z-W-M20/SS</v>
          </cell>
          <cell r="R830" t="str">
            <v>FT28204, PMRS, Aux Tank, Aluminium Support Structure, M20 Nut, Z-W-M20/SS</v>
          </cell>
          <cell r="S830">
            <v>2</v>
          </cell>
        </row>
        <row r="832">
          <cell r="A832">
            <v>823</v>
          </cell>
          <cell r="B832" t="str">
            <v>FT28205</v>
          </cell>
          <cell r="C832" t="str">
            <v>AUXILIARY TANK- 3 - REPAIR</v>
          </cell>
          <cell r="D832">
            <v>2910900358</v>
          </cell>
          <cell r="E832" t="str">
            <v>FT28205</v>
          </cell>
          <cell r="F832" t="str">
            <v>SV00A0A410AA</v>
          </cell>
          <cell r="G832" t="str">
            <v/>
          </cell>
          <cell r="H832" t="str">
            <v/>
          </cell>
          <cell r="I832" t="str">
            <v/>
          </cell>
          <cell r="J832" t="str">
            <v/>
          </cell>
          <cell r="K832" t="str">
            <v/>
          </cell>
          <cell r="L832">
            <v>823</v>
          </cell>
          <cell r="M832" t="str">
            <v>REPAIR</v>
          </cell>
          <cell r="N832" t="str">
            <v>Aux Tank</v>
          </cell>
          <cell r="O832" t="str">
            <v>AUXILIARY TANK</v>
          </cell>
          <cell r="P832" t="str">
            <v/>
          </cell>
          <cell r="Q832" t="str">
            <v>FT28205</v>
          </cell>
          <cell r="R832" t="str">
            <v>FT28205, REPAIR, Aux Tank, AUXILIARY TANK, , FT28205</v>
          </cell>
          <cell r="S832" t="str">
            <v/>
          </cell>
        </row>
        <row r="833">
          <cell r="A833">
            <v>824</v>
          </cell>
          <cell r="B833" t="str">
            <v>FT28205</v>
          </cell>
          <cell r="C833" t="str">
            <v>AUXILIARY TANK- 3 - REPAIR</v>
          </cell>
          <cell r="D833">
            <v>2910900358</v>
          </cell>
          <cell r="E833" t="str">
            <v>FT28335</v>
          </cell>
          <cell r="F833" t="str">
            <v>SV00A0A410AA01</v>
          </cell>
          <cell r="G833" t="str">
            <v>Moulding</v>
          </cell>
          <cell r="H833" t="str">
            <v>Rotational Moulding</v>
          </cell>
          <cell r="I833">
            <v>1</v>
          </cell>
          <cell r="J833" t="str">
            <v/>
          </cell>
          <cell r="K833" t="str">
            <v/>
          </cell>
          <cell r="L833">
            <v>824</v>
          </cell>
          <cell r="M833" t="str">
            <v>REPAIR</v>
          </cell>
          <cell r="N833" t="str">
            <v>Aux Tank</v>
          </cell>
          <cell r="O833" t="str">
            <v>RM Tank CH54 Black Crosslink Polyethylene</v>
          </cell>
          <cell r="P833" t="str">
            <v>Rotational Moulding</v>
          </cell>
          <cell r="Q833" t="str">
            <v>FT28335</v>
          </cell>
          <cell r="R833" t="str">
            <v>FT28205, REPAIR, Aux Tank, RM Tank CH54 Black Crosslink Polyethylene, Rotational Moulding, FT28335</v>
          </cell>
          <cell r="S833">
            <v>1</v>
          </cell>
        </row>
        <row r="834">
          <cell r="A834">
            <v>825</v>
          </cell>
          <cell r="B834" t="str">
            <v>FT28205</v>
          </cell>
          <cell r="C834" t="str">
            <v>AUXILIARY TANK- 3 - REPAIR</v>
          </cell>
          <cell r="D834">
            <v>2910900358</v>
          </cell>
          <cell r="E834" t="str">
            <v>FT28285</v>
          </cell>
          <cell r="F834" t="str">
            <v/>
          </cell>
          <cell r="G834" t="str">
            <v>Ident</v>
          </cell>
          <cell r="H834" t="str">
            <v>Ident Label</v>
          </cell>
          <cell r="I834">
            <v>1</v>
          </cell>
          <cell r="J834">
            <v>0.02</v>
          </cell>
          <cell r="K834">
            <v>0.02</v>
          </cell>
          <cell r="L834">
            <v>825</v>
          </cell>
          <cell r="M834" t="str">
            <v>REPAIR</v>
          </cell>
          <cell r="N834" t="str">
            <v>Aux Tank</v>
          </cell>
          <cell r="O834" t="str">
            <v>Label</v>
          </cell>
          <cell r="P834" t="str">
            <v>Ident Label</v>
          </cell>
          <cell r="Q834" t="str">
            <v>FT28285</v>
          </cell>
          <cell r="R834" t="str">
            <v>FT28205, REPAIR, Aux Tank, Label, Ident Label, FT28285</v>
          </cell>
          <cell r="S834">
            <v>1</v>
          </cell>
        </row>
        <row r="835">
          <cell r="A835">
            <v>826</v>
          </cell>
          <cell r="B835" t="str">
            <v>FT28205</v>
          </cell>
          <cell r="C835" t="str">
            <v>AUXILIARY TANK- 3 - REPAIR</v>
          </cell>
          <cell r="D835">
            <v>2910900358</v>
          </cell>
          <cell r="E835" t="str">
            <v>FT28684</v>
          </cell>
          <cell r="F835" t="str">
            <v/>
          </cell>
          <cell r="G835" t="str">
            <v>Parts</v>
          </cell>
          <cell r="H835" t="str">
            <v>Top level loose items kit</v>
          </cell>
          <cell r="I835">
            <v>1</v>
          </cell>
          <cell r="J835" t="str">
            <v/>
          </cell>
          <cell r="K835" t="str">
            <v/>
          </cell>
          <cell r="L835">
            <v>826</v>
          </cell>
          <cell r="M835" t="str">
            <v>REPAIR</v>
          </cell>
          <cell r="N835" t="str">
            <v>Aux Tank</v>
          </cell>
          <cell r="O835" t="str">
            <v>Loose items</v>
          </cell>
          <cell r="P835" t="str">
            <v>Top level loose items kit</v>
          </cell>
          <cell r="Q835" t="str">
            <v>FT28684</v>
          </cell>
          <cell r="R835" t="str">
            <v>FT28205, REPAIR, Aux Tank, Loose items, Top level loose items kit, FT28684</v>
          </cell>
          <cell r="S835">
            <v>1</v>
          </cell>
        </row>
        <row r="836">
          <cell r="A836">
            <v>827</v>
          </cell>
          <cell r="B836" t="str">
            <v>FT28208</v>
          </cell>
          <cell r="C836" t="str">
            <v>AUXILIARY TANK- 3 - REPAIR</v>
          </cell>
          <cell r="D836">
            <v>2910900361</v>
          </cell>
          <cell r="E836" t="str">
            <v>FT28235</v>
          </cell>
          <cell r="F836" t="str">
            <v/>
          </cell>
          <cell r="G836" t="str">
            <v/>
          </cell>
          <cell r="H836" t="str">
            <v/>
          </cell>
          <cell r="I836" t="str">
            <v/>
          </cell>
          <cell r="J836" t="str">
            <v/>
          </cell>
          <cell r="K836" t="str">
            <v/>
          </cell>
          <cell r="L836">
            <v>827</v>
          </cell>
          <cell r="M836" t="str">
            <v>PMRS</v>
          </cell>
          <cell r="N836" t="str">
            <v>Aux Tank</v>
          </cell>
          <cell r="O836" t="str">
            <v>COVERING AUX TANK</v>
          </cell>
          <cell r="P836" t="str">
            <v/>
          </cell>
          <cell r="Q836" t="str">
            <v>FT28235</v>
          </cell>
          <cell r="R836" t="str">
            <v>FT28208, PMRS, Aux Tank, COVERING AUX TANK, , FT28235</v>
          </cell>
          <cell r="S836" t="str">
            <v/>
          </cell>
        </row>
        <row r="837">
          <cell r="A837">
            <v>828</v>
          </cell>
          <cell r="B837" t="str">
            <v>FT28205</v>
          </cell>
          <cell r="C837" t="str">
            <v>AUXILIARY TANK- 3 - REPAIR</v>
          </cell>
          <cell r="D837">
            <v>2910900358</v>
          </cell>
          <cell r="E837" t="str">
            <v>PF-5177/5/NA92/W</v>
          </cell>
          <cell r="F837" t="str">
            <v>SV00A0A410AA0101</v>
          </cell>
          <cell r="G837" t="str">
            <v>Protection</v>
          </cell>
          <cell r="H837" t="str">
            <v>Sponge Layer</v>
          </cell>
          <cell r="I837">
            <v>1</v>
          </cell>
          <cell r="J837">
            <v>7.3</v>
          </cell>
          <cell r="K837">
            <v>7.3</v>
          </cell>
          <cell r="L837">
            <v>828</v>
          </cell>
          <cell r="M837" t="str">
            <v>REPAIR</v>
          </cell>
          <cell r="N837" t="str">
            <v>Aux Tank</v>
          </cell>
          <cell r="O837" t="str">
            <v>Self Seal Covering</v>
          </cell>
          <cell r="P837" t="str">
            <v>Sponge Layer</v>
          </cell>
          <cell r="Q837" t="str">
            <v>PF-5177/5/NA92/W</v>
          </cell>
          <cell r="R837" t="str">
            <v>FT28205, REPAIR, Aux Tank, Self Seal Covering, Sponge Layer, PF-5177/5/NA92/W</v>
          </cell>
          <cell r="S837">
            <v>1</v>
          </cell>
        </row>
        <row r="838">
          <cell r="A838">
            <v>829</v>
          </cell>
          <cell r="B838" t="str">
            <v>FT28205</v>
          </cell>
          <cell r="C838" t="str">
            <v>AUXILIARY TANK- 3 - REPAIR</v>
          </cell>
          <cell r="D838">
            <v>2910900358</v>
          </cell>
          <cell r="E838" t="str">
            <v>R-PU5503</v>
          </cell>
          <cell r="F838" t="str">
            <v>SV00A0A410AA0103</v>
          </cell>
          <cell r="G838" t="str">
            <v>Protection</v>
          </cell>
          <cell r="H838" t="str">
            <v>Outer Covering SPRAY PU</v>
          </cell>
          <cell r="I838">
            <v>1</v>
          </cell>
          <cell r="J838">
            <v>6.2</v>
          </cell>
          <cell r="K838">
            <v>6.2</v>
          </cell>
          <cell r="L838">
            <v>829</v>
          </cell>
          <cell r="M838" t="str">
            <v>REPAIR</v>
          </cell>
          <cell r="N838" t="str">
            <v>Aux Tank</v>
          </cell>
          <cell r="O838" t="str">
            <v>Self Seal Covering</v>
          </cell>
          <cell r="P838" t="str">
            <v>Outer Covering SPRAY PU</v>
          </cell>
          <cell r="Q838" t="str">
            <v>R-PU5503</v>
          </cell>
          <cell r="R838" t="str">
            <v>FT28205, REPAIR, Aux Tank, Self Seal Covering, Outer Covering SPRAY PU, R-PU5503</v>
          </cell>
          <cell r="S838">
            <v>1</v>
          </cell>
        </row>
        <row r="839">
          <cell r="A839">
            <v>830</v>
          </cell>
          <cell r="B839" t="str">
            <v>FT28205</v>
          </cell>
          <cell r="C839" t="str">
            <v>AUXILIARY TANK- 3 - REPAIR</v>
          </cell>
          <cell r="D839">
            <v>2910900358</v>
          </cell>
          <cell r="E839" t="str">
            <v>CA8360R/285</v>
          </cell>
          <cell r="F839" t="str">
            <v>SV00A0A410AA0105</v>
          </cell>
          <cell r="G839" t="str">
            <v>Paint</v>
          </cell>
          <cell r="H839" t="str">
            <v>Def Stan 80-208 NATO Green No. 285 (Matt, Pu multi-pack)</v>
          </cell>
          <cell r="I839">
            <v>1</v>
          </cell>
          <cell r="J839">
            <v>1</v>
          </cell>
          <cell r="K839">
            <v>1</v>
          </cell>
          <cell r="L839">
            <v>830</v>
          </cell>
          <cell r="M839" t="str">
            <v>REPAIR</v>
          </cell>
          <cell r="N839" t="str">
            <v>Aux Tank</v>
          </cell>
          <cell r="O839" t="str">
            <v>Camoflage Covering</v>
          </cell>
          <cell r="P839" t="str">
            <v>Def Stan 80-208 NATO Green No. 285 (Matt, Pu multi-pack)</v>
          </cell>
          <cell r="Q839" t="str">
            <v>CA8360R/285</v>
          </cell>
          <cell r="R839" t="str">
            <v>FT28205, REPAIR, Aux Tank, Camoflage Covering, Def Stan 80-208 NATO Green No. 285 (Matt, Pu multi-pack), CA8360R/285</v>
          </cell>
          <cell r="S839">
            <v>1</v>
          </cell>
        </row>
        <row r="840">
          <cell r="A840">
            <v>831</v>
          </cell>
          <cell r="B840" t="str">
            <v>FT28205</v>
          </cell>
          <cell r="C840" t="str">
            <v>AUXILIARY TANK- 3 - REPAIR</v>
          </cell>
          <cell r="D840">
            <v>2910900358</v>
          </cell>
          <cell r="E840" t="str">
            <v>FT28394</v>
          </cell>
          <cell r="F840" t="str">
            <v>SV00A0A410AA15</v>
          </cell>
          <cell r="G840" t="str">
            <v/>
          </cell>
          <cell r="H840" t="str">
            <v/>
          </cell>
          <cell r="I840" t="str">
            <v/>
          </cell>
          <cell r="J840" t="str">
            <v/>
          </cell>
          <cell r="K840" t="str">
            <v/>
          </cell>
          <cell r="L840">
            <v>831</v>
          </cell>
          <cell r="M840" t="str">
            <v>SCOUT/REC</v>
          </cell>
          <cell r="N840" t="str">
            <v>Aux Tank</v>
          </cell>
          <cell r="O840" t="str">
            <v>Access Cover Assy</v>
          </cell>
          <cell r="P840" t="str">
            <v/>
          </cell>
          <cell r="Q840" t="str">
            <v>FT28394</v>
          </cell>
          <cell r="R840" t="str">
            <v>FT28205, SCOUT/REC, Aux Tank, Access Cover Assy, , FT28394</v>
          </cell>
          <cell r="S840" t="str">
            <v/>
          </cell>
        </row>
        <row r="841">
          <cell r="A841">
            <v>832</v>
          </cell>
          <cell r="B841" t="str">
            <v>FT28205</v>
          </cell>
          <cell r="C841" t="str">
            <v>AUXILIARY TANK- 3 - REPAIR</v>
          </cell>
          <cell r="D841">
            <v>2910900358</v>
          </cell>
          <cell r="E841" t="str">
            <v>FT28396</v>
          </cell>
          <cell r="F841" t="str">
            <v>SV00A0A410AA1501</v>
          </cell>
          <cell r="G841" t="str">
            <v>Cover</v>
          </cell>
          <cell r="H841" t="str">
            <v>Lid</v>
          </cell>
          <cell r="I841">
            <v>1</v>
          </cell>
          <cell r="J841" t="str">
            <v/>
          </cell>
          <cell r="K841" t="str">
            <v/>
          </cell>
          <cell r="L841">
            <v>832</v>
          </cell>
          <cell r="M841" t="str">
            <v>SCOUT/REC</v>
          </cell>
          <cell r="N841" t="str">
            <v>Aux Tank</v>
          </cell>
          <cell r="O841" t="str">
            <v xml:space="preserve"> Access Cover Assy   FT28394</v>
          </cell>
          <cell r="P841" t="str">
            <v>Lid</v>
          </cell>
          <cell r="Q841" t="str">
            <v>FT28396</v>
          </cell>
          <cell r="R841" t="str">
            <v>FT28205, SCOUT/REC, Aux Tank,  Access Cover Assy   FT28394, Lid, FT28396</v>
          </cell>
          <cell r="S841">
            <v>1</v>
          </cell>
        </row>
        <row r="842">
          <cell r="A842">
            <v>833</v>
          </cell>
          <cell r="B842" t="str">
            <v>FT28205</v>
          </cell>
          <cell r="C842" t="str">
            <v>AUXILIARY TANK- 3 - REPAIR</v>
          </cell>
          <cell r="D842">
            <v>2910900358</v>
          </cell>
          <cell r="E842" t="str">
            <v>FT28517</v>
          </cell>
          <cell r="F842" t="str">
            <v>SV00A0A410AA1503</v>
          </cell>
          <cell r="G842" t="str">
            <v>Seal</v>
          </cell>
          <cell r="H842" t="str">
            <v>P seal</v>
          </cell>
          <cell r="I842">
            <v>1</v>
          </cell>
          <cell r="J842" t="str">
            <v/>
          </cell>
          <cell r="K842" t="str">
            <v/>
          </cell>
          <cell r="L842">
            <v>833</v>
          </cell>
          <cell r="M842" t="str">
            <v>SCOUT/REC</v>
          </cell>
          <cell r="N842" t="str">
            <v>Aux Tank</v>
          </cell>
          <cell r="O842" t="str">
            <v xml:space="preserve"> Access Cover Assy   FT28394</v>
          </cell>
          <cell r="P842" t="str">
            <v>P seal</v>
          </cell>
          <cell r="Q842" t="str">
            <v>FT28517</v>
          </cell>
          <cell r="R842" t="str">
            <v>FT28205, SCOUT/REC, Aux Tank,  Access Cover Assy   FT28394, P seal, FT28517</v>
          </cell>
          <cell r="S842">
            <v>1</v>
          </cell>
        </row>
        <row r="843">
          <cell r="A843">
            <v>834</v>
          </cell>
          <cell r="B843" t="str">
            <v>FT28205</v>
          </cell>
          <cell r="C843" t="str">
            <v>AUXILIARY TANK- 3 - REPAIR</v>
          </cell>
          <cell r="D843">
            <v>2910900358</v>
          </cell>
          <cell r="E843" t="str">
            <v>FT28516</v>
          </cell>
          <cell r="F843" t="str">
            <v>SV00A0A410AA1505</v>
          </cell>
          <cell r="G843" t="str">
            <v>Seal</v>
          </cell>
          <cell r="H843" t="str">
            <v>P seal Plate</v>
          </cell>
          <cell r="I843">
            <v>1</v>
          </cell>
          <cell r="J843" t="str">
            <v/>
          </cell>
          <cell r="K843" t="str">
            <v/>
          </cell>
          <cell r="L843">
            <v>834</v>
          </cell>
          <cell r="M843" t="str">
            <v>SCOUT/REC</v>
          </cell>
          <cell r="N843" t="str">
            <v>Aux Tank</v>
          </cell>
          <cell r="O843" t="str">
            <v xml:space="preserve"> Access Cover Assy   FT28394</v>
          </cell>
          <cell r="P843" t="str">
            <v>P seal Plate</v>
          </cell>
          <cell r="Q843" t="str">
            <v>FT28516</v>
          </cell>
          <cell r="R843" t="str">
            <v>FT28205, SCOUT/REC, Aux Tank,  Access Cover Assy   FT28394, P seal Plate, FT28516</v>
          </cell>
          <cell r="S843">
            <v>1</v>
          </cell>
        </row>
        <row r="844">
          <cell r="A844">
            <v>835</v>
          </cell>
          <cell r="B844" t="str">
            <v>FT28205</v>
          </cell>
          <cell r="C844" t="str">
            <v>AUXILIARY TANK- 3 - REPAIR</v>
          </cell>
          <cell r="D844">
            <v>2910900358</v>
          </cell>
          <cell r="E844" t="str">
            <v>BT-M5X16CSK/SS</v>
          </cell>
          <cell r="F844" t="str">
            <v>SV00A0A410AA1507</v>
          </cell>
          <cell r="G844" t="str">
            <v>Fastener</v>
          </cell>
          <cell r="H844" t="str">
            <v>M5 coutersink Screws</v>
          </cell>
          <cell r="I844">
            <v>8</v>
          </cell>
          <cell r="J844" t="str">
            <v/>
          </cell>
          <cell r="K844" t="str">
            <v/>
          </cell>
          <cell r="L844">
            <v>835</v>
          </cell>
          <cell r="M844" t="str">
            <v>SCOUT/REC</v>
          </cell>
          <cell r="N844" t="str">
            <v>Aux Tank</v>
          </cell>
          <cell r="O844" t="str">
            <v xml:space="preserve"> Access Cover Assy   FT28394</v>
          </cell>
          <cell r="P844" t="str">
            <v>M5 coutersink Screws</v>
          </cell>
          <cell r="Q844" t="str">
            <v>BT-M5X16CSK/SS</v>
          </cell>
          <cell r="R844" t="str">
            <v>FT28205, SCOUT/REC, Aux Tank,  Access Cover Assy   FT28394, M5 coutersink Screws, BT-M5X16CSK/SS</v>
          </cell>
          <cell r="S844">
            <v>8</v>
          </cell>
        </row>
        <row r="845">
          <cell r="A845">
            <v>836</v>
          </cell>
          <cell r="B845" t="str">
            <v>FT28205</v>
          </cell>
          <cell r="C845" t="str">
            <v>AUXILIARY TANK- 3 - REPAIR</v>
          </cell>
          <cell r="D845">
            <v>2910900358</v>
          </cell>
          <cell r="E845" t="str">
            <v>BT-M8X200HX/SS</v>
          </cell>
          <cell r="F845" t="str">
            <v>SV00A0A410AA1509</v>
          </cell>
          <cell r="G845" t="str">
            <v>Fastener</v>
          </cell>
          <cell r="H845" t="str">
            <v>M8x200mm Bolt Hex Head</v>
          </cell>
          <cell r="I845">
            <v>1</v>
          </cell>
          <cell r="J845" t="str">
            <v/>
          </cell>
          <cell r="K845" t="str">
            <v/>
          </cell>
          <cell r="L845">
            <v>836</v>
          </cell>
          <cell r="M845" t="str">
            <v>SCOUT/REC</v>
          </cell>
          <cell r="N845" t="str">
            <v>Aux Tank</v>
          </cell>
          <cell r="O845" t="str">
            <v xml:space="preserve"> Access Cover Assy   FT28394</v>
          </cell>
          <cell r="P845" t="str">
            <v>M8x200mm Bolt Hex Head</v>
          </cell>
          <cell r="Q845" t="str">
            <v>BT-M8X200HX/SS</v>
          </cell>
          <cell r="R845" t="str">
            <v>FT28205, SCOUT/REC, Aux Tank,  Access Cover Assy   FT28394, M8x200mm Bolt Hex Head, BT-M8X200HX/SS</v>
          </cell>
          <cell r="S845">
            <v>1</v>
          </cell>
        </row>
        <row r="846">
          <cell r="A846">
            <v>837</v>
          </cell>
          <cell r="B846" t="str">
            <v>FT28205</v>
          </cell>
          <cell r="C846" t="str">
            <v>AUXILIARY TANK- 3 - REPAIR</v>
          </cell>
          <cell r="D846">
            <v>2910900358</v>
          </cell>
          <cell r="E846" t="str">
            <v>NT-M8/NYL</v>
          </cell>
          <cell r="F846" t="str">
            <v>SV00A0A410AA1511</v>
          </cell>
          <cell r="G846" t="str">
            <v>Fastener</v>
          </cell>
          <cell r="H846" t="str">
            <v>M8 Nylok Nut</v>
          </cell>
          <cell r="I846">
            <v>1</v>
          </cell>
          <cell r="J846" t="str">
            <v/>
          </cell>
          <cell r="K846" t="str">
            <v/>
          </cell>
          <cell r="L846">
            <v>837</v>
          </cell>
          <cell r="M846" t="str">
            <v>SCOUT/REC</v>
          </cell>
          <cell r="N846" t="str">
            <v>Aux Tank</v>
          </cell>
          <cell r="O846" t="str">
            <v xml:space="preserve"> Access Cover Assy   FT28394</v>
          </cell>
          <cell r="P846" t="str">
            <v>M8 Nylok Nut</v>
          </cell>
          <cell r="Q846" t="str">
            <v>NT-M8/NYL</v>
          </cell>
          <cell r="R846" t="str">
            <v>FT28205, SCOUT/REC, Aux Tank,  Access Cover Assy   FT28394, M8 Nylok Nut, NT-M8/NYL</v>
          </cell>
          <cell r="S846">
            <v>1</v>
          </cell>
        </row>
        <row r="847">
          <cell r="A847">
            <v>838</v>
          </cell>
          <cell r="B847" t="str">
            <v>FT28205</v>
          </cell>
          <cell r="C847" t="str">
            <v>AUXILIARY TANK- 3 - REPAIR</v>
          </cell>
          <cell r="D847">
            <v>2910900358</v>
          </cell>
          <cell r="E847" t="str">
            <v>Z-W-M8</v>
          </cell>
          <cell r="F847" t="str">
            <v>SV00A0A410AA1513</v>
          </cell>
          <cell r="G847" t="str">
            <v>Fastener</v>
          </cell>
          <cell r="H847" t="str">
            <v xml:space="preserve">M8 Washer </v>
          </cell>
          <cell r="I847">
            <v>2</v>
          </cell>
          <cell r="J847" t="str">
            <v/>
          </cell>
          <cell r="K847" t="str">
            <v/>
          </cell>
          <cell r="L847">
            <v>838</v>
          </cell>
          <cell r="M847" t="str">
            <v>SCOUT/REC</v>
          </cell>
          <cell r="N847" t="str">
            <v>Aux Tank</v>
          </cell>
          <cell r="O847" t="str">
            <v xml:space="preserve"> Access Cover Assy   FT28394</v>
          </cell>
          <cell r="P847" t="str">
            <v xml:space="preserve">M8 Washer </v>
          </cell>
          <cell r="Q847" t="str">
            <v>Z-W-M8</v>
          </cell>
          <cell r="R847" t="str">
            <v>FT28205, SCOUT/REC, Aux Tank,  Access Cover Assy   FT28394, M8 Washer , Z-W-M8</v>
          </cell>
          <cell r="S847">
            <v>2</v>
          </cell>
        </row>
        <row r="848">
          <cell r="A848">
            <v>839</v>
          </cell>
          <cell r="B848" t="str">
            <v>FT28205</v>
          </cell>
          <cell r="C848" t="str">
            <v>AUXILIARY TANK- 3 - REPAIR</v>
          </cell>
          <cell r="D848">
            <v>2910900358</v>
          </cell>
          <cell r="E848" t="str">
            <v>Y-GFM-081016-11</v>
          </cell>
          <cell r="F848" t="str">
            <v>SV00A0A410AA1515</v>
          </cell>
          <cell r="G848" t="str">
            <v>Fastener</v>
          </cell>
          <cell r="H848" t="str">
            <v>M8 Shoulder Washer</v>
          </cell>
          <cell r="I848">
            <v>2</v>
          </cell>
          <cell r="J848" t="str">
            <v/>
          </cell>
          <cell r="K848" t="str">
            <v/>
          </cell>
          <cell r="L848">
            <v>839</v>
          </cell>
          <cell r="M848" t="str">
            <v>SCOUT/REC</v>
          </cell>
          <cell r="N848" t="str">
            <v>Aux Tank</v>
          </cell>
          <cell r="O848" t="str">
            <v xml:space="preserve"> Access Cover Assy   FT28394</v>
          </cell>
          <cell r="P848" t="str">
            <v>M8 Shoulder Washer</v>
          </cell>
          <cell r="Q848" t="str">
            <v>Y-GFM-081016-11</v>
          </cell>
          <cell r="R848" t="str">
            <v>FT28205, SCOUT/REC, Aux Tank,  Access Cover Assy   FT28394, M8 Shoulder Washer, Y-GFM-081016-11</v>
          </cell>
          <cell r="S848">
            <v>2</v>
          </cell>
        </row>
        <row r="849">
          <cell r="A849">
            <v>840</v>
          </cell>
          <cell r="B849" t="str">
            <v>FT28205</v>
          </cell>
          <cell r="C849" t="str">
            <v>AUXILIARY TANK- 3 - REPAIR</v>
          </cell>
          <cell r="D849">
            <v>2910900358</v>
          </cell>
          <cell r="E849" t="str">
            <v>Y-DIN471-16X1</v>
          </cell>
          <cell r="F849" t="str">
            <v>SV00A0A410AA1517</v>
          </cell>
          <cell r="G849" t="str">
            <v>Fitting</v>
          </cell>
          <cell r="H849" t="str">
            <v>Circlip</v>
          </cell>
          <cell r="I849">
            <v>1</v>
          </cell>
          <cell r="J849" t="str">
            <v/>
          </cell>
          <cell r="K849" t="str">
            <v/>
          </cell>
          <cell r="L849">
            <v>840</v>
          </cell>
          <cell r="M849" t="str">
            <v>SCOUT/REC</v>
          </cell>
          <cell r="N849" t="str">
            <v>Aux Tank</v>
          </cell>
          <cell r="O849" t="str">
            <v xml:space="preserve"> Access Cover Assy   FT28394</v>
          </cell>
          <cell r="P849" t="str">
            <v>Circlip</v>
          </cell>
          <cell r="Q849" t="str">
            <v>Y-DIN471-16X1</v>
          </cell>
          <cell r="R849" t="str">
            <v>FT28205, SCOUT/REC, Aux Tank,  Access Cover Assy   FT28394, Circlip, Y-DIN471-16X1</v>
          </cell>
          <cell r="S849">
            <v>1</v>
          </cell>
        </row>
        <row r="850">
          <cell r="A850">
            <v>841</v>
          </cell>
          <cell r="B850" t="str">
            <v>FT28205</v>
          </cell>
          <cell r="C850" t="str">
            <v>AUXILIARY TANK- 3 - REPAIR</v>
          </cell>
          <cell r="D850">
            <v>2910900358</v>
          </cell>
          <cell r="E850" t="str">
            <v>FT28520</v>
          </cell>
          <cell r="F850" t="str">
            <v>SV00A0A410AA1519</v>
          </cell>
          <cell r="G850" t="str">
            <v>Fitting</v>
          </cell>
          <cell r="H850" t="str">
            <v>Catch</v>
          </cell>
          <cell r="I850">
            <v>1</v>
          </cell>
          <cell r="J850" t="str">
            <v/>
          </cell>
          <cell r="K850" t="str">
            <v/>
          </cell>
          <cell r="L850">
            <v>841</v>
          </cell>
          <cell r="M850" t="str">
            <v>SCOUT/REC</v>
          </cell>
          <cell r="N850" t="str">
            <v>Aux Tank</v>
          </cell>
          <cell r="O850" t="str">
            <v xml:space="preserve"> Access Cover Assy   FT28394</v>
          </cell>
          <cell r="P850" t="str">
            <v>Catch</v>
          </cell>
          <cell r="Q850" t="str">
            <v>FT28520</v>
          </cell>
          <cell r="R850" t="str">
            <v>FT28205, SCOUT/REC, Aux Tank,  Access Cover Assy   FT28394, Catch, FT28520</v>
          </cell>
          <cell r="S850">
            <v>1</v>
          </cell>
        </row>
        <row r="851">
          <cell r="A851">
            <v>842</v>
          </cell>
          <cell r="B851" t="str">
            <v>FT28205</v>
          </cell>
          <cell r="C851" t="str">
            <v>AUXILIARY TANK- 3 - REPAIR</v>
          </cell>
          <cell r="D851">
            <v>2910900358</v>
          </cell>
          <cell r="E851" t="str">
            <v>SP93/D48</v>
          </cell>
          <cell r="F851" t="str">
            <v>SV00A0A410AA1521</v>
          </cell>
          <cell r="G851" t="str">
            <v>Seal</v>
          </cell>
          <cell r="H851" t="str">
            <v>Grommet</v>
          </cell>
          <cell r="I851">
            <v>1</v>
          </cell>
          <cell r="J851">
            <v>0.02</v>
          </cell>
          <cell r="K851">
            <v>0.02</v>
          </cell>
          <cell r="L851">
            <v>842</v>
          </cell>
          <cell r="M851" t="str">
            <v>SCOUT/REC</v>
          </cell>
          <cell r="N851" t="str">
            <v>Aux Tank</v>
          </cell>
          <cell r="O851" t="str">
            <v xml:space="preserve"> Access Cover Assy   FT28394</v>
          </cell>
          <cell r="P851" t="str">
            <v>Grommet</v>
          </cell>
          <cell r="Q851" t="str">
            <v>SP93/D48</v>
          </cell>
          <cell r="R851" t="str">
            <v>FT28205, SCOUT/REC, Aux Tank,  Access Cover Assy   FT28394, Grommet, SP93/D48</v>
          </cell>
          <cell r="S851">
            <v>1</v>
          </cell>
        </row>
        <row r="852">
          <cell r="A852">
            <v>843</v>
          </cell>
          <cell r="B852" t="str">
            <v>FT28205</v>
          </cell>
          <cell r="C852" t="str">
            <v>AUXILIARY TANK- 3 - REPAIR</v>
          </cell>
          <cell r="D852">
            <v>2910900358</v>
          </cell>
          <cell r="E852" t="str">
            <v>CON-W01</v>
          </cell>
          <cell r="F852" t="str">
            <v>SV00A0A410AA1523</v>
          </cell>
          <cell r="G852" t="str">
            <v>Seal</v>
          </cell>
          <cell r="H852" t="str">
            <v>Steel Wool Mediem Grade</v>
          </cell>
          <cell r="I852">
            <v>1</v>
          </cell>
          <cell r="J852">
            <v>0.01</v>
          </cell>
          <cell r="K852">
            <v>0.01</v>
          </cell>
          <cell r="L852">
            <v>843</v>
          </cell>
          <cell r="M852" t="str">
            <v>SCOUT/REC</v>
          </cell>
          <cell r="N852" t="str">
            <v>Aux Tank</v>
          </cell>
          <cell r="O852" t="str">
            <v xml:space="preserve"> Access Cover Assy   FT28394</v>
          </cell>
          <cell r="P852" t="str">
            <v>Steel Wool Mediem Grade</v>
          </cell>
          <cell r="Q852" t="str">
            <v>CON-W01</v>
          </cell>
          <cell r="R852" t="str">
            <v>FT28205, SCOUT/REC, Aux Tank,  Access Cover Assy   FT28394, Steel Wool Mediem Grade, CON-W01</v>
          </cell>
          <cell r="S852">
            <v>1</v>
          </cell>
        </row>
        <row r="853">
          <cell r="A853">
            <v>844</v>
          </cell>
          <cell r="B853" t="str">
            <v>FT28205</v>
          </cell>
          <cell r="C853" t="str">
            <v>AUXILIARY TANK- 3 - REPAIR</v>
          </cell>
          <cell r="D853">
            <v>2910900358</v>
          </cell>
          <cell r="E853" t="str">
            <v>FT28215</v>
          </cell>
          <cell r="F853" t="str">
            <v>SV00A0A410AA09</v>
          </cell>
          <cell r="G853" t="str">
            <v>Filler</v>
          </cell>
          <cell r="H853" t="str">
            <v>SAFOAM Cut Block LRU</v>
          </cell>
          <cell r="I853">
            <v>1</v>
          </cell>
          <cell r="J853">
            <v>4.3</v>
          </cell>
          <cell r="K853">
            <v>4.3</v>
          </cell>
          <cell r="L853">
            <v>844</v>
          </cell>
          <cell r="M853" t="str">
            <v>REPAIR</v>
          </cell>
          <cell r="N853" t="str">
            <v>Aux Tank</v>
          </cell>
          <cell r="O853" t="str">
            <v>Reticulated Safety Foam</v>
          </cell>
          <cell r="P853" t="str">
            <v>SAFOAM Cut Block LRU</v>
          </cell>
          <cell r="Q853" t="str">
            <v>FT28215</v>
          </cell>
          <cell r="R853" t="str">
            <v>FT28205, REPAIR, Aux Tank, Reticulated Safety Foam, SAFOAM Cut Block LRU, FT28215</v>
          </cell>
          <cell r="S853">
            <v>1</v>
          </cell>
        </row>
        <row r="854">
          <cell r="A854">
            <v>845</v>
          </cell>
          <cell r="B854" t="str">
            <v>FT28205</v>
          </cell>
          <cell r="C854" t="str">
            <v>AUXILIARY TANK- 3 - REPAIR</v>
          </cell>
          <cell r="D854">
            <v>2910900358</v>
          </cell>
          <cell r="E854" t="str">
            <v>FT28185</v>
          </cell>
          <cell r="F854" t="str">
            <v>SV00A0A410AA03</v>
          </cell>
          <cell r="G854" t="str">
            <v/>
          </cell>
          <cell r="H854" t="str">
            <v/>
          </cell>
          <cell r="I854" t="str">
            <v/>
          </cell>
          <cell r="J854" t="str">
            <v/>
          </cell>
          <cell r="K854" t="str">
            <v/>
          </cell>
          <cell r="L854">
            <v>845</v>
          </cell>
          <cell r="M854" t="str">
            <v>REPAIR</v>
          </cell>
          <cell r="N854" t="str">
            <v>Aux Tank</v>
          </cell>
          <cell r="O854" t="str">
            <v>Top Plate Assy</v>
          </cell>
          <cell r="P854" t="str">
            <v/>
          </cell>
          <cell r="Q854" t="str">
            <v>FT28185</v>
          </cell>
          <cell r="R854" t="str">
            <v>FT28205, REPAIR, Aux Tank, Top Plate Assy, , FT28185</v>
          </cell>
          <cell r="S854" t="str">
            <v/>
          </cell>
        </row>
        <row r="855">
          <cell r="A855">
            <v>846</v>
          </cell>
          <cell r="B855" t="str">
            <v>FT28205</v>
          </cell>
          <cell r="C855" t="str">
            <v>AUXILIARY TANK- 3 - REPAIR</v>
          </cell>
          <cell r="D855">
            <v>2910900358</v>
          </cell>
          <cell r="E855" t="str">
            <v>FT28228</v>
          </cell>
          <cell r="F855" t="str">
            <v>SV00A0A410AA0301</v>
          </cell>
          <cell r="G855" t="str">
            <v>Fitting</v>
          </cell>
          <cell r="H855" t="str">
            <v>Plate</v>
          </cell>
          <cell r="I855">
            <v>1</v>
          </cell>
          <cell r="J855">
            <v>1.5</v>
          </cell>
          <cell r="K855">
            <v>1.5</v>
          </cell>
          <cell r="L855">
            <v>846</v>
          </cell>
          <cell r="M855" t="str">
            <v>REPAIR</v>
          </cell>
          <cell r="N855" t="str">
            <v>Aux Tank</v>
          </cell>
          <cell r="O855" t="str">
            <v>Top Access Plate Assy FT28185</v>
          </cell>
          <cell r="P855" t="str">
            <v>Plate</v>
          </cell>
          <cell r="Q855" t="str">
            <v>FT28228</v>
          </cell>
          <cell r="R855" t="str">
            <v>FT28205, REPAIR, Aux Tank, Top Access Plate Assy FT28185, Plate, FT28228</v>
          </cell>
          <cell r="S855">
            <v>1</v>
          </cell>
        </row>
        <row r="856">
          <cell r="A856">
            <v>847</v>
          </cell>
          <cell r="B856" t="str">
            <v>FT28205</v>
          </cell>
          <cell r="C856" t="str">
            <v>AUXILIARY TANK- 3 - REPAIR</v>
          </cell>
          <cell r="D856">
            <v>2910900358</v>
          </cell>
          <cell r="E856" t="str">
            <v>FT28255</v>
          </cell>
          <cell r="F856" t="str">
            <v>SV00A0A410AA0303</v>
          </cell>
          <cell r="G856" t="str">
            <v>Seal</v>
          </cell>
          <cell r="H856" t="str">
            <v>Gasket</v>
          </cell>
          <cell r="I856">
            <v>2</v>
          </cell>
          <cell r="J856">
            <v>0.02</v>
          </cell>
          <cell r="K856">
            <v>0.04</v>
          </cell>
          <cell r="L856">
            <v>847</v>
          </cell>
          <cell r="M856" t="str">
            <v>REPAIR</v>
          </cell>
          <cell r="N856" t="str">
            <v>Aux Tank</v>
          </cell>
          <cell r="O856" t="str">
            <v>Top Access Plate Assy FT28185</v>
          </cell>
          <cell r="P856" t="str">
            <v>Gasket</v>
          </cell>
          <cell r="Q856" t="str">
            <v>FT28255</v>
          </cell>
          <cell r="R856" t="str">
            <v>FT28205, REPAIR, Aux Tank, Top Access Plate Assy FT28185, Gasket, FT28255</v>
          </cell>
          <cell r="S856">
            <v>2</v>
          </cell>
        </row>
        <row r="857">
          <cell r="A857">
            <v>848</v>
          </cell>
          <cell r="B857" t="str">
            <v>FT28205</v>
          </cell>
          <cell r="C857" t="str">
            <v>AUXILIARY TANK- 3 - REPAIR</v>
          </cell>
          <cell r="D857">
            <v>2910900358</v>
          </cell>
          <cell r="E857" t="str">
            <v>BT-M6X30HX/SS</v>
          </cell>
          <cell r="F857" t="str">
            <v>SV00A0A410AA0305</v>
          </cell>
          <cell r="G857" t="str">
            <v>Fastener</v>
          </cell>
          <cell r="H857" t="str">
            <v>M6 BOLT HEX HEAD</v>
          </cell>
          <cell r="I857">
            <v>36</v>
          </cell>
          <cell r="J857">
            <v>5.0000000000000001E-3</v>
          </cell>
          <cell r="K857">
            <v>0.18</v>
          </cell>
          <cell r="L857">
            <v>848</v>
          </cell>
          <cell r="M857" t="str">
            <v>REPAIR</v>
          </cell>
          <cell r="N857" t="str">
            <v>Aux Tank</v>
          </cell>
          <cell r="O857" t="str">
            <v>Top Access Plate Assy FT28185</v>
          </cell>
          <cell r="P857" t="str">
            <v>M6 BOLT HEX HEAD</v>
          </cell>
          <cell r="Q857" t="str">
            <v>BT-M6X30HX/SS</v>
          </cell>
          <cell r="R857" t="str">
            <v>FT28205, REPAIR, Aux Tank, Top Access Plate Assy FT28185, M6 BOLT HEX HEAD, BT-M6X30HX/SS</v>
          </cell>
          <cell r="S857">
            <v>36</v>
          </cell>
        </row>
        <row r="858">
          <cell r="A858">
            <v>849</v>
          </cell>
          <cell r="B858" t="str">
            <v>FT28205</v>
          </cell>
          <cell r="C858" t="str">
            <v>AUXILIARY TANK- 3 - REPAIR</v>
          </cell>
          <cell r="D858">
            <v>2910900358</v>
          </cell>
          <cell r="E858" t="str">
            <v>BT-M6X16CSK/SS</v>
          </cell>
          <cell r="F858" t="str">
            <v>SV00A0A410AA0307</v>
          </cell>
          <cell r="G858" t="str">
            <v>Fastener</v>
          </cell>
          <cell r="H858" t="str">
            <v>M6 Bolt Csk Head</v>
          </cell>
          <cell r="I858">
            <v>3</v>
          </cell>
          <cell r="J858">
            <v>5.0000000000000001E-3</v>
          </cell>
          <cell r="K858">
            <v>1.4999999999999999E-2</v>
          </cell>
          <cell r="L858">
            <v>849</v>
          </cell>
          <cell r="M858" t="str">
            <v>PMRS/REP/REC</v>
          </cell>
          <cell r="N858" t="str">
            <v>Aux Tank</v>
          </cell>
          <cell r="O858" t="str">
            <v>Top Access Plate Assy FT28185</v>
          </cell>
          <cell r="P858" t="str">
            <v>M6 Bolt Csk Head</v>
          </cell>
          <cell r="Q858" t="str">
            <v>BT-M6X16CSK/SS</v>
          </cell>
          <cell r="R858" t="str">
            <v>FT28205, PMRS/REP/REC, Aux Tank, Top Access Plate Assy FT28185, M6 Bolt Csk Head, BT-M6X16CSK/SS</v>
          </cell>
          <cell r="S858">
            <v>3</v>
          </cell>
        </row>
        <row r="859">
          <cell r="A859">
            <v>850</v>
          </cell>
          <cell r="B859" t="str">
            <v>FT28205</v>
          </cell>
          <cell r="C859" t="str">
            <v>AUXILIARY TANK- 3 - REPAIR</v>
          </cell>
          <cell r="D859">
            <v>2910900358</v>
          </cell>
          <cell r="E859" t="str">
            <v>Z-W-M6</v>
          </cell>
          <cell r="F859" t="str">
            <v>SV00A0A410AA0309</v>
          </cell>
          <cell r="G859" t="str">
            <v>Fastener</v>
          </cell>
          <cell r="H859" t="str">
            <v>M6 Washer</v>
          </cell>
          <cell r="I859">
            <v>36</v>
          </cell>
          <cell r="J859">
            <v>5.0000000000000001E-3</v>
          </cell>
          <cell r="K859">
            <v>0.18</v>
          </cell>
          <cell r="L859">
            <v>850</v>
          </cell>
          <cell r="M859" t="str">
            <v>REPAIR</v>
          </cell>
          <cell r="N859" t="str">
            <v>Aux Tank</v>
          </cell>
          <cell r="O859" t="str">
            <v>Top Access Plate Assy FT28185</v>
          </cell>
          <cell r="P859" t="str">
            <v>M6 Washer</v>
          </cell>
          <cell r="Q859" t="str">
            <v>Z-W-M6</v>
          </cell>
          <cell r="R859" t="str">
            <v>FT28205, REPAIR, Aux Tank, Top Access Plate Assy FT28185, M6 Washer, Z-W-M6</v>
          </cell>
          <cell r="S859">
            <v>36</v>
          </cell>
        </row>
        <row r="860">
          <cell r="A860">
            <v>851</v>
          </cell>
          <cell r="B860" t="str">
            <v>FT28205</v>
          </cell>
          <cell r="C860" t="str">
            <v>AUXILIARY TANK- 3 - REPAIR</v>
          </cell>
          <cell r="D860">
            <v>2910900358</v>
          </cell>
          <cell r="E860" t="str">
            <v/>
          </cell>
          <cell r="F860" t="str">
            <v>SV00A0A410AA05</v>
          </cell>
          <cell r="G860" t="str">
            <v/>
          </cell>
          <cell r="H860" t="str">
            <v/>
          </cell>
          <cell r="I860" t="str">
            <v/>
          </cell>
          <cell r="J860" t="str">
            <v/>
          </cell>
          <cell r="K860" t="str">
            <v/>
          </cell>
          <cell r="L860">
            <v>851</v>
          </cell>
          <cell r="M860" t="str">
            <v>REPAIR</v>
          </cell>
          <cell r="N860" t="str">
            <v>Aux Tank</v>
          </cell>
          <cell r="O860" t="str">
            <v>Fuel Filler</v>
          </cell>
          <cell r="P860" t="str">
            <v/>
          </cell>
          <cell r="Q860" t="str">
            <v/>
          </cell>
          <cell r="R860" t="str">
            <v xml:space="preserve">FT28205, REPAIR, Aux Tank, Fuel Filler, , </v>
          </cell>
          <cell r="S860" t="str">
            <v/>
          </cell>
        </row>
        <row r="861">
          <cell r="A861">
            <v>852</v>
          </cell>
          <cell r="B861" t="str">
            <v>FT28205</v>
          </cell>
          <cell r="C861" t="str">
            <v>AUXILIARY TANK- 3 - REPAIR</v>
          </cell>
          <cell r="D861">
            <v>2910900358</v>
          </cell>
          <cell r="E861" t="str">
            <v>Y-J2-1MA-X-V</v>
          </cell>
          <cell r="F861" t="str">
            <v>SV00A0A410AA0501</v>
          </cell>
          <cell r="G861" t="str">
            <v>Fitting</v>
          </cell>
          <cell r="H861" t="str">
            <v>Pressure/Gravity Refuel Coupling</v>
          </cell>
          <cell r="I861">
            <v>1</v>
          </cell>
          <cell r="J861">
            <v>1.03</v>
          </cell>
          <cell r="K861">
            <v>1.03</v>
          </cell>
          <cell r="L861">
            <v>852</v>
          </cell>
          <cell r="M861" t="str">
            <v>REPAIR</v>
          </cell>
          <cell r="N861" t="str">
            <v>Aux Tank</v>
          </cell>
          <cell r="O861" t="str">
            <v>Fuel Filler LRU</v>
          </cell>
          <cell r="P861" t="str">
            <v>Pressure/Gravity Refuel Coupling</v>
          </cell>
          <cell r="Q861" t="str">
            <v>Y-J2-1MA-X-V</v>
          </cell>
          <cell r="R861" t="str">
            <v>FT28205, REPAIR, Aux Tank, Fuel Filler LRU, Pressure/Gravity Refuel Coupling, Y-J2-1MA-X-V</v>
          </cell>
          <cell r="S861">
            <v>1</v>
          </cell>
        </row>
        <row r="862">
          <cell r="A862">
            <v>853</v>
          </cell>
          <cell r="B862" t="str">
            <v>FT28205</v>
          </cell>
          <cell r="C862" t="str">
            <v>AUXILIARY TANK- 3 - REPAIR</v>
          </cell>
          <cell r="D862">
            <v>2910900358</v>
          </cell>
          <cell r="E862" t="str">
            <v>FT28385/2</v>
          </cell>
          <cell r="F862" t="str">
            <v>SV00A0A410AA0503</v>
          </cell>
          <cell r="G862" t="str">
            <v>Fitting</v>
          </cell>
          <cell r="H862" t="str">
            <v>PGRC Gasket</v>
          </cell>
          <cell r="I862">
            <v>1</v>
          </cell>
          <cell r="J862">
            <v>0.1</v>
          </cell>
          <cell r="K862">
            <v>0.1</v>
          </cell>
          <cell r="L862">
            <v>853</v>
          </cell>
          <cell r="M862" t="str">
            <v>REPAIR</v>
          </cell>
          <cell r="N862" t="str">
            <v>Aux Tank</v>
          </cell>
          <cell r="O862" t="str">
            <v>Fuel Filler LRU</v>
          </cell>
          <cell r="P862" t="str">
            <v>PGRC Gasket</v>
          </cell>
          <cell r="Q862" t="str">
            <v>FT28385/2</v>
          </cell>
          <cell r="R862" t="str">
            <v>FT28205, REPAIR, Aux Tank, Fuel Filler LRU, PGRC Gasket, FT28385/2</v>
          </cell>
          <cell r="S862">
            <v>1</v>
          </cell>
        </row>
        <row r="863">
          <cell r="A863">
            <v>854</v>
          </cell>
          <cell r="B863" t="str">
            <v>FT28205</v>
          </cell>
          <cell r="C863" t="str">
            <v>AUXILIARY TANK- 3 - REPAIR</v>
          </cell>
          <cell r="D863">
            <v>2910900358</v>
          </cell>
          <cell r="E863" t="str">
            <v>Y-FCMX109A</v>
          </cell>
          <cell r="F863" t="str">
            <v>SV00A0A410AA0505</v>
          </cell>
          <cell r="G863" t="str">
            <v>Fitting</v>
          </cell>
          <cell r="H863" t="str">
            <v>STANAG 3105  Filler Cap &amp; Lanyard</v>
          </cell>
          <cell r="I863">
            <v>1</v>
          </cell>
          <cell r="J863">
            <v>0.35</v>
          </cell>
          <cell r="K863">
            <v>0.35</v>
          </cell>
          <cell r="L863">
            <v>854</v>
          </cell>
          <cell r="M863" t="str">
            <v>REPAIR</v>
          </cell>
          <cell r="N863" t="str">
            <v>Aux Tank</v>
          </cell>
          <cell r="O863" t="str">
            <v>Fuel Filler LRU</v>
          </cell>
          <cell r="P863" t="str">
            <v>STANAG 3105  Filler Cap &amp; Lanyard</v>
          </cell>
          <cell r="Q863" t="str">
            <v>Y-FCMX109A</v>
          </cell>
          <cell r="R863" t="str">
            <v>FT28205, REPAIR, Aux Tank, Fuel Filler LRU, STANAG 3105  Filler Cap &amp; Lanyard, Y-FCMX109A</v>
          </cell>
          <cell r="S863">
            <v>1</v>
          </cell>
        </row>
        <row r="864">
          <cell r="A864">
            <v>855</v>
          </cell>
          <cell r="B864" t="str">
            <v>FT28205</v>
          </cell>
          <cell r="C864" t="str">
            <v>AUXILIARY TANK- 3 - REPAIR</v>
          </cell>
          <cell r="D864">
            <v>2910900358</v>
          </cell>
          <cell r="E864" t="str">
            <v>BT-M3X12HX/SS</v>
          </cell>
          <cell r="F864" t="str">
            <v>SV00A0A410AA0507</v>
          </cell>
          <cell r="G864" t="str">
            <v>Fastener</v>
          </cell>
          <cell r="H864" t="str">
            <v>Bolt - M3</v>
          </cell>
          <cell r="I864">
            <v>12</v>
          </cell>
          <cell r="J864">
            <v>5.0000000000000001E-3</v>
          </cell>
          <cell r="K864">
            <v>0.06</v>
          </cell>
          <cell r="L864">
            <v>855</v>
          </cell>
          <cell r="M864" t="str">
            <v>REPAIR</v>
          </cell>
          <cell r="N864" t="str">
            <v>Aux Tank</v>
          </cell>
          <cell r="O864" t="str">
            <v>Fuel Filler LRU</v>
          </cell>
          <cell r="P864" t="str">
            <v>Bolt - M3</v>
          </cell>
          <cell r="Q864" t="str">
            <v>BT-M3X12HX/SS</v>
          </cell>
          <cell r="R864" t="str">
            <v>FT28205, REPAIR, Aux Tank, Fuel Filler LRU, Bolt - M3, BT-M3X12HX/SS</v>
          </cell>
          <cell r="S864">
            <v>12</v>
          </cell>
        </row>
        <row r="865">
          <cell r="A865">
            <v>856</v>
          </cell>
          <cell r="B865" t="str">
            <v>FT28205</v>
          </cell>
          <cell r="C865" t="str">
            <v>AUXILIARY TANK- 3 - REPAIR</v>
          </cell>
          <cell r="D865">
            <v>2910900358</v>
          </cell>
          <cell r="E865" t="str">
            <v>BT-M4X20CSK/SS</v>
          </cell>
          <cell r="F865" t="str">
            <v>SV00A0A410AA0509</v>
          </cell>
          <cell r="G865" t="str">
            <v>Fastener</v>
          </cell>
          <cell r="H865" t="str">
            <v>M4 CSK SCREW 20mm</v>
          </cell>
          <cell r="I865">
            <v>14</v>
          </cell>
          <cell r="J865">
            <v>5.0000000000000001E-3</v>
          </cell>
          <cell r="K865">
            <v>7.0000000000000007E-2</v>
          </cell>
          <cell r="L865">
            <v>856</v>
          </cell>
          <cell r="M865" t="str">
            <v>REPAIR</v>
          </cell>
          <cell r="N865" t="str">
            <v>Aux Tank</v>
          </cell>
          <cell r="O865" t="str">
            <v>Fuel Filler LRU</v>
          </cell>
          <cell r="P865" t="str">
            <v>M4 CSK SCREW 20mm</v>
          </cell>
          <cell r="Q865" t="str">
            <v>BT-M4X20CSK/SS</v>
          </cell>
          <cell r="R865" t="str">
            <v>FT28205, REPAIR, Aux Tank, Fuel Filler LRU, M4 CSK SCREW 20mm, BT-M4X20CSK/SS</v>
          </cell>
          <cell r="S865">
            <v>14</v>
          </cell>
        </row>
        <row r="866">
          <cell r="A866">
            <v>857</v>
          </cell>
          <cell r="B866" t="str">
            <v>FT28205</v>
          </cell>
          <cell r="C866" t="str">
            <v>AUXILIARY TANK- 3 - REPAIR</v>
          </cell>
          <cell r="D866">
            <v>2910900358</v>
          </cell>
          <cell r="E866" t="str">
            <v/>
          </cell>
          <cell r="F866" t="str">
            <v>SV00A0A460AA01</v>
          </cell>
          <cell r="G866" t="str">
            <v/>
          </cell>
          <cell r="H866" t="str">
            <v/>
          </cell>
          <cell r="I866" t="str">
            <v/>
          </cell>
          <cell r="J866" t="str">
            <v/>
          </cell>
          <cell r="K866" t="str">
            <v/>
          </cell>
          <cell r="L866">
            <v>857</v>
          </cell>
          <cell r="M866" t="str">
            <v>REPAIR</v>
          </cell>
          <cell r="N866" t="str">
            <v>Aux Tank</v>
          </cell>
          <cell r="O866" t="str">
            <v>PRESSURE RELIEF VALVE - AUX TANK</v>
          </cell>
          <cell r="P866" t="str">
            <v/>
          </cell>
          <cell r="Q866" t="str">
            <v/>
          </cell>
          <cell r="R866" t="str">
            <v xml:space="preserve">FT28205, REPAIR, Aux Tank, PRESSURE RELIEF VALVE - AUX TANK, , </v>
          </cell>
          <cell r="S866" t="str">
            <v/>
          </cell>
        </row>
        <row r="867">
          <cell r="A867">
            <v>858</v>
          </cell>
          <cell r="B867" t="str">
            <v>FT28205</v>
          </cell>
          <cell r="C867" t="str">
            <v>AUXILIARY TANK- 3 - REPAIR</v>
          </cell>
          <cell r="D867">
            <v>2910900358</v>
          </cell>
          <cell r="E867" t="str">
            <v xml:space="preserve">Y-J9-5MA-X-V   </v>
          </cell>
          <cell r="F867" t="str">
            <v>SV00A0A460AA0101</v>
          </cell>
          <cell r="G867" t="str">
            <v>Fitting</v>
          </cell>
          <cell r="H867" t="str">
            <v>PRV Unit</v>
          </cell>
          <cell r="I867">
            <v>1</v>
          </cell>
          <cell r="J867">
            <v>0.3</v>
          </cell>
          <cell r="K867">
            <v>0.3</v>
          </cell>
          <cell r="L867">
            <v>858</v>
          </cell>
          <cell r="M867" t="str">
            <v>REPAIR</v>
          </cell>
          <cell r="N867" t="str">
            <v>Aux Tank</v>
          </cell>
          <cell r="O867" t="str">
            <v>Pressure Relief Valve (PRV) LRU (Air)</v>
          </cell>
          <cell r="P867" t="str">
            <v>PRV Unit</v>
          </cell>
          <cell r="Q867" t="str">
            <v xml:space="preserve">Y-J9-5MA-X-V   </v>
          </cell>
          <cell r="R867" t="str">
            <v xml:space="preserve">FT28205, REPAIR, Aux Tank, Pressure Relief Valve (PRV) LRU (Air), PRV Unit, Y-J9-5MA-X-V   </v>
          </cell>
          <cell r="S867">
            <v>1</v>
          </cell>
        </row>
        <row r="868">
          <cell r="A868">
            <v>859</v>
          </cell>
          <cell r="B868" t="str">
            <v>FT28205</v>
          </cell>
          <cell r="C868" t="str">
            <v>AUXILIARY TANK- 3 - REPAIR</v>
          </cell>
          <cell r="D868">
            <v>2910900358</v>
          </cell>
          <cell r="E868" t="str">
            <v>CON-W01</v>
          </cell>
          <cell r="F868" t="str">
            <v>SV00A0A460AA0103</v>
          </cell>
          <cell r="G868" t="str">
            <v>Fitting</v>
          </cell>
          <cell r="H868" t="str">
            <v>Steel Wool Mediem Grade</v>
          </cell>
          <cell r="I868">
            <v>1</v>
          </cell>
          <cell r="J868">
            <v>0.03</v>
          </cell>
          <cell r="K868">
            <v>0.03</v>
          </cell>
          <cell r="L868">
            <v>859</v>
          </cell>
          <cell r="M868" t="str">
            <v>REPAIR</v>
          </cell>
          <cell r="N868" t="str">
            <v>Aux Tank</v>
          </cell>
          <cell r="O868" t="str">
            <v>Pressure Relief Valve (PRV) LRU (Air)</v>
          </cell>
          <cell r="P868" t="str">
            <v>Steel Wool Mediem Grade</v>
          </cell>
          <cell r="Q868" t="str">
            <v>CON-W01</v>
          </cell>
          <cell r="R868" t="str">
            <v>FT28205, REPAIR, Aux Tank, Pressure Relief Valve (PRV) LRU (Air), Steel Wool Mediem Grade, CON-W01</v>
          </cell>
          <cell r="S868">
            <v>1</v>
          </cell>
        </row>
        <row r="869">
          <cell r="A869">
            <v>860</v>
          </cell>
          <cell r="B869" t="str">
            <v>FT28205</v>
          </cell>
          <cell r="C869" t="str">
            <v>AUXILIARY TANK- 3 - REPAIR</v>
          </cell>
          <cell r="D869">
            <v>2910900358</v>
          </cell>
          <cell r="E869" t="str">
            <v>Y-60MESH/SS</v>
          </cell>
          <cell r="F869" t="str">
            <v>SV00A0A460AA0105</v>
          </cell>
          <cell r="G869" t="str">
            <v>Clamp</v>
          </cell>
          <cell r="H869" t="str">
            <v>60 Mesh SS</v>
          </cell>
          <cell r="I869">
            <v>1</v>
          </cell>
          <cell r="J869">
            <v>5.0000000000000001E-3</v>
          </cell>
          <cell r="K869">
            <v>5.0000000000000001E-3</v>
          </cell>
          <cell r="L869">
            <v>860</v>
          </cell>
          <cell r="M869" t="str">
            <v>REPAIR</v>
          </cell>
          <cell r="N869" t="str">
            <v>Aux Tank</v>
          </cell>
          <cell r="O869" t="str">
            <v>Pressure Relief Valve (PRV) LRU (Air)</v>
          </cell>
          <cell r="P869" t="str">
            <v>60 Mesh SS</v>
          </cell>
          <cell r="Q869" t="str">
            <v>Y-60MESH/SS</v>
          </cell>
          <cell r="R869" t="str">
            <v>FT28205, REPAIR, Aux Tank, Pressure Relief Valve (PRV) LRU (Air), 60 Mesh SS, Y-60MESH/SS</v>
          </cell>
          <cell r="S869">
            <v>1</v>
          </cell>
        </row>
        <row r="870">
          <cell r="A870">
            <v>861</v>
          </cell>
          <cell r="B870" t="str">
            <v>FT28205</v>
          </cell>
          <cell r="C870" t="str">
            <v>AUXILIARY TANK- 3 - REPAIR</v>
          </cell>
          <cell r="D870">
            <v>2910900358</v>
          </cell>
          <cell r="E870" t="str">
            <v>4128-00-020-1054</v>
          </cell>
          <cell r="F870" t="str">
            <v>SV00A0A450AA</v>
          </cell>
          <cell r="G870" t="str">
            <v/>
          </cell>
          <cell r="H870" t="str">
            <v/>
          </cell>
          <cell r="I870" t="str">
            <v/>
          </cell>
          <cell r="J870" t="str">
            <v/>
          </cell>
          <cell r="K870" t="str">
            <v/>
          </cell>
          <cell r="L870">
            <v>861</v>
          </cell>
          <cell r="M870" t="str">
            <v>REPAIR</v>
          </cell>
          <cell r="N870" t="str">
            <v>Aux Tank</v>
          </cell>
          <cell r="O870" t="str">
            <v>FUEL LEVEL SENSOR - AUX TANK</v>
          </cell>
          <cell r="P870" t="str">
            <v/>
          </cell>
          <cell r="Q870" t="str">
            <v>4128-00-020-1054</v>
          </cell>
          <cell r="R870" t="str">
            <v>FT28205, REPAIR, Aux Tank, FUEL LEVEL SENSOR - AUX TANK, , 4128-00-020-1054</v>
          </cell>
          <cell r="S870" t="str">
            <v/>
          </cell>
        </row>
        <row r="871">
          <cell r="A871">
            <v>862</v>
          </cell>
          <cell r="B871" t="str">
            <v>FT28205</v>
          </cell>
          <cell r="C871" t="str">
            <v>AUXILIARY TANK- 3 - REPAIR</v>
          </cell>
          <cell r="D871">
            <v>2910900358</v>
          </cell>
          <cell r="E871" t="str">
            <v>4128-00-010</v>
          </cell>
          <cell r="F871" t="str">
            <v>SV00A0A450AA01</v>
          </cell>
          <cell r="G871" t="str">
            <v>Fitting</v>
          </cell>
          <cell r="H871" t="str">
            <v>Fuel Level Sensor Unit</v>
          </cell>
          <cell r="I871">
            <v>1</v>
          </cell>
          <cell r="J871">
            <v>0.2</v>
          </cell>
          <cell r="K871">
            <v>0.2</v>
          </cell>
          <cell r="L871">
            <v>862</v>
          </cell>
          <cell r="M871" t="str">
            <v>REPAIR</v>
          </cell>
          <cell r="N871" t="str">
            <v>Aux Tank</v>
          </cell>
          <cell r="O871" t="str">
            <v>Fuel Level Sensor LRU</v>
          </cell>
          <cell r="P871" t="str">
            <v>Fuel Level Sensor Unit</v>
          </cell>
          <cell r="Q871" t="str">
            <v>4128-00-010</v>
          </cell>
          <cell r="R871" t="str">
            <v>FT28205, REPAIR, Aux Tank, Fuel Level Sensor LRU, Fuel Level Sensor Unit, 4128-00-010</v>
          </cell>
          <cell r="S871">
            <v>1</v>
          </cell>
        </row>
        <row r="872">
          <cell r="A872">
            <v>863</v>
          </cell>
          <cell r="B872" t="str">
            <v>FT28205</v>
          </cell>
          <cell r="C872" t="str">
            <v>AUXILIARY TANK- 3 - REPAIR</v>
          </cell>
          <cell r="D872">
            <v>2910900358</v>
          </cell>
          <cell r="E872" t="str">
            <v>4129-30-051</v>
          </cell>
          <cell r="F872" t="str">
            <v>SV00A0A450AA03</v>
          </cell>
          <cell r="G872" t="str">
            <v>Fitting</v>
          </cell>
          <cell r="H872" t="str">
            <v>Support Boss for FLS</v>
          </cell>
          <cell r="I872">
            <v>1</v>
          </cell>
          <cell r="J872">
            <v>0.2</v>
          </cell>
          <cell r="K872">
            <v>0.2</v>
          </cell>
          <cell r="L872">
            <v>863</v>
          </cell>
          <cell r="M872" t="str">
            <v>REPAIR</v>
          </cell>
          <cell r="N872" t="str">
            <v>Aux Tank</v>
          </cell>
          <cell r="O872" t="str">
            <v>Fuel Level Sensor LRU</v>
          </cell>
          <cell r="P872" t="str">
            <v>Support Boss for FLS</v>
          </cell>
          <cell r="Q872" t="str">
            <v>4129-30-051</v>
          </cell>
          <cell r="R872" t="str">
            <v>FT28205, REPAIR, Aux Tank, Fuel Level Sensor LRU, Support Boss for FLS, 4129-30-051</v>
          </cell>
          <cell r="S872">
            <v>1</v>
          </cell>
        </row>
        <row r="873">
          <cell r="A873">
            <v>864</v>
          </cell>
          <cell r="B873" t="str">
            <v>FT28205</v>
          </cell>
          <cell r="C873" t="str">
            <v>AUXILIARY TANK- 3 - REPAIR</v>
          </cell>
          <cell r="D873">
            <v>2910900358</v>
          </cell>
          <cell r="E873" t="str">
            <v>BT-M5X25HX/SS</v>
          </cell>
          <cell r="F873" t="str">
            <v>SV00A0A450AA05</v>
          </cell>
          <cell r="G873" t="str">
            <v>Fastener</v>
          </cell>
          <cell r="H873" t="str">
            <v>M5 Bolt Hex Head</v>
          </cell>
          <cell r="I873">
            <v>5</v>
          </cell>
          <cell r="J873">
            <v>5.0000000000000001E-3</v>
          </cell>
          <cell r="K873">
            <v>2.5000000000000001E-2</v>
          </cell>
          <cell r="L873">
            <v>864</v>
          </cell>
          <cell r="M873" t="str">
            <v>Scout</v>
          </cell>
          <cell r="N873" t="str">
            <v>Aux Tank</v>
          </cell>
          <cell r="O873" t="str">
            <v>Fuel Level Sensor LRU</v>
          </cell>
          <cell r="P873" t="str">
            <v>M5 Bolt Hex Head</v>
          </cell>
          <cell r="Q873" t="str">
            <v>BT-M5X25HX/SS</v>
          </cell>
          <cell r="R873" t="str">
            <v>FT28205, Scout, Aux Tank, Fuel Level Sensor LRU, M5 Bolt Hex Head, BT-M5X25HX/SS</v>
          </cell>
          <cell r="S873">
            <v>5</v>
          </cell>
        </row>
        <row r="874">
          <cell r="A874">
            <v>865</v>
          </cell>
          <cell r="B874" t="str">
            <v>FT28205</v>
          </cell>
          <cell r="C874" t="str">
            <v>AUXILIARY TANK- 3 - REPAIR</v>
          </cell>
          <cell r="D874">
            <v>2910900358</v>
          </cell>
          <cell r="E874" t="str">
            <v>Z-W-M5</v>
          </cell>
          <cell r="F874" t="str">
            <v>SV00A0A450AA07</v>
          </cell>
          <cell r="G874" t="str">
            <v>Fastener</v>
          </cell>
          <cell r="H874" t="str">
            <v>M5 Washer</v>
          </cell>
          <cell r="I874">
            <v>5</v>
          </cell>
          <cell r="J874">
            <v>3.0000000000000001E-3</v>
          </cell>
          <cell r="K874">
            <v>1.4999999999999999E-2</v>
          </cell>
          <cell r="L874">
            <v>865</v>
          </cell>
          <cell r="M874" t="str">
            <v>Scout</v>
          </cell>
          <cell r="N874" t="str">
            <v>Aux Tank</v>
          </cell>
          <cell r="O874" t="str">
            <v>Fuel Level Sensor LRU</v>
          </cell>
          <cell r="P874" t="str">
            <v>M5 Washer</v>
          </cell>
          <cell r="Q874" t="str">
            <v>Z-W-M5</v>
          </cell>
          <cell r="R874" t="str">
            <v>FT28205, Scout, Aux Tank, Fuel Level Sensor LRU, M5 Washer, Z-W-M5</v>
          </cell>
          <cell r="S874">
            <v>5</v>
          </cell>
        </row>
        <row r="875">
          <cell r="A875">
            <v>866</v>
          </cell>
          <cell r="B875" t="str">
            <v>FT28205</v>
          </cell>
          <cell r="C875" t="str">
            <v>AUXILIARY TANK- 3 - REPAIR</v>
          </cell>
          <cell r="D875">
            <v>2910900358</v>
          </cell>
          <cell r="E875" t="str">
            <v>BT-M4X12CSK/SS</v>
          </cell>
          <cell r="F875" t="str">
            <v>SV00A0A450AA09</v>
          </cell>
          <cell r="G875" t="str">
            <v>Fastener</v>
          </cell>
          <cell r="H875" t="str">
            <v>M4 SCREW COUNTERSINK</v>
          </cell>
          <cell r="I875">
            <v>3</v>
          </cell>
          <cell r="J875">
            <v>3.0000000000000001E-3</v>
          </cell>
          <cell r="K875">
            <v>9.0000000000000011E-3</v>
          </cell>
          <cell r="L875">
            <v>866</v>
          </cell>
          <cell r="M875" t="str">
            <v>Scout</v>
          </cell>
          <cell r="N875" t="str">
            <v>Aux Tank</v>
          </cell>
          <cell r="O875" t="str">
            <v>Fuel Level Sensor LRU</v>
          </cell>
          <cell r="P875" t="str">
            <v>M4 SCREW COUNTERSINK</v>
          </cell>
          <cell r="Q875" t="str">
            <v>BT-M4X12CSK/SS</v>
          </cell>
          <cell r="R875" t="str">
            <v>FT28205, Scout, Aux Tank, Fuel Level Sensor LRU, M4 SCREW COUNTERSINK, BT-M4X12CSK/SS</v>
          </cell>
          <cell r="S875">
            <v>3</v>
          </cell>
        </row>
        <row r="876">
          <cell r="A876">
            <v>867</v>
          </cell>
          <cell r="B876" t="str">
            <v>FT28503</v>
          </cell>
          <cell r="C876" t="str">
            <v>AUXILIARY TANK- 3 - REPAIR</v>
          </cell>
          <cell r="D876">
            <v>2910900366</v>
          </cell>
          <cell r="E876" t="str">
            <v>FT22524</v>
          </cell>
          <cell r="F876" t="str">
            <v>SV00A0A450AA11</v>
          </cell>
          <cell r="G876" t="str">
            <v>Fastener</v>
          </cell>
          <cell r="H876" t="str">
            <v>GUAGE Cup</v>
          </cell>
          <cell r="I876">
            <v>1</v>
          </cell>
          <cell r="J876">
            <v>0.2</v>
          </cell>
          <cell r="K876">
            <v>0.2</v>
          </cell>
          <cell r="L876">
            <v>867</v>
          </cell>
          <cell r="M876" t="str">
            <v>Scout</v>
          </cell>
          <cell r="N876" t="str">
            <v>Aux Tank</v>
          </cell>
          <cell r="O876" t="str">
            <v>Fuel Level Sensor LRU</v>
          </cell>
          <cell r="P876" t="str">
            <v>GUAGE Cup</v>
          </cell>
          <cell r="Q876" t="str">
            <v>FT22524</v>
          </cell>
          <cell r="R876" t="str">
            <v>FT28503, Scout, Aux Tank, Fuel Level Sensor LRU, GUAGE Cup, FT22524</v>
          </cell>
          <cell r="S876">
            <v>1</v>
          </cell>
        </row>
        <row r="877">
          <cell r="A877">
            <v>868</v>
          </cell>
          <cell r="B877" t="str">
            <v>FT28205</v>
          </cell>
          <cell r="C877" t="str">
            <v>AUXILIARY TANK- 3 - REPAIR</v>
          </cell>
          <cell r="D877">
            <v>2910900358</v>
          </cell>
          <cell r="E877" t="str">
            <v/>
          </cell>
          <cell r="F877" t="str">
            <v>SV00A0A410AA07</v>
          </cell>
          <cell r="G877" t="str">
            <v/>
          </cell>
          <cell r="H877" t="str">
            <v/>
          </cell>
          <cell r="I877" t="str">
            <v/>
          </cell>
          <cell r="J877" t="str">
            <v/>
          </cell>
          <cell r="K877" t="str">
            <v/>
          </cell>
          <cell r="L877">
            <v>868</v>
          </cell>
          <cell r="M877" t="str">
            <v>REPAIR</v>
          </cell>
          <cell r="N877" t="str">
            <v>Aux Tank</v>
          </cell>
          <cell r="O877" t="str">
            <v>Pump LRU</v>
          </cell>
          <cell r="P877" t="str">
            <v/>
          </cell>
          <cell r="Q877" t="str">
            <v/>
          </cell>
          <cell r="R877" t="str">
            <v xml:space="preserve">FT28205, REPAIR, Aux Tank, Pump LRU, , </v>
          </cell>
          <cell r="S877" t="str">
            <v/>
          </cell>
        </row>
        <row r="878">
          <cell r="A878">
            <v>869</v>
          </cell>
          <cell r="B878" t="str">
            <v>FT28205</v>
          </cell>
          <cell r="C878" t="str">
            <v>AUXILIARY TANK- 3 - REPAIR</v>
          </cell>
          <cell r="D878">
            <v>2910900358</v>
          </cell>
          <cell r="E878" t="str">
            <v>X-4320900062/1096</v>
          </cell>
          <cell r="F878" t="str">
            <v>SV00A0A410AA0701</v>
          </cell>
          <cell r="G878" t="str">
            <v>Fitting</v>
          </cell>
          <cell r="H878" t="str">
            <v>Pump Assembly</v>
          </cell>
          <cell r="I878">
            <v>1</v>
          </cell>
          <cell r="J878" t="str">
            <v/>
          </cell>
          <cell r="K878" t="str">
            <v/>
          </cell>
          <cell r="L878">
            <v>869</v>
          </cell>
          <cell r="M878" t="str">
            <v>REPAIR</v>
          </cell>
          <cell r="N878" t="str">
            <v>Aux Tank</v>
          </cell>
          <cell r="O878" t="str">
            <v>Pump LRU</v>
          </cell>
          <cell r="P878" t="str">
            <v>Pump Assembly</v>
          </cell>
          <cell r="Q878" t="str">
            <v>X-4320900062/1096</v>
          </cell>
          <cell r="R878" t="str">
            <v>FT28205, REPAIR, Aux Tank, Pump LRU, Pump Assembly, X-4320900062/1096</v>
          </cell>
          <cell r="S878">
            <v>1</v>
          </cell>
        </row>
        <row r="879">
          <cell r="A879">
            <v>870</v>
          </cell>
          <cell r="B879" t="str">
            <v>FT28205</v>
          </cell>
          <cell r="C879" t="str">
            <v>AUXILIARY TANK- 3 - REPAIR</v>
          </cell>
          <cell r="D879">
            <v>2910900358</v>
          </cell>
          <cell r="E879" t="str">
            <v/>
          </cell>
          <cell r="F879" t="str">
            <v>SV00A0A410AA0703</v>
          </cell>
          <cell r="G879" t="str">
            <v>Seal</v>
          </cell>
          <cell r="H879" t="str">
            <v>Gasket - Pump Mounting (comes with pump)</v>
          </cell>
          <cell r="I879">
            <v>1</v>
          </cell>
          <cell r="J879">
            <v>0.02</v>
          </cell>
          <cell r="K879">
            <v>0.02</v>
          </cell>
          <cell r="L879">
            <v>870</v>
          </cell>
          <cell r="M879" t="str">
            <v>REPAIR</v>
          </cell>
          <cell r="N879" t="str">
            <v>Aux Tank</v>
          </cell>
          <cell r="O879" t="str">
            <v>Pump LRU</v>
          </cell>
          <cell r="P879" t="str">
            <v>Gasket - Pump Mounting (comes with pump)</v>
          </cell>
          <cell r="Q879" t="str">
            <v/>
          </cell>
          <cell r="R879" t="str">
            <v xml:space="preserve">FT28205, REPAIR, Aux Tank, Pump LRU, Gasket - Pump Mounting (comes with pump), </v>
          </cell>
          <cell r="S879">
            <v>1</v>
          </cell>
        </row>
        <row r="880">
          <cell r="A880">
            <v>871</v>
          </cell>
          <cell r="B880" t="str">
            <v>FT28205</v>
          </cell>
          <cell r="C880" t="str">
            <v>AUXILIARY TANK- 3 - REPAIR</v>
          </cell>
          <cell r="D880">
            <v>2910900358</v>
          </cell>
          <cell r="E880" t="str">
            <v>BT-M6X20HX</v>
          </cell>
          <cell r="F880" t="str">
            <v>SV00A0A410AA0705</v>
          </cell>
          <cell r="G880" t="str">
            <v>Fastener</v>
          </cell>
          <cell r="H880" t="str">
            <v>Bolt - M6 - Pump Mounting</v>
          </cell>
          <cell r="I880">
            <v>4</v>
          </cell>
          <cell r="J880" t="str">
            <v/>
          </cell>
          <cell r="K880" t="str">
            <v/>
          </cell>
          <cell r="L880">
            <v>871</v>
          </cell>
          <cell r="M880" t="str">
            <v>REPAIR</v>
          </cell>
          <cell r="N880" t="str">
            <v>Aux Tank</v>
          </cell>
          <cell r="O880" t="str">
            <v>Pump LRU</v>
          </cell>
          <cell r="P880" t="str">
            <v>Bolt - M6 - Pump Mounting</v>
          </cell>
          <cell r="Q880" t="str">
            <v>BT-M6X20HX</v>
          </cell>
          <cell r="R880" t="str">
            <v>FT28205, REPAIR, Aux Tank, Pump LRU, Bolt - M6 - Pump Mounting, BT-M6X20HX</v>
          </cell>
          <cell r="S880">
            <v>4</v>
          </cell>
        </row>
        <row r="881">
          <cell r="A881">
            <v>872</v>
          </cell>
          <cell r="B881" t="str">
            <v>FT28205</v>
          </cell>
          <cell r="C881" t="str">
            <v>AUXILIARY TANK- 3 - REPAIR</v>
          </cell>
          <cell r="D881">
            <v>2910900358</v>
          </cell>
          <cell r="E881" t="str">
            <v>NT-M6</v>
          </cell>
          <cell r="F881" t="str">
            <v>SV00A0A410AA0707</v>
          </cell>
          <cell r="G881" t="str">
            <v>Fastener</v>
          </cell>
          <cell r="H881" t="str">
            <v>Nut - M6 - Pump Mounting</v>
          </cell>
          <cell r="I881">
            <v>4</v>
          </cell>
          <cell r="J881" t="str">
            <v/>
          </cell>
          <cell r="K881" t="str">
            <v/>
          </cell>
          <cell r="L881">
            <v>872</v>
          </cell>
          <cell r="M881" t="str">
            <v>REPAIR</v>
          </cell>
          <cell r="N881" t="str">
            <v>Aux Tank</v>
          </cell>
          <cell r="O881" t="str">
            <v>Pump LRU</v>
          </cell>
          <cell r="P881" t="str">
            <v>Nut - M6 - Pump Mounting</v>
          </cell>
          <cell r="Q881" t="str">
            <v>NT-M6</v>
          </cell>
          <cell r="R881" t="str">
            <v>FT28205, REPAIR, Aux Tank, Pump LRU, Nut - M6 - Pump Mounting, NT-M6</v>
          </cell>
          <cell r="S881">
            <v>4</v>
          </cell>
        </row>
        <row r="882">
          <cell r="A882">
            <v>873</v>
          </cell>
          <cell r="B882" t="str">
            <v>FT28205</v>
          </cell>
          <cell r="C882" t="str">
            <v>AUXILIARY TANK- 3 - REPAIR</v>
          </cell>
          <cell r="D882">
            <v>2910900358</v>
          </cell>
          <cell r="E882" t="str">
            <v>Z-W-M6</v>
          </cell>
          <cell r="F882" t="str">
            <v>SV00A0A410AA0709</v>
          </cell>
          <cell r="G882" t="str">
            <v>Spacer</v>
          </cell>
          <cell r="H882" t="str">
            <v>Washer - M6 - Pump Mounting</v>
          </cell>
          <cell r="I882">
            <v>4</v>
          </cell>
          <cell r="J882" t="str">
            <v/>
          </cell>
          <cell r="K882" t="str">
            <v/>
          </cell>
          <cell r="L882">
            <v>873</v>
          </cell>
          <cell r="M882" t="str">
            <v>REPAIR</v>
          </cell>
          <cell r="N882" t="str">
            <v>Aux Tank</v>
          </cell>
          <cell r="O882" t="str">
            <v>Pump LRU</v>
          </cell>
          <cell r="P882" t="str">
            <v>Washer - M6 - Pump Mounting</v>
          </cell>
          <cell r="Q882" t="str">
            <v>Z-W-M6</v>
          </cell>
          <cell r="R882" t="str">
            <v>FT28205, REPAIR, Aux Tank, Pump LRU, Washer - M6 - Pump Mounting, Z-W-M6</v>
          </cell>
          <cell r="S882">
            <v>4</v>
          </cell>
        </row>
        <row r="883">
          <cell r="A883">
            <v>874</v>
          </cell>
          <cell r="B883" t="str">
            <v>FT28205</v>
          </cell>
          <cell r="C883" t="str">
            <v>AUXILIARY TANK- 3 - REPAIR</v>
          </cell>
          <cell r="D883">
            <v>2910900358</v>
          </cell>
          <cell r="E883" t="str">
            <v>FT28515</v>
          </cell>
          <cell r="F883" t="str">
            <v>SV00A0A410AA0711</v>
          </cell>
          <cell r="G883" t="str">
            <v>Spacer</v>
          </cell>
          <cell r="H883" t="str">
            <v>Pump Spacer</v>
          </cell>
          <cell r="I883">
            <v>1</v>
          </cell>
          <cell r="J883" t="str">
            <v/>
          </cell>
          <cell r="K883" t="str">
            <v/>
          </cell>
          <cell r="L883">
            <v>874</v>
          </cell>
          <cell r="M883" t="str">
            <v>REPAIR</v>
          </cell>
          <cell r="N883" t="str">
            <v>Aux Tank</v>
          </cell>
          <cell r="O883" t="str">
            <v>Pump LRU</v>
          </cell>
          <cell r="P883" t="str">
            <v>Pump Spacer</v>
          </cell>
          <cell r="Q883" t="str">
            <v>FT28515</v>
          </cell>
          <cell r="R883" t="str">
            <v>FT28205, REPAIR, Aux Tank, Pump LRU, Pump Spacer, FT28515</v>
          </cell>
          <cell r="S883">
            <v>1</v>
          </cell>
        </row>
        <row r="884">
          <cell r="A884">
            <v>875</v>
          </cell>
          <cell r="B884" t="str">
            <v>FT28205</v>
          </cell>
          <cell r="C884" t="str">
            <v>AUXILIARY TANK- 3 - REPAIR</v>
          </cell>
          <cell r="D884">
            <v>2910900358</v>
          </cell>
          <cell r="E884" t="str">
            <v/>
          </cell>
          <cell r="F884" t="str">
            <v>SV00A0A460AG01</v>
          </cell>
          <cell r="G884" t="str">
            <v/>
          </cell>
          <cell r="H884" t="str">
            <v/>
          </cell>
          <cell r="I884" t="str">
            <v/>
          </cell>
          <cell r="J884" t="str">
            <v/>
          </cell>
          <cell r="K884" t="str">
            <v/>
          </cell>
          <cell r="L884">
            <v>875</v>
          </cell>
          <cell r="M884" t="str">
            <v>REPAIR</v>
          </cell>
          <cell r="N884" t="str">
            <v>Aux Tank</v>
          </cell>
          <cell r="O884" t="str">
            <v>FUEL BREATHER  - AIR CONNECTION AUX TANK</v>
          </cell>
          <cell r="P884" t="str">
            <v/>
          </cell>
          <cell r="Q884" t="str">
            <v/>
          </cell>
          <cell r="R884" t="str">
            <v xml:space="preserve">FT28205, REPAIR, Aux Tank, FUEL BREATHER  - AIR CONNECTION AUX TANK, , </v>
          </cell>
          <cell r="S884" t="str">
            <v/>
          </cell>
        </row>
        <row r="885">
          <cell r="A885">
            <v>876</v>
          </cell>
          <cell r="B885" t="str">
            <v>FT28205</v>
          </cell>
          <cell r="C885" t="str">
            <v>AUXILIARY TANK- 3 - REPAIR</v>
          </cell>
          <cell r="D885">
            <v>2910900358</v>
          </cell>
          <cell r="E885" t="str">
            <v>SV15LOMDCF</v>
          </cell>
          <cell r="F885" t="str">
            <v>SV00A0A460AG0101</v>
          </cell>
          <cell r="G885" t="str">
            <v>Fitting</v>
          </cell>
          <cell r="H885" t="str">
            <v>M22 X 1.5 Bulkhead Connector</v>
          </cell>
          <cell r="I885">
            <v>1</v>
          </cell>
          <cell r="J885">
            <v>0.13</v>
          </cell>
          <cell r="K885">
            <v>0.13</v>
          </cell>
          <cell r="L885">
            <v>876</v>
          </cell>
          <cell r="M885" t="str">
            <v>REPAIR</v>
          </cell>
          <cell r="N885" t="str">
            <v>Aux Tank</v>
          </cell>
          <cell r="O885" t="str">
            <v>Inward Relief Port LRU (Air)</v>
          </cell>
          <cell r="P885" t="str">
            <v>M22 X 1.5 Bulkhead Connector</v>
          </cell>
          <cell r="Q885" t="str">
            <v>SV15LOMDCF</v>
          </cell>
          <cell r="R885" t="str">
            <v>FT28205, REPAIR, Aux Tank, Inward Relief Port LRU (Air), M22 X 1.5 Bulkhead Connector, SV15LOMDCF</v>
          </cell>
          <cell r="S885">
            <v>1</v>
          </cell>
        </row>
        <row r="886">
          <cell r="A886">
            <v>877</v>
          </cell>
          <cell r="B886" t="str">
            <v>FT28205</v>
          </cell>
          <cell r="C886" t="str">
            <v>AUXILIARY TANK- 3 - REPAIR</v>
          </cell>
          <cell r="D886">
            <v>2910900358</v>
          </cell>
          <cell r="E886" t="str">
            <v>MLN22</v>
          </cell>
          <cell r="F886" t="str">
            <v>SV00A0A460AG0103</v>
          </cell>
          <cell r="G886" t="str">
            <v>Fitting</v>
          </cell>
          <cell r="H886" t="str">
            <v>M22 X 1.5 Locknut</v>
          </cell>
          <cell r="I886">
            <v>1</v>
          </cell>
          <cell r="J886">
            <v>2.3E-2</v>
          </cell>
          <cell r="K886">
            <v>2.3E-2</v>
          </cell>
          <cell r="L886">
            <v>877</v>
          </cell>
          <cell r="M886" t="str">
            <v>REPAIR</v>
          </cell>
          <cell r="N886" t="str">
            <v>Aux Tank</v>
          </cell>
          <cell r="O886" t="str">
            <v>Inward Relief Port LRU (Air)</v>
          </cell>
          <cell r="P886" t="str">
            <v>M22 X 1.5 Locknut</v>
          </cell>
          <cell r="Q886" t="str">
            <v>MLN22</v>
          </cell>
          <cell r="R886" t="str">
            <v>FT28205, REPAIR, Aux Tank, Inward Relief Port LRU (Air), M22 X 1.5 Locknut, MLN22</v>
          </cell>
          <cell r="S886">
            <v>1</v>
          </cell>
        </row>
        <row r="887">
          <cell r="A887">
            <v>878</v>
          </cell>
          <cell r="B887" t="str">
            <v>FT28205</v>
          </cell>
          <cell r="C887" t="str">
            <v>AUXILIARY TANK- 3 - REPAIR</v>
          </cell>
          <cell r="D887">
            <v>2910900358</v>
          </cell>
          <cell r="E887" t="str">
            <v>22MM BONDED</v>
          </cell>
          <cell r="F887" t="str">
            <v>SV00A0A460AG0105</v>
          </cell>
          <cell r="G887" t="str">
            <v>Seal</v>
          </cell>
          <cell r="H887" t="str">
            <v>M22 X 1.5 Bonded Seal</v>
          </cell>
          <cell r="I887">
            <v>2</v>
          </cell>
          <cell r="J887">
            <v>4.0000000000000001E-3</v>
          </cell>
          <cell r="K887">
            <v>8.0000000000000002E-3</v>
          </cell>
          <cell r="L887">
            <v>878</v>
          </cell>
          <cell r="M887" t="str">
            <v>REPAIR</v>
          </cell>
          <cell r="N887" t="str">
            <v>Aux Tank</v>
          </cell>
          <cell r="O887" t="str">
            <v>Inward Relief Port LRU (Air)</v>
          </cell>
          <cell r="P887" t="str">
            <v>M22 X 1.5 Bonded Seal</v>
          </cell>
          <cell r="Q887" t="str">
            <v>22MM BONDED</v>
          </cell>
          <cell r="R887" t="str">
            <v>FT28205, REPAIR, Aux Tank, Inward Relief Port LRU (Air), M22 X 1.5 Bonded Seal, 22MM BONDED</v>
          </cell>
          <cell r="S887">
            <v>2</v>
          </cell>
        </row>
        <row r="888">
          <cell r="A888">
            <v>879</v>
          </cell>
          <cell r="B888" t="str">
            <v>FT28205</v>
          </cell>
          <cell r="C888" t="str">
            <v>AUXILIARY TANK- 3 - REPAIR</v>
          </cell>
          <cell r="D888">
            <v>2910900358</v>
          </cell>
          <cell r="E888" t="str">
            <v>EW15LOMDCF</v>
          </cell>
          <cell r="F888" t="str">
            <v>SV00A0A460AG0107</v>
          </cell>
          <cell r="G888" t="str">
            <v>Fitting</v>
          </cell>
          <cell r="H888" t="str">
            <v>M22 X 1.5 90° Swivel Fem/Fixed Male Union</v>
          </cell>
          <cell r="I888">
            <v>1</v>
          </cell>
          <cell r="J888">
            <v>0.122</v>
          </cell>
          <cell r="K888">
            <v>0.122</v>
          </cell>
          <cell r="L888">
            <v>879</v>
          </cell>
          <cell r="M888" t="str">
            <v>REPAIR</v>
          </cell>
          <cell r="N888" t="str">
            <v>Aux Tank</v>
          </cell>
          <cell r="O888" t="str">
            <v>Inward Relief Port LRU (Air)</v>
          </cell>
          <cell r="P888" t="str">
            <v>M22 X 1.5 90° Swivel Fem/Fixed Male Union</v>
          </cell>
          <cell r="Q888" t="str">
            <v>EW15LOMDCF</v>
          </cell>
          <cell r="R888" t="str">
            <v>FT28205, REPAIR, Aux Tank, Inward Relief Port LRU (Air), M22 X 1.5 90° Swivel Fem/Fixed Male Union, EW15LOMDCF</v>
          </cell>
          <cell r="S888">
            <v>1</v>
          </cell>
        </row>
        <row r="889">
          <cell r="A889">
            <v>880</v>
          </cell>
          <cell r="B889" t="str">
            <v>FT28205</v>
          </cell>
          <cell r="C889" t="str">
            <v>AUXILIARY TANK- 3 - REPAIR</v>
          </cell>
          <cell r="D889">
            <v>2910900358</v>
          </cell>
          <cell r="E889" t="str">
            <v>G15LCFX</v>
          </cell>
          <cell r="F889" t="str">
            <v>SV00A0A460AG0109</v>
          </cell>
          <cell r="G889" t="str">
            <v>Fitting</v>
          </cell>
          <cell r="H889" t="str">
            <v>M22 X 1.5 Male / Male Adaptor</v>
          </cell>
          <cell r="I889">
            <v>1</v>
          </cell>
          <cell r="J889">
            <v>0.1</v>
          </cell>
          <cell r="K889">
            <v>0.1</v>
          </cell>
          <cell r="L889">
            <v>880</v>
          </cell>
          <cell r="M889" t="str">
            <v>REPAIR</v>
          </cell>
          <cell r="N889" t="str">
            <v>Aux Tank</v>
          </cell>
          <cell r="O889" t="str">
            <v>Inward Relief Port LRU (Air)</v>
          </cell>
          <cell r="P889" t="str">
            <v>M22 X 1.5 Male / Male Adaptor</v>
          </cell>
          <cell r="Q889" t="str">
            <v>G15LCFX</v>
          </cell>
          <cell r="R889" t="str">
            <v>FT28205, REPAIR, Aux Tank, Inward Relief Port LRU (Air), M22 X 1.5 Male / Male Adaptor, G15LCFX</v>
          </cell>
          <cell r="S889">
            <v>1</v>
          </cell>
        </row>
        <row r="890">
          <cell r="A890">
            <v>881</v>
          </cell>
          <cell r="B890" t="str">
            <v>FT28205</v>
          </cell>
          <cell r="C890" t="str">
            <v>AUXILIARY TANK- 3 - REPAIR</v>
          </cell>
          <cell r="D890">
            <v>2910900358</v>
          </cell>
          <cell r="E890" t="str">
            <v/>
          </cell>
          <cell r="F890" t="str">
            <v>SV00A0A410AA11</v>
          </cell>
          <cell r="G890" t="str">
            <v/>
          </cell>
          <cell r="H890" t="str">
            <v/>
          </cell>
          <cell r="I890" t="str">
            <v/>
          </cell>
          <cell r="J890" t="str">
            <v/>
          </cell>
          <cell r="K890" t="str">
            <v/>
          </cell>
          <cell r="L890">
            <v>881</v>
          </cell>
          <cell r="M890" t="str">
            <v>REPAIR</v>
          </cell>
          <cell r="N890" t="str">
            <v>Aux Tank</v>
          </cell>
          <cell r="O890" t="str">
            <v>Earthing Boss</v>
          </cell>
          <cell r="P890" t="str">
            <v/>
          </cell>
          <cell r="Q890" t="str">
            <v/>
          </cell>
          <cell r="R890" t="str">
            <v xml:space="preserve">FT28205, REPAIR, Aux Tank, Earthing Boss, , </v>
          </cell>
          <cell r="S890" t="str">
            <v/>
          </cell>
        </row>
        <row r="891">
          <cell r="A891">
            <v>882</v>
          </cell>
          <cell r="B891" t="str">
            <v>FT28205</v>
          </cell>
          <cell r="C891" t="str">
            <v>AUXILIARY TANK- 3 - REPAIR</v>
          </cell>
          <cell r="D891">
            <v>2910900358</v>
          </cell>
          <cell r="E891" t="str">
            <v>FT28262</v>
          </cell>
          <cell r="F891" t="str">
            <v>SV00A0A410AA1101</v>
          </cell>
          <cell r="G891" t="str">
            <v>Fitting</v>
          </cell>
          <cell r="H891" t="str">
            <v>M8 Earthing Boss (Green)</v>
          </cell>
          <cell r="I891">
            <v>1</v>
          </cell>
          <cell r="J891">
            <v>0.03</v>
          </cell>
          <cell r="K891">
            <v>0.03</v>
          </cell>
          <cell r="L891">
            <v>882</v>
          </cell>
          <cell r="M891" t="str">
            <v>REPAIR</v>
          </cell>
          <cell r="N891" t="str">
            <v>Aux Tank</v>
          </cell>
          <cell r="O891" t="str">
            <v>Earthing Boss</v>
          </cell>
          <cell r="P891" t="str">
            <v>M8 Earthing Boss (Green)</v>
          </cell>
          <cell r="Q891" t="str">
            <v>FT28262</v>
          </cell>
          <cell r="R891" t="str">
            <v>FT28205, REPAIR, Aux Tank, Earthing Boss, M8 Earthing Boss (Green), FT28262</v>
          </cell>
          <cell r="S891">
            <v>1</v>
          </cell>
        </row>
        <row r="892">
          <cell r="A892">
            <v>883</v>
          </cell>
          <cell r="B892" t="str">
            <v>FT28205</v>
          </cell>
          <cell r="C892" t="str">
            <v>AUXILIARY TANK- 3 - REPAIR</v>
          </cell>
          <cell r="D892">
            <v>2910900358</v>
          </cell>
          <cell r="E892" t="str">
            <v>BT-M3X20CSK</v>
          </cell>
          <cell r="F892" t="str">
            <v>SV00A0A410AA1103</v>
          </cell>
          <cell r="G892" t="str">
            <v>Fastener</v>
          </cell>
          <cell r="H892" t="str">
            <v>M3 Csk Screw</v>
          </cell>
          <cell r="I892">
            <v>1</v>
          </cell>
          <cell r="J892">
            <v>5.0000000000000001E-3</v>
          </cell>
          <cell r="K892">
            <v>5.0000000000000001E-3</v>
          </cell>
          <cell r="L892">
            <v>883</v>
          </cell>
          <cell r="M892" t="str">
            <v>REPAIR</v>
          </cell>
          <cell r="N892" t="str">
            <v>Aux Tank</v>
          </cell>
          <cell r="O892" t="str">
            <v>Earthing Boss</v>
          </cell>
          <cell r="P892" t="str">
            <v>M3 Csk Screw</v>
          </cell>
          <cell r="Q892" t="str">
            <v>BT-M3X20CSK</v>
          </cell>
          <cell r="R892" t="str">
            <v>FT28205, REPAIR, Aux Tank, Earthing Boss, M3 Csk Screw, BT-M3X20CSK</v>
          </cell>
          <cell r="S892">
            <v>1</v>
          </cell>
        </row>
        <row r="893">
          <cell r="A893">
            <v>884</v>
          </cell>
          <cell r="B893" t="str">
            <v>FT28205</v>
          </cell>
          <cell r="C893" t="str">
            <v>AUXILIARY TANK- 3 - REPAIR</v>
          </cell>
          <cell r="D893">
            <v>2910900358</v>
          </cell>
          <cell r="E893" t="str">
            <v>BT-M8X10HX</v>
          </cell>
          <cell r="F893" t="str">
            <v>SV00A0A410AA1105</v>
          </cell>
          <cell r="G893" t="str">
            <v>Fastener</v>
          </cell>
          <cell r="H893" t="str">
            <v>M8 Bolt Hex Head</v>
          </cell>
          <cell r="I893">
            <v>1</v>
          </cell>
          <cell r="J893">
            <v>0.03</v>
          </cell>
          <cell r="K893">
            <v>0.03</v>
          </cell>
          <cell r="L893">
            <v>884</v>
          </cell>
          <cell r="M893" t="str">
            <v>REPAIR</v>
          </cell>
          <cell r="N893" t="str">
            <v>Aux Tank</v>
          </cell>
          <cell r="O893" t="str">
            <v>Earthing Boss</v>
          </cell>
          <cell r="P893" t="str">
            <v>M8 Bolt Hex Head</v>
          </cell>
          <cell r="Q893" t="str">
            <v>BT-M8X10HX</v>
          </cell>
          <cell r="R893" t="str">
            <v>FT28205, REPAIR, Aux Tank, Earthing Boss, M8 Bolt Hex Head, BT-M8X10HX</v>
          </cell>
          <cell r="S893">
            <v>1</v>
          </cell>
        </row>
        <row r="894">
          <cell r="A894">
            <v>885</v>
          </cell>
          <cell r="B894" t="str">
            <v>FT28205</v>
          </cell>
          <cell r="C894" t="str">
            <v>AUXILIARY TANK- 3 - REPAIR</v>
          </cell>
          <cell r="D894">
            <v>2910900358</v>
          </cell>
          <cell r="E894" t="str">
            <v/>
          </cell>
          <cell r="F894" t="str">
            <v>SV00A0A460AA07</v>
          </cell>
          <cell r="G894" t="str">
            <v/>
          </cell>
          <cell r="H894" t="str">
            <v/>
          </cell>
          <cell r="I894" t="str">
            <v/>
          </cell>
          <cell r="J894" t="str">
            <v/>
          </cell>
          <cell r="K894" t="str">
            <v/>
          </cell>
          <cell r="L894">
            <v>885</v>
          </cell>
          <cell r="M894" t="str">
            <v>REPAIR</v>
          </cell>
          <cell r="N894" t="str">
            <v>Aux Tank</v>
          </cell>
          <cell r="O894" t="str">
            <v>DRAIN PLUG - AUX TANK</v>
          </cell>
          <cell r="P894" t="str">
            <v/>
          </cell>
          <cell r="Q894" t="str">
            <v/>
          </cell>
          <cell r="R894" t="str">
            <v xml:space="preserve">FT28205, REPAIR, Aux Tank, DRAIN PLUG - AUX TANK, , </v>
          </cell>
          <cell r="S894" t="str">
            <v/>
          </cell>
        </row>
        <row r="895">
          <cell r="A895">
            <v>886</v>
          </cell>
          <cell r="B895" t="str">
            <v>FT28205</v>
          </cell>
          <cell r="C895" t="str">
            <v>AUXILIARY TANK- 3 - REPAIR</v>
          </cell>
          <cell r="D895">
            <v>2910900358</v>
          </cell>
          <cell r="E895" t="str">
            <v>FT28274</v>
          </cell>
          <cell r="F895" t="str">
            <v>SV00A0A460AA0701</v>
          </cell>
          <cell r="G895" t="str">
            <v>Insert</v>
          </cell>
          <cell r="H895" t="str">
            <v xml:space="preserve">M24 X 1.5 Nut Insert (RM) </v>
          </cell>
          <cell r="I895">
            <v>1</v>
          </cell>
          <cell r="J895">
            <v>7.0000000000000007E-2</v>
          </cell>
          <cell r="K895">
            <v>7.0000000000000007E-2</v>
          </cell>
          <cell r="L895">
            <v>886</v>
          </cell>
          <cell r="M895" t="str">
            <v>REPAIR</v>
          </cell>
          <cell r="N895" t="str">
            <v>Aux Tank</v>
          </cell>
          <cell r="O895" t="str">
            <v xml:space="preserve">Drain Plug Assembly </v>
          </cell>
          <cell r="P895" t="str">
            <v xml:space="preserve">M24 X 1.5 Nut Insert (RM) </v>
          </cell>
          <cell r="Q895" t="str">
            <v>FT28274</v>
          </cell>
          <cell r="R895" t="str">
            <v>FT28205, REPAIR, Aux Tank, Drain Plug Assembly , M24 X 1.5 Nut Insert (RM) , FT28274</v>
          </cell>
          <cell r="S895">
            <v>1</v>
          </cell>
        </row>
        <row r="896">
          <cell r="A896">
            <v>887</v>
          </cell>
          <cell r="B896" t="str">
            <v>FT28205</v>
          </cell>
          <cell r="C896" t="str">
            <v>AUXILIARY TANK- 3 - REPAIR</v>
          </cell>
          <cell r="D896">
            <v>2910900358</v>
          </cell>
          <cell r="E896" t="str">
            <v>ROV16SCFX</v>
          </cell>
          <cell r="F896" t="str">
            <v>SV00A0A460AA0703</v>
          </cell>
          <cell r="G896" t="str">
            <v>Fitting</v>
          </cell>
          <cell r="H896" t="str">
            <v>M24 X 1.5 Solid Plug</v>
          </cell>
          <cell r="I896">
            <v>1</v>
          </cell>
          <cell r="J896">
            <v>7.4999999999999997E-2</v>
          </cell>
          <cell r="K896">
            <v>7.4999999999999997E-2</v>
          </cell>
          <cell r="L896">
            <v>887</v>
          </cell>
          <cell r="M896" t="str">
            <v>REPAIR</v>
          </cell>
          <cell r="N896" t="str">
            <v>Aux Tank</v>
          </cell>
          <cell r="O896" t="str">
            <v xml:space="preserve">Drain Plug Assembly </v>
          </cell>
          <cell r="P896" t="str">
            <v>M24 X 1.5 Solid Plug</v>
          </cell>
          <cell r="Q896" t="str">
            <v>ROV16SCFX</v>
          </cell>
          <cell r="R896" t="str">
            <v>FT28205, REPAIR, Aux Tank, Drain Plug Assembly , M24 X 1.5 Solid Plug, ROV16SCFX</v>
          </cell>
          <cell r="S896">
            <v>1</v>
          </cell>
        </row>
        <row r="897">
          <cell r="A897">
            <v>888</v>
          </cell>
          <cell r="B897" t="str">
            <v>FT28205</v>
          </cell>
          <cell r="C897" t="str">
            <v>AUXILIARY TANK- 3 - REPAIR</v>
          </cell>
          <cell r="D897">
            <v>2910900358</v>
          </cell>
          <cell r="E897" t="str">
            <v>Y-BS-M24</v>
          </cell>
          <cell r="F897" t="str">
            <v>SV00A0A460AA0705</v>
          </cell>
          <cell r="G897" t="str">
            <v>Seal</v>
          </cell>
          <cell r="H897" t="str">
            <v>M24 X 1.5 Bonded Seal</v>
          </cell>
          <cell r="I897">
            <v>1</v>
          </cell>
          <cell r="J897">
            <v>4.0000000000000001E-3</v>
          </cell>
          <cell r="K897">
            <v>4.0000000000000001E-3</v>
          </cell>
          <cell r="L897">
            <v>888</v>
          </cell>
          <cell r="M897" t="str">
            <v>REPAIR</v>
          </cell>
          <cell r="N897" t="str">
            <v>Aux Tank</v>
          </cell>
          <cell r="O897" t="str">
            <v xml:space="preserve">Drain Plug Assembly </v>
          </cell>
          <cell r="P897" t="str">
            <v>M24 X 1.5 Bonded Seal</v>
          </cell>
          <cell r="Q897" t="str">
            <v>Y-BS-M24</v>
          </cell>
          <cell r="R897" t="str">
            <v>FT28205, REPAIR, Aux Tank, Drain Plug Assembly , M24 X 1.5 Bonded Seal, Y-BS-M24</v>
          </cell>
          <cell r="S897">
            <v>1</v>
          </cell>
        </row>
        <row r="898">
          <cell r="A898">
            <v>889</v>
          </cell>
          <cell r="B898" t="str">
            <v>FT28205</v>
          </cell>
          <cell r="C898" t="str">
            <v>AUXILIARY TANK- 3 - REPAIR</v>
          </cell>
          <cell r="D898">
            <v>2910900358</v>
          </cell>
          <cell r="E898" t="str">
            <v>FT28685</v>
          </cell>
          <cell r="F898" t="str">
            <v>SV00A0A410AA13</v>
          </cell>
          <cell r="G898" t="str">
            <v/>
          </cell>
          <cell r="H898" t="str">
            <v/>
          </cell>
          <cell r="I898" t="str">
            <v/>
          </cell>
          <cell r="J898" t="str">
            <v/>
          </cell>
          <cell r="K898" t="str">
            <v/>
          </cell>
          <cell r="L898">
            <v>889</v>
          </cell>
          <cell r="M898" t="str">
            <v>REPAIR</v>
          </cell>
          <cell r="N898" t="str">
            <v>Aux Tank</v>
          </cell>
          <cell r="O898" t="str">
            <v>SUPPORT STRUCTURE</v>
          </cell>
          <cell r="P898" t="str">
            <v/>
          </cell>
          <cell r="Q898" t="str">
            <v>FT28685</v>
          </cell>
          <cell r="R898" t="str">
            <v>FT28205, REPAIR, Aux Tank, SUPPORT STRUCTURE, , FT28685</v>
          </cell>
          <cell r="S898" t="str">
            <v/>
          </cell>
        </row>
        <row r="899">
          <cell r="A899">
            <v>890</v>
          </cell>
          <cell r="B899" t="str">
            <v>FT28205</v>
          </cell>
          <cell r="C899" t="str">
            <v>AUXILIARY TANK- 3 - REPAIR</v>
          </cell>
          <cell r="D899">
            <v>2910900358</v>
          </cell>
          <cell r="E899" t="str">
            <v>FT29100</v>
          </cell>
          <cell r="F899" t="str">
            <v>SV00A0A410AA1301</v>
          </cell>
          <cell r="G899" t="str">
            <v>Fitting</v>
          </cell>
          <cell r="H899" t="str">
            <v>Aux Retaining Bar</v>
          </cell>
          <cell r="I899">
            <v>2</v>
          </cell>
          <cell r="J899">
            <v>1</v>
          </cell>
          <cell r="K899">
            <v>2</v>
          </cell>
          <cell r="L899">
            <v>890</v>
          </cell>
          <cell r="M899" t="str">
            <v>REPAIR</v>
          </cell>
          <cell r="N899" t="str">
            <v>Aux Tank</v>
          </cell>
          <cell r="O899" t="str">
            <v>Aluminium Support Structure</v>
          </cell>
          <cell r="P899" t="str">
            <v>Aux Retaining Bar</v>
          </cell>
          <cell r="Q899" t="str">
            <v>FT29100</v>
          </cell>
          <cell r="R899" t="str">
            <v>FT28205, REPAIR, Aux Tank, Aluminium Support Structure, Aux Retaining Bar, FT29100</v>
          </cell>
          <cell r="S899">
            <v>2</v>
          </cell>
        </row>
        <row r="900">
          <cell r="A900">
            <v>891</v>
          </cell>
          <cell r="B900" t="str">
            <v>FT28205</v>
          </cell>
          <cell r="C900" t="str">
            <v>AUXILIARY TANK- 3 - REPAIR</v>
          </cell>
          <cell r="D900">
            <v>2910900358</v>
          </cell>
          <cell r="E900" t="str">
            <v>FT29101</v>
          </cell>
          <cell r="F900" t="str">
            <v>SV00A0A410AA1303</v>
          </cell>
          <cell r="G900" t="str">
            <v>Fitting</v>
          </cell>
          <cell r="H900" t="str">
            <v>Aux Bottom Cradle</v>
          </cell>
          <cell r="I900">
            <v>1</v>
          </cell>
          <cell r="J900">
            <v>13</v>
          </cell>
          <cell r="K900">
            <v>13</v>
          </cell>
          <cell r="L900">
            <v>891</v>
          </cell>
          <cell r="M900" t="str">
            <v>REPAIR</v>
          </cell>
          <cell r="N900" t="str">
            <v>Aux Tank</v>
          </cell>
          <cell r="O900" t="str">
            <v>Aluminium Support Structure</v>
          </cell>
          <cell r="P900" t="str">
            <v>Aux Bottom Cradle</v>
          </cell>
          <cell r="Q900" t="str">
            <v>FT29101</v>
          </cell>
          <cell r="R900" t="str">
            <v>FT28205, REPAIR, Aux Tank, Aluminium Support Structure, Aux Bottom Cradle, FT29101</v>
          </cell>
          <cell r="S900">
            <v>1</v>
          </cell>
        </row>
        <row r="901">
          <cell r="A901">
            <v>892</v>
          </cell>
          <cell r="B901" t="str">
            <v>FT28205</v>
          </cell>
          <cell r="C901" t="str">
            <v>AUXILIARY TANK- 3 - REPAIR</v>
          </cell>
          <cell r="D901">
            <v>2910900358</v>
          </cell>
          <cell r="E901" t="str">
            <v>FT29102</v>
          </cell>
          <cell r="F901" t="str">
            <v>SV00A0A410AA1305</v>
          </cell>
          <cell r="G901" t="str">
            <v>Fitting</v>
          </cell>
          <cell r="H901" t="str">
            <v>Aux Strut Retainer</v>
          </cell>
          <cell r="I901">
            <v>2</v>
          </cell>
          <cell r="J901">
            <v>0.25</v>
          </cell>
          <cell r="K901">
            <v>0.5</v>
          </cell>
          <cell r="L901">
            <v>892</v>
          </cell>
          <cell r="M901" t="str">
            <v>REPAIR</v>
          </cell>
          <cell r="N901" t="str">
            <v>Aux Tank</v>
          </cell>
          <cell r="O901" t="str">
            <v>Aluminium Support Structure</v>
          </cell>
          <cell r="P901" t="str">
            <v>Aux Strut Retainer</v>
          </cell>
          <cell r="Q901" t="str">
            <v>FT29102</v>
          </cell>
          <cell r="R901" t="str">
            <v>FT28205, REPAIR, Aux Tank, Aluminium Support Structure, Aux Strut Retainer, FT29102</v>
          </cell>
          <cell r="S901">
            <v>2</v>
          </cell>
        </row>
        <row r="902">
          <cell r="A902">
            <v>893</v>
          </cell>
          <cell r="B902" t="str">
            <v>FT28205</v>
          </cell>
          <cell r="C902" t="str">
            <v>AUXILIARY TANK- 3 - REPAIR</v>
          </cell>
          <cell r="D902">
            <v>2910900358</v>
          </cell>
          <cell r="E902" t="str">
            <v>FT29103</v>
          </cell>
          <cell r="F902" t="str">
            <v>SV00A0A410AA1307</v>
          </cell>
          <cell r="G902" t="str">
            <v>Fitting</v>
          </cell>
          <cell r="H902" t="str">
            <v>Aux Wedge Plate</v>
          </cell>
          <cell r="I902">
            <v>1</v>
          </cell>
          <cell r="J902">
            <v>2.5</v>
          </cell>
          <cell r="K902">
            <v>2.5</v>
          </cell>
          <cell r="L902">
            <v>893</v>
          </cell>
          <cell r="M902" t="str">
            <v>REPAIR</v>
          </cell>
          <cell r="N902" t="str">
            <v>Aux Tank</v>
          </cell>
          <cell r="O902" t="str">
            <v>Aluminium Support Structure</v>
          </cell>
          <cell r="P902" t="str">
            <v>Aux Wedge Plate</v>
          </cell>
          <cell r="Q902" t="str">
            <v>FT29103</v>
          </cell>
          <cell r="R902" t="str">
            <v>FT28205, REPAIR, Aux Tank, Aluminium Support Structure, Aux Wedge Plate, FT29103</v>
          </cell>
          <cell r="S902">
            <v>1</v>
          </cell>
        </row>
        <row r="903">
          <cell r="A903">
            <v>894</v>
          </cell>
          <cell r="B903" t="str">
            <v>FT28205</v>
          </cell>
          <cell r="C903" t="str">
            <v>AUXILIARY TANK- 3 - REPAIR</v>
          </cell>
          <cell r="D903">
            <v>2910900358</v>
          </cell>
          <cell r="E903" t="str">
            <v>FT29104</v>
          </cell>
          <cell r="F903" t="str">
            <v>SV00A0A410AA1309</v>
          </cell>
          <cell r="G903" t="str">
            <v>Fitting</v>
          </cell>
          <cell r="H903" t="str">
            <v>Aux Retaining Plate</v>
          </cell>
          <cell r="I903">
            <v>1</v>
          </cell>
          <cell r="J903">
            <v>1.5</v>
          </cell>
          <cell r="K903">
            <v>1.5</v>
          </cell>
          <cell r="L903">
            <v>894</v>
          </cell>
          <cell r="M903" t="str">
            <v>REPAIR</v>
          </cell>
          <cell r="N903" t="str">
            <v>Aux Tank</v>
          </cell>
          <cell r="O903" t="str">
            <v>Aluminium Support Structure</v>
          </cell>
          <cell r="P903" t="str">
            <v>Aux Retaining Plate</v>
          </cell>
          <cell r="Q903" t="str">
            <v>FT29104</v>
          </cell>
          <cell r="R903" t="str">
            <v>FT28205, REPAIR, Aux Tank, Aluminium Support Structure, Aux Retaining Plate, FT29104</v>
          </cell>
          <cell r="S903">
            <v>1</v>
          </cell>
        </row>
        <row r="904">
          <cell r="A904">
            <v>895</v>
          </cell>
          <cell r="B904" t="str">
            <v>FT28205</v>
          </cell>
          <cell r="C904" t="str">
            <v>AUXILIARY TANK- 3 - REPAIR</v>
          </cell>
          <cell r="D904">
            <v>2910900358</v>
          </cell>
          <cell r="E904" t="str">
            <v>BT-M6X30SK/SS</v>
          </cell>
          <cell r="F904" t="str">
            <v>SV00A0A410AA1311</v>
          </cell>
          <cell r="G904" t="str">
            <v>Fitting</v>
          </cell>
          <cell r="H904" t="str">
            <v>M6 Socket Head Bolt</v>
          </cell>
          <cell r="I904">
            <v>4</v>
          </cell>
          <cell r="J904">
            <v>0.2</v>
          </cell>
          <cell r="K904">
            <v>0.8</v>
          </cell>
          <cell r="L904">
            <v>895</v>
          </cell>
          <cell r="M904" t="str">
            <v>REPAIR</v>
          </cell>
          <cell r="N904" t="str">
            <v>Aux Tank</v>
          </cell>
          <cell r="O904" t="str">
            <v>Aluminium Support Structure</v>
          </cell>
          <cell r="P904" t="str">
            <v>M6 Socket Head Bolt</v>
          </cell>
          <cell r="Q904" t="str">
            <v>BT-M6X30SK/SS</v>
          </cell>
          <cell r="R904" t="str">
            <v>FT28205, REPAIR, Aux Tank, Aluminium Support Structure, M6 Socket Head Bolt, BT-M6X30SK/SS</v>
          </cell>
          <cell r="S904">
            <v>4</v>
          </cell>
        </row>
        <row r="905">
          <cell r="A905">
            <v>896</v>
          </cell>
          <cell r="B905" t="str">
            <v>FT28205</v>
          </cell>
          <cell r="C905" t="str">
            <v>AUXILIARY TANK- 3 - REPAIR</v>
          </cell>
          <cell r="D905">
            <v>2910900358</v>
          </cell>
          <cell r="E905" t="str">
            <v>Z-W-M6/SS</v>
          </cell>
          <cell r="F905" t="str">
            <v>SV00A0A410AA1313</v>
          </cell>
          <cell r="G905" t="str">
            <v>Fitting</v>
          </cell>
          <cell r="H905" t="str">
            <v>M6 Washer</v>
          </cell>
          <cell r="I905">
            <v>4</v>
          </cell>
          <cell r="J905">
            <v>0.02</v>
          </cell>
          <cell r="K905">
            <v>0.08</v>
          </cell>
          <cell r="L905">
            <v>896</v>
          </cell>
          <cell r="M905" t="str">
            <v>REPAIR</v>
          </cell>
          <cell r="N905" t="str">
            <v>Aux Tank</v>
          </cell>
          <cell r="O905" t="str">
            <v>Aluminium Support Structure</v>
          </cell>
          <cell r="P905" t="str">
            <v>M6 Washer</v>
          </cell>
          <cell r="Q905" t="str">
            <v>Z-W-M6/SS</v>
          </cell>
          <cell r="R905" t="str">
            <v>FT28205, REPAIR, Aux Tank, Aluminium Support Structure, M6 Washer, Z-W-M6/SS</v>
          </cell>
          <cell r="S905">
            <v>4</v>
          </cell>
        </row>
        <row r="906">
          <cell r="A906">
            <v>897</v>
          </cell>
          <cell r="B906" t="str">
            <v>FT28205</v>
          </cell>
          <cell r="C906" t="str">
            <v>AUXILIARY TANK- 3 - REPAIR</v>
          </cell>
          <cell r="D906">
            <v>2910900358</v>
          </cell>
          <cell r="E906" t="str">
            <v>BT-M20X60HX/SS</v>
          </cell>
          <cell r="F906" t="str">
            <v>SV00A0A410AA1315</v>
          </cell>
          <cell r="G906" t="str">
            <v>Fitting</v>
          </cell>
          <cell r="H906" t="str">
            <v>M20 Bolt</v>
          </cell>
          <cell r="I906">
            <v>7</v>
          </cell>
          <cell r="J906">
            <v>0.1</v>
          </cell>
          <cell r="K906">
            <v>0.70000000000000007</v>
          </cell>
          <cell r="L906">
            <v>897</v>
          </cell>
          <cell r="M906" t="str">
            <v>REPAIR</v>
          </cell>
          <cell r="N906" t="str">
            <v>Aux Tank</v>
          </cell>
          <cell r="O906" t="str">
            <v>Aluminium Support Structure</v>
          </cell>
          <cell r="P906" t="str">
            <v>M20 Bolt</v>
          </cell>
          <cell r="Q906" t="str">
            <v>BT-M20X60HX/SS</v>
          </cell>
          <cell r="R906" t="str">
            <v>FT28205, REPAIR, Aux Tank, Aluminium Support Structure, M20 Bolt, BT-M20X60HX/SS</v>
          </cell>
          <cell r="S906">
            <v>7</v>
          </cell>
        </row>
        <row r="907">
          <cell r="A907">
            <v>898</v>
          </cell>
          <cell r="B907" t="str">
            <v>FT28205</v>
          </cell>
          <cell r="C907" t="str">
            <v>AUXILIARY TANK- 3 - REPAIR</v>
          </cell>
          <cell r="D907">
            <v>2910900358</v>
          </cell>
          <cell r="E907" t="str">
            <v>Z-W-M20/SS</v>
          </cell>
          <cell r="F907" t="str">
            <v>SV00A0A410AA1317</v>
          </cell>
          <cell r="G907" t="str">
            <v>Fitting</v>
          </cell>
          <cell r="H907" t="str">
            <v>M20 Washer</v>
          </cell>
          <cell r="I907">
            <v>9</v>
          </cell>
          <cell r="J907">
            <v>2E-3</v>
          </cell>
          <cell r="K907">
            <v>1.8000000000000002E-2</v>
          </cell>
          <cell r="L907">
            <v>898</v>
          </cell>
          <cell r="M907" t="str">
            <v>REPAIR</v>
          </cell>
          <cell r="N907" t="str">
            <v>Aux Tank</v>
          </cell>
          <cell r="O907" t="str">
            <v>Aluminium Support Structure</v>
          </cell>
          <cell r="P907" t="str">
            <v>M20 Washer</v>
          </cell>
          <cell r="Q907" t="str">
            <v>Z-W-M20/SS</v>
          </cell>
          <cell r="R907" t="str">
            <v>FT28205, REPAIR, Aux Tank, Aluminium Support Structure, M20 Washer, Z-W-M20/SS</v>
          </cell>
          <cell r="S907">
            <v>9</v>
          </cell>
        </row>
        <row r="908">
          <cell r="A908">
            <v>899</v>
          </cell>
          <cell r="B908" t="str">
            <v>FT28205</v>
          </cell>
          <cell r="C908" t="str">
            <v>AUXILIARY TANK- 3 - REPAIR</v>
          </cell>
          <cell r="D908">
            <v>2910900358</v>
          </cell>
          <cell r="E908" t="str">
            <v>Z-W-M20/SS</v>
          </cell>
          <cell r="F908" t="str">
            <v>SV00A0A410AA1319</v>
          </cell>
          <cell r="G908" t="str">
            <v>Fitting</v>
          </cell>
          <cell r="H908" t="str">
            <v>M20 Nut</v>
          </cell>
          <cell r="I908">
            <v>2</v>
          </cell>
          <cell r="J908">
            <v>0.02</v>
          </cell>
          <cell r="K908">
            <v>0.04</v>
          </cell>
          <cell r="L908">
            <v>899</v>
          </cell>
          <cell r="M908" t="str">
            <v>REPAIR</v>
          </cell>
          <cell r="N908" t="str">
            <v>Aux Tank</v>
          </cell>
          <cell r="O908" t="str">
            <v>Aluminium Support Structure</v>
          </cell>
          <cell r="P908" t="str">
            <v>M20 Nut</v>
          </cell>
          <cell r="Q908" t="str">
            <v>Z-W-M20/SS</v>
          </cell>
          <cell r="R908" t="str">
            <v>FT28205, REPAIR, Aux Tank, Aluminium Support Structure, M20 Nut, Z-W-M20/SS</v>
          </cell>
          <cell r="S908">
            <v>2</v>
          </cell>
        </row>
      </sheetData>
      <sheetData sheetId="5">
        <row r="1">
          <cell r="F1">
            <v>6</v>
          </cell>
          <cell r="G1">
            <v>17</v>
          </cell>
          <cell r="H1">
            <v>13</v>
          </cell>
          <cell r="I1">
            <v>3</v>
          </cell>
          <cell r="J1">
            <v>8</v>
          </cell>
          <cell r="K1">
            <v>15</v>
          </cell>
          <cell r="L1">
            <v>16</v>
          </cell>
          <cell r="M1">
            <v>9</v>
          </cell>
          <cell r="N1">
            <v>9</v>
          </cell>
          <cell r="O1">
            <v>11</v>
          </cell>
          <cell r="P1">
            <v>12</v>
          </cell>
          <cell r="Q1">
            <v>13</v>
          </cell>
          <cell r="R1">
            <v>14</v>
          </cell>
          <cell r="T1">
            <v>15</v>
          </cell>
          <cell r="U1">
            <v>17</v>
          </cell>
          <cell r="V1">
            <v>18</v>
          </cell>
          <cell r="W1">
            <v>19</v>
          </cell>
          <cell r="AE1">
            <v>29</v>
          </cell>
          <cell r="AF1">
            <v>30</v>
          </cell>
          <cell r="AG1">
            <v>31</v>
          </cell>
          <cell r="AH1">
            <v>32</v>
          </cell>
          <cell r="AJ1">
            <v>33</v>
          </cell>
          <cell r="AK1">
            <v>34</v>
          </cell>
          <cell r="AL1">
            <v>35</v>
          </cell>
          <cell r="AM1">
            <v>36</v>
          </cell>
          <cell r="AO1" t="str">
            <v>[Not in Scope]</v>
          </cell>
          <cell r="AU1" t="str">
            <v>[Not in Scope]</v>
          </cell>
          <cell r="AV1" t="str">
            <v>[Not in Scope]</v>
          </cell>
          <cell r="AW1" t="str">
            <v>[Not in Scope]</v>
          </cell>
          <cell r="CA1">
            <v>44</v>
          </cell>
        </row>
        <row r="2">
          <cell r="J2" t="str">
            <v>Item Data</v>
          </cell>
          <cell r="O2" t="str">
            <v>Failure Rate/Hour (FR/hr)</v>
          </cell>
          <cell r="U2" t="str">
            <v>Maintainability</v>
          </cell>
          <cell r="X2" t="str">
            <v>EMA</v>
          </cell>
          <cell r="AO2" t="str">
            <v>A1</v>
          </cell>
          <cell r="AP2" t="str">
            <v>A</v>
          </cell>
          <cell r="AQ2" t="str">
            <v>B</v>
          </cell>
          <cell r="AR2" t="str">
            <v>C</v>
          </cell>
          <cell r="AU2" t="str">
            <v>D</v>
          </cell>
          <cell r="AW2" t="str">
            <v>E</v>
          </cell>
          <cell r="AX2" t="str">
            <v>F</v>
          </cell>
          <cell r="AY2" t="str">
            <v>G</v>
          </cell>
          <cell r="BA2" t="str">
            <v>H</v>
          </cell>
          <cell r="BB2" t="str">
            <v>I</v>
          </cell>
          <cell r="BC2" t="str">
            <v>J</v>
          </cell>
          <cell r="BD2" t="str">
            <v>K</v>
          </cell>
          <cell r="BE2" t="str">
            <v>L</v>
          </cell>
          <cell r="BF2" t="str">
            <v>M</v>
          </cell>
          <cell r="BG2" t="str">
            <v>N</v>
          </cell>
          <cell r="BH2" t="str">
            <v>O</v>
          </cell>
          <cell r="BI2" t="str">
            <v>P</v>
          </cell>
          <cell r="BJ2" t="str">
            <v>Q</v>
          </cell>
          <cell r="BK2" t="str">
            <v>R</v>
          </cell>
          <cell r="BL2" t="str">
            <v>S</v>
          </cell>
          <cell r="BM2" t="str">
            <v>T</v>
          </cell>
          <cell r="BN2" t="str">
            <v>U</v>
          </cell>
          <cell r="BP2" t="str">
            <v>A &amp; B</v>
          </cell>
          <cell r="BR2" t="str">
            <v>D</v>
          </cell>
          <cell r="BT2" t="str">
            <v>E</v>
          </cell>
          <cell r="BU2" t="str">
            <v>G</v>
          </cell>
          <cell r="BV2" t="str">
            <v>F</v>
          </cell>
          <cell r="BW2" t="str">
            <v>C</v>
          </cell>
          <cell r="BZ2" t="str">
            <v>H, I &amp; J</v>
          </cell>
          <cell r="CA2" t="str">
            <v>[All]</v>
          </cell>
          <cell r="CB2" t="str">
            <v>L</v>
          </cell>
        </row>
        <row r="3">
          <cell r="F3" t="str">
            <v>LCN Code</v>
          </cell>
          <cell r="G3" t="str">
            <v>Part Number</v>
          </cell>
          <cell r="H3" t="str">
            <v>Vehicle Variant</v>
          </cell>
          <cell r="I3" t="str">
            <v>System</v>
          </cell>
          <cell r="J3" t="str">
            <v>Sub Sys</v>
          </cell>
          <cell r="K3" t="str">
            <v>Sub Sub Sys</v>
          </cell>
          <cell r="L3" t="str">
            <v>Component (LRUs yet to be determined)</v>
          </cell>
          <cell r="M3" t="str">
            <v>MCO Qty</v>
          </cell>
          <cell r="N3" t="str">
            <v>PSO Qty</v>
          </cell>
          <cell r="O3" t="str">
            <v>Basic FR/10^6 hr</v>
          </cell>
          <cell r="R3" t="str">
            <v>MTBF (Inherent MTBF)</v>
          </cell>
          <cell r="S3" t="str">
            <v>Redundance Provision?</v>
          </cell>
          <cell r="T3" t="str">
            <v>Source Data</v>
          </cell>
          <cell r="U3" t="str">
            <v>LoR</v>
          </cell>
          <cell r="V3" t="str">
            <v>ART (hrs)</v>
          </cell>
          <cell r="W3" t="str">
            <v>CM hrs/OP hr</v>
          </cell>
          <cell r="AQ3" t="str">
            <v>Access:</v>
          </cell>
          <cell r="AR3" t="str">
            <v>Access</v>
          </cell>
          <cell r="AU3" t="str">
            <v>Access</v>
          </cell>
          <cell r="AW3" t="str">
            <v>Access</v>
          </cell>
          <cell r="AY3" t="str">
            <v>Access</v>
          </cell>
          <cell r="BA3" t="str">
            <v>Seals</v>
          </cell>
          <cell r="BB3" t="str">
            <v>Seals</v>
          </cell>
          <cell r="BC3" t="str">
            <v>Seals</v>
          </cell>
          <cell r="BG3" t="str">
            <v>Adhesive</v>
          </cell>
        </row>
        <row r="4">
          <cell r="A4" t="str">
            <v>BOM Number</v>
          </cell>
          <cell r="B4" t="str">
            <v>ERP No.</v>
          </cell>
          <cell r="C4" t="str">
            <v>Level</v>
          </cell>
          <cell r="D4" t="str">
            <v>Lowest Level?</v>
          </cell>
          <cell r="E4" t="str">
            <v>FR for adding up</v>
          </cell>
          <cell r="G4" t="str">
            <v>Part Number</v>
          </cell>
          <cell r="H4" t="str">
            <v>Vehicle Variant</v>
          </cell>
          <cell r="J4" t="str">
            <v>Sub Sys</v>
          </cell>
          <cell r="K4" t="str">
            <v>Sub Sub Sys</v>
          </cell>
          <cell r="L4" t="str">
            <v>LRU</v>
          </cell>
          <cell r="M4" t="str">
            <v>Qty</v>
          </cell>
          <cell r="N4" t="str">
            <v>Qty</v>
          </cell>
          <cell r="O4" t="str">
            <v>Item</v>
          </cell>
          <cell r="P4" t="str">
            <v>Total (/10^6)</v>
          </cell>
          <cell r="Q4" t="str">
            <v>Total (/Hour)</v>
          </cell>
          <cell r="X4" t="str">
            <v>EASE OF MAINTENANCE:
Task Narrative:</v>
          </cell>
          <cell r="Y4" t="str">
            <v>Number of Bolts to remove plates, etc (1/120 hours each)</v>
          </cell>
          <cell r="Z4" t="str">
            <v>Removal of tank (1/2 hours)</v>
          </cell>
          <cell r="AA4" t="str">
            <v>Code 1 (Remove Tank)</v>
          </cell>
          <cell r="AB4" t="str">
            <v>Code 2 (Top Access Plate)</v>
          </cell>
          <cell r="AC4" t="str">
            <v>Code 3 (Components)</v>
          </cell>
          <cell r="AD4" t="str">
            <v>Code 4 (Extra)</v>
          </cell>
          <cell r="AE4" t="str">
            <v>Isolation - (All platform level access excluded). (Hours)</v>
          </cell>
          <cell r="AF4" t="str">
            <v xml:space="preserve">Disassembly (access to part). (Hours) </v>
          </cell>
          <cell r="AG4" t="str">
            <v>Interchange.  (excluding any curing times) (Hours)</v>
          </cell>
          <cell r="AH4" t="str">
            <v>Reassembly (Tank). (Hours)</v>
          </cell>
          <cell r="AI4" t="str">
            <v>Reassembly of Plates / Covers</v>
          </cell>
          <cell r="AJ4" t="str">
            <v>Alignment (Bonding and Leak tests). (Hours)</v>
          </cell>
          <cell r="AK4" t="str">
            <v>Checkout. (Hours)</v>
          </cell>
          <cell r="AL4" t="str">
            <v>Startup. (Hours)</v>
          </cell>
          <cell r="AM4" t="str">
            <v>Active Repair Time (Total). (Hours)</v>
          </cell>
          <cell r="AN4" t="str">
            <v>FR x ART</v>
          </cell>
          <cell r="AO4" t="str">
            <v>Remove Engine</v>
          </cell>
          <cell r="AP4" t="str">
            <v>1 Repair / 2 Replace</v>
          </cell>
          <cell r="AQ4" t="str">
            <v>1 Replace in Situ / 2 Remove Tank / 3 Replace Tank / Blank</v>
          </cell>
          <cell r="AR4" t="str">
            <v>1 Remove Top Access Plate</v>
          </cell>
          <cell r="AS4" t="str">
            <v>No of bolts to remove Top Access Plate</v>
          </cell>
          <cell r="AT4" t="str">
            <v>1 Remove top &amp; bottom plates</v>
          </cell>
          <cell r="AU4" t="str">
            <v>1 Open Armor Hatch 2 Remove Armor Hatch</v>
          </cell>
          <cell r="AV4" t="str">
            <v>1 Remove Armor Lid</v>
          </cell>
          <cell r="AW4" t="str">
            <v>1 Open Cover lid 2 Remove Cover Lid</v>
          </cell>
          <cell r="AX4" t="str">
            <v>1 Full instruction tank removal</v>
          </cell>
          <cell r="AY4" t="str">
            <v>1 Remove Transfer Hose</v>
          </cell>
          <cell r="AZ4" t="str">
            <v>Additional Text</v>
          </cell>
          <cell r="BA4" t="str">
            <v>1 Remove and Replace Seals</v>
          </cell>
          <cell r="BB4" t="str">
            <v>No of seals</v>
          </cell>
          <cell r="BC4" t="str">
            <v xml:space="preserve">Type of seal (1 Bonded Seal / 2 Washer / 3 Gasket / 4 Gasket and Bonded Seal </v>
          </cell>
          <cell r="BD4" t="str">
            <v>Mechanics 1 / 2</v>
          </cell>
          <cell r="BE4" t="str">
            <v>1 Exchange out tank if time is issue</v>
          </cell>
          <cell r="BF4" t="str">
            <v>1 Repair of tank too time consuming for level 1 or 2</v>
          </cell>
          <cell r="BG4" t="str">
            <v>1 Curing of Adhesive (24 Hours)</v>
          </cell>
          <cell r="BH4" t="str">
            <v>SAFOAM</v>
          </cell>
          <cell r="BI4" t="str">
            <v>1 Patching Possible</v>
          </cell>
          <cell r="BJ4" t="str">
            <v>1 Standard Tools 2 Cutting Tools &amp; Spatulas 3 Imperial Spanner 4 Surface Preparation 5 PU application 6 Blank</v>
          </cell>
          <cell r="BK4" t="str">
            <v>1 Reinstall reverse order</v>
          </cell>
          <cell r="BL4" t="str">
            <v>1 No Consumables 2 All 3 All + PU Kit 4 All + Nato Green 5 All + PNEA 6 Blank</v>
          </cell>
          <cell r="BM4" t="str">
            <v>1 No Life Limited 2 ten years 3 fifteen years 4 Blank</v>
          </cell>
          <cell r="BN4" t="str">
            <v>1 High Level Part with insert 2 High Level Part, no insert 3 High level part, no insert, tank needs replacing</v>
          </cell>
          <cell r="BO4" t="str">
            <v>1 Mechanic</v>
          </cell>
          <cell r="BP4" t="str">
            <v>Repairable / Replaceable</v>
          </cell>
          <cell r="BQ4" t="str">
            <v>Remove Engine</v>
          </cell>
          <cell r="BR4" t="str">
            <v>Armor Hatch</v>
          </cell>
          <cell r="BS4" t="str">
            <v>Armor Lid</v>
          </cell>
          <cell r="BT4" t="str">
            <v>Cover Lid</v>
          </cell>
          <cell r="BU4" t="str">
            <v>Transfer Hose</v>
          </cell>
          <cell r="BV4" t="str">
            <v>Remove Tank</v>
          </cell>
          <cell r="BW4" t="str">
            <v>Top Access Plate</v>
          </cell>
          <cell r="BX4" t="str">
            <v>Top &amp; Bottom Plate</v>
          </cell>
          <cell r="BY4" t="str">
            <v>Additional Text</v>
          </cell>
          <cell r="BZ4" t="str">
            <v>Seal</v>
          </cell>
          <cell r="CA4" t="str">
            <v>Special Facilities</v>
          </cell>
          <cell r="CB4" t="str">
            <v>Exchange if Time Limited</v>
          </cell>
          <cell r="CC4" t="str">
            <v>Too time consuming for level 1 / 2</v>
          </cell>
          <cell r="CD4" t="str">
            <v>Patching</v>
          </cell>
          <cell r="CE4" t="str">
            <v>SAFOAM</v>
          </cell>
          <cell r="CF4" t="str">
            <v>Special Tools</v>
          </cell>
          <cell r="CG4" t="str">
            <v>Reinstall</v>
          </cell>
          <cell r="CH4" t="str">
            <v>Curing of adhesive</v>
          </cell>
          <cell r="CI4" t="str">
            <v>Consumables</v>
          </cell>
          <cell r="CJ4" t="str">
            <v>Life Limited</v>
          </cell>
          <cell r="CK4" t="str">
            <v>High Level Part</v>
          </cell>
          <cell r="CL4" t="str">
            <v>In FMECA?</v>
          </cell>
        </row>
        <row r="5">
          <cell r="A5">
            <v>1</v>
          </cell>
          <cell r="B5">
            <v>1</v>
          </cell>
          <cell r="C5">
            <v>1</v>
          </cell>
          <cell r="D5" t="str">
            <v>N</v>
          </cell>
          <cell r="E5">
            <v>0</v>
          </cell>
          <cell r="F5" t="str">
            <v>SV00A0A410AJ</v>
          </cell>
          <cell r="G5" t="str">
            <v>FT28201</v>
          </cell>
          <cell r="H5" t="str">
            <v>ALL VARIANTS</v>
          </cell>
          <cell r="I5" t="str">
            <v>COLLECTOR TANK</v>
          </cell>
          <cell r="J5" t="str">
            <v/>
          </cell>
          <cell r="K5" t="str">
            <v>Collector Fuel Tank</v>
          </cell>
          <cell r="L5" t="str">
            <v/>
          </cell>
          <cell r="M5" t="str">
            <v/>
          </cell>
          <cell r="N5" t="str">
            <v/>
          </cell>
          <cell r="O5">
            <v>87.81723617343205</v>
          </cell>
          <cell r="P5">
            <v>87.81723617343205</v>
          </cell>
          <cell r="Q5">
            <v>8.7817236173432051E-5</v>
          </cell>
          <cell r="R5">
            <v>11387.286181781896</v>
          </cell>
          <cell r="S5" t="str">
            <v>No redundancy</v>
          </cell>
          <cell r="T5" t="str">
            <v>Sum of Below Parts</v>
          </cell>
          <cell r="U5">
            <v>2</v>
          </cell>
          <cell r="V5">
            <v>0.31036371451631889</v>
          </cell>
          <cell r="W5">
            <v>2.7255283617343216E-5</v>
          </cell>
          <cell r="AL5" t="str">
            <v>MTTE =</v>
          </cell>
          <cell r="AM5">
            <v>0.31036371451631889</v>
          </cell>
        </row>
        <row r="6">
          <cell r="A6">
            <v>2</v>
          </cell>
          <cell r="B6">
            <v>2</v>
          </cell>
          <cell r="C6">
            <v>2</v>
          </cell>
          <cell r="D6" t="str">
            <v>Y</v>
          </cell>
          <cell r="E6">
            <v>3.5896000000000003</v>
          </cell>
          <cell r="F6" t="str">
            <v>SV00A0A410AJ01</v>
          </cell>
          <cell r="G6" t="str">
            <v>FT28231</v>
          </cell>
          <cell r="H6" t="str">
            <v>ALL VARIANTS</v>
          </cell>
          <cell r="I6" t="str">
            <v>COLLECTOR TANK</v>
          </cell>
          <cell r="J6" t="str">
            <v>Rotational Moulding</v>
          </cell>
          <cell r="K6" t="str">
            <v>RM Tank CH-R39 Natural Polamide</v>
          </cell>
          <cell r="L6" t="str">
            <v>Rotational Moulding</v>
          </cell>
          <cell r="M6">
            <v>1</v>
          </cell>
          <cell r="N6">
            <v>1</v>
          </cell>
          <cell r="O6">
            <v>3.5896000000000003</v>
          </cell>
          <cell r="P6">
            <v>3.5896000000000003</v>
          </cell>
          <cell r="Q6">
            <v>3.5896000000000003E-6</v>
          </cell>
          <cell r="R6">
            <v>278582.57187430351</v>
          </cell>
          <cell r="S6" t="str">
            <v>No redundancy</v>
          </cell>
          <cell r="T6" t="str">
            <v>NPRD 95 P2-213, Tank Fuel Engine - 0.1282M converted to hours</v>
          </cell>
          <cell r="U6">
            <v>3</v>
          </cell>
          <cell r="V6">
            <v>1.2833333333333332</v>
          </cell>
          <cell r="W6">
            <v>4.6066533333333332E-6</v>
          </cell>
          <cell r="X6" t="str">
            <v>Remove engine to gain full access to Collector Tank. Very difficult to repair. Remove and replace tank. Drain the tank. Remove Transfer Hose. Remove the tank. Disconnect any pipework.  disconnect fuel level sensor and optical sensor.  Disconnect any retai</v>
          </cell>
          <cell r="Z6">
            <v>0</v>
          </cell>
          <cell r="AA6" t="str">
            <v>R1</v>
          </cell>
          <cell r="AB6" t="str">
            <v>T0</v>
          </cell>
          <cell r="AC6" t="str">
            <v>P21</v>
          </cell>
          <cell r="AD6" t="str">
            <v>T0</v>
          </cell>
          <cell r="AE6">
            <v>0</v>
          </cell>
          <cell r="AF6">
            <v>0.5</v>
          </cell>
          <cell r="AG6">
            <v>0.2</v>
          </cell>
          <cell r="AH6">
            <v>0.5</v>
          </cell>
          <cell r="AI6">
            <v>0</v>
          </cell>
          <cell r="AJ6">
            <v>8.3333333333333329E-2</v>
          </cell>
          <cell r="AK6">
            <v>0</v>
          </cell>
          <cell r="AL6">
            <v>0</v>
          </cell>
          <cell r="AM6">
            <v>1.2833333333333332</v>
          </cell>
          <cell r="AN6">
            <v>4.6066533333333332E-6</v>
          </cell>
          <cell r="AO6">
            <v>1</v>
          </cell>
          <cell r="AP6">
            <v>1</v>
          </cell>
          <cell r="AQ6">
            <v>6</v>
          </cell>
          <cell r="AX6">
            <v>1</v>
          </cell>
          <cell r="BD6">
            <v>2</v>
          </cell>
          <cell r="BJ6">
            <v>1</v>
          </cell>
          <cell r="BK6">
            <v>1</v>
          </cell>
          <cell r="BL6">
            <v>2</v>
          </cell>
          <cell r="BM6">
            <v>1</v>
          </cell>
          <cell r="BO6" t="str">
            <v/>
          </cell>
          <cell r="BP6" t="str">
            <v/>
          </cell>
          <cell r="BQ6" t="str">
            <v xml:space="preserve">Remove engine to gain full access to Collector Tank. </v>
          </cell>
          <cell r="BR6" t="str">
            <v/>
          </cell>
          <cell r="BS6" t="str">
            <v/>
          </cell>
          <cell r="BT6" t="str">
            <v/>
          </cell>
          <cell r="BU6" t="str">
            <v/>
          </cell>
          <cell r="BV6" t="str">
            <v>Very difficult to repair. Remove and replace tank. Drain the tank. Remove Transfer Hose. Remove the tank. Disconnect any pipework.  disconnect fuel level sensor and optical sensor.  Disconnect any retaining fasteners (straps, cradles and mounting plates).</v>
          </cell>
          <cell r="BW6" t="str">
            <v/>
          </cell>
          <cell r="BX6" t="str">
            <v/>
          </cell>
          <cell r="BY6" t="str">
            <v/>
          </cell>
          <cell r="BZ6" t="str">
            <v/>
          </cell>
          <cell r="CA6" t="str">
            <v xml:space="preserve">Repair by exchange available at First or Second line without special facilities. </v>
          </cell>
          <cell r="CB6" t="str">
            <v/>
          </cell>
          <cell r="CC6" t="str">
            <v/>
          </cell>
          <cell r="CD6" t="str">
            <v/>
          </cell>
          <cell r="CE6" t="str">
            <v/>
          </cell>
          <cell r="CF6" t="str">
            <v xml:space="preserve">Remove and replace part with standard tools. No Special tools predicted. </v>
          </cell>
          <cell r="CG6" t="str">
            <v xml:space="preserve">Reinstall in the reverse order. </v>
          </cell>
          <cell r="CH6" t="str">
            <v/>
          </cell>
          <cell r="CI6" t="str">
            <v xml:space="preserve">Use thread-locking compound on fasteners. Use silicone grease on bonded seals for preservation.  Use anti-seizing grease/compound on bulkhead connectors and bolts.  Use  bonding compound on mounting strap clamp locations as required. </v>
          </cell>
          <cell r="CJ6" t="str">
            <v xml:space="preserve">No predicted life limitations. </v>
          </cell>
          <cell r="CK6" t="str">
            <v/>
          </cell>
          <cell r="CL6" t="str">
            <v>Y</v>
          </cell>
        </row>
        <row r="7">
          <cell r="A7">
            <v>4</v>
          </cell>
          <cell r="B7">
            <v>112</v>
          </cell>
          <cell r="C7">
            <v>2</v>
          </cell>
          <cell r="D7" t="str">
            <v>Y</v>
          </cell>
          <cell r="E7">
            <v>1</v>
          </cell>
          <cell r="F7" t="str">
            <v>SV00A0A410AJ0103</v>
          </cell>
          <cell r="G7" t="str">
            <v>FT28195/-</v>
          </cell>
          <cell r="H7" t="str">
            <v>ALL VARIANTS</v>
          </cell>
          <cell r="I7" t="str">
            <v>COLLECTOR TANK</v>
          </cell>
          <cell r="J7" t="str">
            <v>HG334A 1.6mm Kit</v>
          </cell>
          <cell r="K7" t="str">
            <v>Interface sponge</v>
          </cell>
          <cell r="L7" t="str">
            <v>HG334A 1.6mm Kit</v>
          </cell>
          <cell r="M7">
            <v>1</v>
          </cell>
          <cell r="N7">
            <v>1</v>
          </cell>
          <cell r="O7">
            <v>1</v>
          </cell>
          <cell r="P7">
            <v>1</v>
          </cell>
          <cell r="Q7">
            <v>9.9999999999999995E-7</v>
          </cell>
          <cell r="R7">
            <v>1000000</v>
          </cell>
          <cell r="S7" t="str">
            <v>No redundancy</v>
          </cell>
          <cell r="T7" t="str">
            <v>Unsubstantiated Estimate</v>
          </cell>
          <cell r="U7">
            <v>2</v>
          </cell>
          <cell r="V7">
            <v>1.2833333333333332</v>
          </cell>
          <cell r="W7">
            <v>1.2833333333333333E-6</v>
          </cell>
          <cell r="X7" t="str">
            <v>Remove engine to gain full access to Collector Tank. Carefully remove the transfer hose from both ends. Tank is considered beyond economic repair. Remove and replace tank in accordance with above. Expected to require 2 mechanics to remove the tank. Repair</v>
          </cell>
          <cell r="Z7">
            <v>1</v>
          </cell>
          <cell r="AA7" t="str">
            <v>R1</v>
          </cell>
          <cell r="AB7" t="str">
            <v>T0</v>
          </cell>
          <cell r="AC7" t="str">
            <v>T0</v>
          </cell>
          <cell r="AD7" t="str">
            <v>T0</v>
          </cell>
          <cell r="AE7">
            <v>0</v>
          </cell>
          <cell r="AF7">
            <v>0.5</v>
          </cell>
          <cell r="AG7">
            <v>0.2</v>
          </cell>
          <cell r="AH7">
            <v>0.5</v>
          </cell>
          <cell r="AI7">
            <v>0</v>
          </cell>
          <cell r="AJ7">
            <v>8.3333333333333329E-2</v>
          </cell>
          <cell r="AK7">
            <v>0</v>
          </cell>
          <cell r="AL7">
            <v>0</v>
          </cell>
          <cell r="AM7">
            <v>1.2833333333333332</v>
          </cell>
          <cell r="AN7">
            <v>1.2833333333333333E-6</v>
          </cell>
          <cell r="AO7">
            <v>1</v>
          </cell>
          <cell r="AP7">
            <v>2</v>
          </cell>
          <cell r="AQ7">
            <v>3</v>
          </cell>
          <cell r="AY7">
            <v>1</v>
          </cell>
          <cell r="BD7">
            <v>2</v>
          </cell>
          <cell r="BF7">
            <v>1</v>
          </cell>
          <cell r="BG7">
            <v>1</v>
          </cell>
          <cell r="BI7">
            <v>1</v>
          </cell>
          <cell r="BJ7">
            <v>2</v>
          </cell>
          <cell r="BK7">
            <v>1</v>
          </cell>
          <cell r="BL7">
            <v>5</v>
          </cell>
          <cell r="BM7">
            <v>1</v>
          </cell>
          <cell r="BO7" t="str">
            <v/>
          </cell>
          <cell r="BP7" t="str">
            <v/>
          </cell>
          <cell r="BQ7" t="str">
            <v xml:space="preserve">Remove engine to gain full access to Collector Tank. </v>
          </cell>
          <cell r="BR7" t="str">
            <v/>
          </cell>
          <cell r="BS7" t="str">
            <v/>
          </cell>
          <cell r="BT7" t="str">
            <v/>
          </cell>
          <cell r="BU7" t="str">
            <v xml:space="preserve">Carefully remove the transfer hose from both ends. </v>
          </cell>
          <cell r="BV7" t="str">
            <v xml:space="preserve">Tank is considered beyond economic repair. Remove and replace tank in accordance with above. Expected to require 2 mechanics to remove the tank. </v>
          </cell>
          <cell r="BW7" t="str">
            <v/>
          </cell>
          <cell r="BX7" t="str">
            <v/>
          </cell>
          <cell r="BY7" t="str">
            <v/>
          </cell>
          <cell r="BZ7" t="str">
            <v/>
          </cell>
          <cell r="CA7" t="str">
            <v xml:space="preserve">Repair by exchange available at First or Second line without special facilities. </v>
          </cell>
          <cell r="CB7" t="str">
            <v/>
          </cell>
          <cell r="CC7" t="str">
            <v xml:space="preserve">Vendor approved repair of the tank is predicted to be too time consuming for level 1 or 2 instituations and these should be controlled in level 3 or 4 institutions with greater access to materials, tools and clean, well-lit ventillated facilities.  </v>
          </cell>
          <cell r="CD7" t="str">
            <v xml:space="preserve">Difficult to repair.  Some specialist patching is possible.  GKN can supply details. </v>
          </cell>
          <cell r="CE7" t="str">
            <v/>
          </cell>
          <cell r="CF7" t="str">
            <v xml:space="preserve">Cutting tools and Separating spatulas required. </v>
          </cell>
          <cell r="CG7" t="str">
            <v xml:space="preserve">Reinstall in the reverse order. </v>
          </cell>
          <cell r="CH7" t="str">
            <v xml:space="preserve">Task time doesn't include 24 hours inactive time awaiting curing of Adhesives. </v>
          </cell>
          <cell r="CI7" t="str">
            <v xml:space="preserve">Use thread-locking compound on fasteners. Use silicone grease on bonded seals for preservation.  Use anti-seizing grease/compound on bulkhead connectors and bolts.  Use  bonding compound on mounting strap clamp locations as required. Use P-NEA26 adhesive </v>
          </cell>
          <cell r="CJ7" t="str">
            <v xml:space="preserve">No predicted life limitations. </v>
          </cell>
          <cell r="CK7" t="str">
            <v/>
          </cell>
          <cell r="CL7" t="str">
            <v>Y</v>
          </cell>
        </row>
        <row r="8">
          <cell r="A8">
            <v>5</v>
          </cell>
          <cell r="B8">
            <v>3</v>
          </cell>
          <cell r="C8">
            <v>2</v>
          </cell>
          <cell r="D8" t="str">
            <v>N</v>
          </cell>
          <cell r="E8">
            <v>0</v>
          </cell>
          <cell r="F8" t="str">
            <v>SV00A0A450AY</v>
          </cell>
          <cell r="G8" t="str">
            <v/>
          </cell>
          <cell r="H8" t="str">
            <v>ALL VARIANTS</v>
          </cell>
          <cell r="I8" t="str">
            <v>COLLECTOR TANK</v>
          </cell>
          <cell r="J8" t="str">
            <v/>
          </cell>
          <cell r="K8" t="str">
            <v>Optical Sensor</v>
          </cell>
          <cell r="L8" t="str">
            <v/>
          </cell>
          <cell r="M8" t="str">
            <v/>
          </cell>
          <cell r="N8" t="str">
            <v/>
          </cell>
          <cell r="O8">
            <v>13.464613753838519</v>
          </cell>
          <cell r="P8">
            <v>13.464613753838519</v>
          </cell>
          <cell r="Q8">
            <v>1.3464613753838519E-5</v>
          </cell>
          <cell r="R8">
            <v>74268.747569154599</v>
          </cell>
          <cell r="S8" t="str">
            <v>No redundancy</v>
          </cell>
          <cell r="T8" t="str">
            <v>Sum of Below Parts</v>
          </cell>
          <cell r="U8">
            <v>2</v>
          </cell>
          <cell r="V8">
            <v>0.28419639647117928</v>
          </cell>
          <cell r="W8">
            <v>3.8265947087171851E-6</v>
          </cell>
          <cell r="X8" t="str">
            <v xml:space="preserve">See parts below. If insert is damaged, the removal and replacement of the tank is required. Other damaged parts can be replaced without replacing the tank. </v>
          </cell>
          <cell r="Z8">
            <v>0</v>
          </cell>
          <cell r="AA8" t="str">
            <v>T0</v>
          </cell>
          <cell r="AB8" t="str">
            <v>T0</v>
          </cell>
          <cell r="AC8" t="str">
            <v>T0</v>
          </cell>
          <cell r="AD8" t="str">
            <v>T0</v>
          </cell>
          <cell r="AL8" t="str">
            <v>MTTE =</v>
          </cell>
          <cell r="AM8">
            <v>0.28419639647117928</v>
          </cell>
          <cell r="AN8">
            <v>3.8265947087171851E-6</v>
          </cell>
          <cell r="AP8">
            <v>1</v>
          </cell>
          <cell r="AQ8">
            <v>4</v>
          </cell>
          <cell r="BJ8">
            <v>6</v>
          </cell>
          <cell r="BL8">
            <v>6</v>
          </cell>
          <cell r="BM8">
            <v>5</v>
          </cell>
          <cell r="BN8">
            <v>1</v>
          </cell>
          <cell r="BO8" t="str">
            <v/>
          </cell>
          <cell r="BP8" t="str">
            <v/>
          </cell>
          <cell r="BQ8" t="str">
            <v/>
          </cell>
          <cell r="BR8" t="str">
            <v/>
          </cell>
          <cell r="BS8" t="str">
            <v/>
          </cell>
          <cell r="BT8" t="str">
            <v/>
          </cell>
          <cell r="BU8" t="str">
            <v/>
          </cell>
          <cell r="BV8" t="str">
            <v/>
          </cell>
          <cell r="BW8" t="str">
            <v/>
          </cell>
          <cell r="BX8" t="str">
            <v/>
          </cell>
          <cell r="BY8" t="str">
            <v/>
          </cell>
          <cell r="BZ8" t="str">
            <v/>
          </cell>
          <cell r="CA8" t="str">
            <v/>
          </cell>
          <cell r="CB8" t="str">
            <v/>
          </cell>
          <cell r="CC8" t="str">
            <v/>
          </cell>
          <cell r="CD8" t="str">
            <v/>
          </cell>
          <cell r="CE8" t="str">
            <v/>
          </cell>
          <cell r="CF8" t="str">
            <v/>
          </cell>
          <cell r="CG8" t="str">
            <v/>
          </cell>
          <cell r="CH8" t="str">
            <v/>
          </cell>
          <cell r="CI8" t="str">
            <v/>
          </cell>
          <cell r="CJ8" t="str">
            <v/>
          </cell>
          <cell r="CK8" t="str">
            <v xml:space="preserve">See parts below. If insert is damaged, the removal and replacement of the tank is required. Other damaged parts can be replaced without replacing the tank. </v>
          </cell>
          <cell r="CL8" t="str">
            <v>Y</v>
          </cell>
        </row>
        <row r="9">
          <cell r="A9">
            <v>6</v>
          </cell>
          <cell r="B9">
            <v>3</v>
          </cell>
          <cell r="C9">
            <v>3</v>
          </cell>
          <cell r="D9" t="str">
            <v>Y</v>
          </cell>
          <cell r="E9">
            <v>0.44800000000000001</v>
          </cell>
          <cell r="F9" t="str">
            <v>SV00A0A450AY01</v>
          </cell>
          <cell r="G9" t="str">
            <v>FT28275</v>
          </cell>
          <cell r="H9" t="str">
            <v>ALL VARIANTS</v>
          </cell>
          <cell r="I9" t="str">
            <v>COLLECTOR TANK</v>
          </cell>
          <cell r="J9" t="str">
            <v>Insert 1/2" BSP</v>
          </cell>
          <cell r="K9" t="str">
            <v>Optical Sensor (8)</v>
          </cell>
          <cell r="L9" t="str">
            <v>Insert 1/2" BSP</v>
          </cell>
          <cell r="M9">
            <v>1</v>
          </cell>
          <cell r="N9">
            <v>1</v>
          </cell>
          <cell r="O9">
            <v>0.44800000000000001</v>
          </cell>
          <cell r="P9">
            <v>0.44800000000000001</v>
          </cell>
          <cell r="Q9">
            <v>4.4799999999999999E-7</v>
          </cell>
          <cell r="R9">
            <v>2232142.8571428573</v>
          </cell>
          <cell r="S9" t="str">
            <v>No redundancy</v>
          </cell>
          <cell r="T9" t="str">
            <v>NPRD 95 P2-122, Insert Mount Engine - 0.0160M converted to hours.</v>
          </cell>
          <cell r="U9">
            <v>2</v>
          </cell>
          <cell r="V9">
            <v>1.2833333333333332</v>
          </cell>
          <cell r="W9">
            <v>5.7493333333333329E-7</v>
          </cell>
          <cell r="X9" t="str">
            <v>Remove engine to gain full access to Collector Tank. Carefully remove the transfer hose from both ends. Tank is considered beyond economic repair. Remove and replace tank in accordance with above. Expected to require 2 mechanics to remove the tank. Repair</v>
          </cell>
          <cell r="Z9">
            <v>1</v>
          </cell>
          <cell r="AA9" t="str">
            <v>R1</v>
          </cell>
          <cell r="AB9" t="str">
            <v>T0</v>
          </cell>
          <cell r="AC9" t="str">
            <v>T0</v>
          </cell>
          <cell r="AD9" t="str">
            <v>T0</v>
          </cell>
          <cell r="AE9">
            <v>0</v>
          </cell>
          <cell r="AF9">
            <v>0.5</v>
          </cell>
          <cell r="AG9">
            <v>0.2</v>
          </cell>
          <cell r="AH9">
            <v>0.5</v>
          </cell>
          <cell r="AI9">
            <v>0</v>
          </cell>
          <cell r="AJ9">
            <v>8.3333333333333329E-2</v>
          </cell>
          <cell r="AK9">
            <v>0</v>
          </cell>
          <cell r="AL9">
            <v>0</v>
          </cell>
          <cell r="AM9">
            <v>1.2833333333333332</v>
          </cell>
          <cell r="AN9">
            <v>5.7493333333333329E-7</v>
          </cell>
          <cell r="AO9">
            <v>1</v>
          </cell>
          <cell r="AP9">
            <v>2</v>
          </cell>
          <cell r="AQ9">
            <v>3</v>
          </cell>
          <cell r="AY9">
            <v>1</v>
          </cell>
          <cell r="BD9">
            <v>2</v>
          </cell>
          <cell r="BJ9">
            <v>3</v>
          </cell>
          <cell r="BK9">
            <v>1</v>
          </cell>
          <cell r="BL9">
            <v>2</v>
          </cell>
          <cell r="BM9">
            <v>1</v>
          </cell>
          <cell r="BO9" t="str">
            <v/>
          </cell>
          <cell r="BP9" t="str">
            <v/>
          </cell>
          <cell r="BQ9" t="str">
            <v xml:space="preserve">Remove engine to gain full access to Collector Tank. </v>
          </cell>
          <cell r="BR9" t="str">
            <v/>
          </cell>
          <cell r="BS9" t="str">
            <v/>
          </cell>
          <cell r="BT9" t="str">
            <v/>
          </cell>
          <cell r="BU9" t="str">
            <v xml:space="preserve">Carefully remove the transfer hose from both ends. </v>
          </cell>
          <cell r="BV9" t="str">
            <v xml:space="preserve">Tank is considered beyond economic repair. Remove and replace tank in accordance with above. Expected to require 2 mechanics to remove the tank. </v>
          </cell>
          <cell r="BW9" t="str">
            <v/>
          </cell>
          <cell r="BX9" t="str">
            <v/>
          </cell>
          <cell r="BY9" t="str">
            <v/>
          </cell>
          <cell r="BZ9" t="str">
            <v/>
          </cell>
          <cell r="CA9" t="str">
            <v xml:space="preserve">Repair by exchange available at First or Second line without special facilities. </v>
          </cell>
          <cell r="CB9" t="str">
            <v/>
          </cell>
          <cell r="CC9" t="str">
            <v/>
          </cell>
          <cell r="CD9" t="str">
            <v/>
          </cell>
          <cell r="CE9" t="str">
            <v/>
          </cell>
          <cell r="CF9" t="str">
            <v xml:space="preserve">This part is highly likley to require imperial spanner. </v>
          </cell>
          <cell r="CG9" t="str">
            <v xml:space="preserve">Reinstall in the reverse order. </v>
          </cell>
          <cell r="CH9" t="str">
            <v/>
          </cell>
          <cell r="CI9" t="str">
            <v xml:space="preserve">Use thread-locking compound on fasteners. Use silicone grease on bonded seals for preservation.  Use anti-seizing grease/compound on bulkhead connectors and bolts.  Use  bonding compound on mounting strap clamp locations as required. </v>
          </cell>
          <cell r="CJ9" t="str">
            <v xml:space="preserve">No predicted life limitations. </v>
          </cell>
          <cell r="CK9" t="str">
            <v/>
          </cell>
          <cell r="CL9" t="str">
            <v>Y</v>
          </cell>
        </row>
        <row r="10">
          <cell r="A10">
            <v>7</v>
          </cell>
          <cell r="B10">
            <v>4</v>
          </cell>
          <cell r="C10">
            <v>3</v>
          </cell>
          <cell r="D10" t="str">
            <v>Y</v>
          </cell>
          <cell r="E10">
            <v>13</v>
          </cell>
          <cell r="F10" t="str">
            <v>SV00A0A450AY03</v>
          </cell>
          <cell r="G10" t="str">
            <v>Y-POS187-312-120</v>
          </cell>
          <cell r="H10" t="str">
            <v>ALL VARIANTS</v>
          </cell>
          <cell r="I10" t="str">
            <v>COLLECTOR TANK</v>
          </cell>
          <cell r="J10" t="str">
            <v>Optical sensor unit</v>
          </cell>
          <cell r="K10" t="str">
            <v>Optical Sensor (8)</v>
          </cell>
          <cell r="L10" t="str">
            <v>Optical sensor unit</v>
          </cell>
          <cell r="M10">
            <v>1</v>
          </cell>
          <cell r="N10">
            <v>1</v>
          </cell>
          <cell r="O10">
            <v>13</v>
          </cell>
          <cell r="P10">
            <v>13</v>
          </cell>
          <cell r="Q10">
            <v>1.2999999999999999E-5</v>
          </cell>
          <cell r="R10">
            <v>76923.076923076922</v>
          </cell>
          <cell r="S10" t="str">
            <v>No redundancy</v>
          </cell>
          <cell r="T10" t="str">
            <v>NPRD 95 P2-182, Sensor Level Liquid - 2.6 GB converted to GM.</v>
          </cell>
          <cell r="U10">
            <v>1</v>
          </cell>
          <cell r="V10">
            <v>0.25</v>
          </cell>
          <cell r="W10">
            <v>3.2499999999999998E-6</v>
          </cell>
          <cell r="X10" t="str">
            <v>Expected to require 1 mechanic to conduct repairs. Expected to be replaceable in situ. Repair by exchange available at First or Second line without special facilities. This part is highly likley to require imperial spanner. No consumeables predicted. No p</v>
          </cell>
          <cell r="Z10">
            <v>0</v>
          </cell>
          <cell r="AA10" t="str">
            <v>T0</v>
          </cell>
          <cell r="AB10" t="str">
            <v>T0</v>
          </cell>
          <cell r="AC10" t="str">
            <v>P25</v>
          </cell>
          <cell r="AD10" t="str">
            <v>T0</v>
          </cell>
          <cell r="AE10">
            <v>0</v>
          </cell>
          <cell r="AF10">
            <v>0</v>
          </cell>
          <cell r="AG10">
            <v>0.16666666666666666</v>
          </cell>
          <cell r="AH10">
            <v>0</v>
          </cell>
          <cell r="AI10">
            <v>0</v>
          </cell>
          <cell r="AJ10">
            <v>8.3333333333333329E-2</v>
          </cell>
          <cell r="AK10">
            <v>0</v>
          </cell>
          <cell r="AL10">
            <v>0</v>
          </cell>
          <cell r="AM10">
            <v>0.25</v>
          </cell>
          <cell r="AN10">
            <v>3.2499999999999998E-6</v>
          </cell>
          <cell r="AP10">
            <v>2</v>
          </cell>
          <cell r="AQ10">
            <v>1</v>
          </cell>
          <cell r="BD10">
            <v>1</v>
          </cell>
          <cell r="BJ10">
            <v>3</v>
          </cell>
          <cell r="BL10">
            <v>1</v>
          </cell>
          <cell r="BM10">
            <v>1</v>
          </cell>
          <cell r="BO10" t="str">
            <v xml:space="preserve">Expected to require 1 mechanic to conduct repairs. </v>
          </cell>
          <cell r="BP10" t="str">
            <v xml:space="preserve">Expected to be replaceable in situ. </v>
          </cell>
          <cell r="BQ10" t="str">
            <v/>
          </cell>
          <cell r="BR10" t="str">
            <v/>
          </cell>
          <cell r="BS10" t="str">
            <v/>
          </cell>
          <cell r="BT10" t="str">
            <v/>
          </cell>
          <cell r="BU10" t="str">
            <v/>
          </cell>
          <cell r="BV10" t="str">
            <v/>
          </cell>
          <cell r="BW10" t="str">
            <v/>
          </cell>
          <cell r="BX10" t="str">
            <v/>
          </cell>
          <cell r="BY10" t="str">
            <v/>
          </cell>
          <cell r="BZ10" t="str">
            <v/>
          </cell>
          <cell r="CA10" t="str">
            <v xml:space="preserve">Repair by exchange available at First or Second line without special facilities. </v>
          </cell>
          <cell r="CB10" t="str">
            <v/>
          </cell>
          <cell r="CC10" t="str">
            <v/>
          </cell>
          <cell r="CD10" t="str">
            <v/>
          </cell>
          <cell r="CE10" t="str">
            <v/>
          </cell>
          <cell r="CF10" t="str">
            <v xml:space="preserve">This part is highly likley to require imperial spanner. </v>
          </cell>
          <cell r="CG10" t="str">
            <v/>
          </cell>
          <cell r="CH10" t="str">
            <v/>
          </cell>
          <cell r="CI10" t="str">
            <v xml:space="preserve">No consumeables predicted. </v>
          </cell>
          <cell r="CJ10" t="str">
            <v xml:space="preserve">No predicted life limitations. </v>
          </cell>
          <cell r="CK10" t="str">
            <v/>
          </cell>
          <cell r="CL10" t="str">
            <v>Y</v>
          </cell>
        </row>
        <row r="11">
          <cell r="A11">
            <v>8</v>
          </cell>
          <cell r="B11">
            <v>5</v>
          </cell>
          <cell r="C11">
            <v>3</v>
          </cell>
          <cell r="D11" t="str">
            <v>Y</v>
          </cell>
          <cell r="E11">
            <v>1.6613753838518822E-2</v>
          </cell>
          <cell r="F11" t="str">
            <v>SV00A0A450AY05</v>
          </cell>
          <cell r="G11" t="str">
            <v>1/2 IN BONDED</v>
          </cell>
          <cell r="H11" t="str">
            <v>ALL VARIANTS</v>
          </cell>
          <cell r="I11" t="str">
            <v>COLLECTOR TANK</v>
          </cell>
          <cell r="J11" t="str">
            <v>Washer 1/2 BSP</v>
          </cell>
          <cell r="K11" t="str">
            <v>Optical Sensor (8)</v>
          </cell>
          <cell r="L11" t="str">
            <v>Washer 1/2 BSP</v>
          </cell>
          <cell r="M11">
            <v>1</v>
          </cell>
          <cell r="N11">
            <v>1</v>
          </cell>
          <cell r="O11">
            <v>1.6613753838518822E-2</v>
          </cell>
          <cell r="P11">
            <v>1.6613753838518822E-2</v>
          </cell>
          <cell r="Q11">
            <v>1.6613753838518823E-8</v>
          </cell>
          <cell r="R11">
            <v>60191092.857142851</v>
          </cell>
          <cell r="S11" t="str">
            <v>No redundancy</v>
          </cell>
          <cell r="T11" t="str">
            <v>NPRD 95 P2-237, Washer P# 7748743 - 1/1685.3506M GM converted to hours</v>
          </cell>
          <cell r="U11">
            <v>1</v>
          </cell>
          <cell r="V11">
            <v>9.9999999999999992E-2</v>
          </cell>
          <cell r="W11">
            <v>1.6613753838518821E-9</v>
          </cell>
          <cell r="X11" t="str">
            <v>Expected to require 1 mechanic to conduct repairs. Expected to be replaceable in situ. Repair by exchange available at First or Second line without special facilities. This part is highly likley to require imperial spanner. No consumeables predicted. No p</v>
          </cell>
          <cell r="Z11">
            <v>0</v>
          </cell>
          <cell r="AA11" t="str">
            <v>T0</v>
          </cell>
          <cell r="AB11" t="str">
            <v>T0</v>
          </cell>
          <cell r="AC11" t="str">
            <v>P26</v>
          </cell>
          <cell r="AD11" t="str">
            <v>T0</v>
          </cell>
          <cell r="AE11">
            <v>0</v>
          </cell>
          <cell r="AF11">
            <v>0</v>
          </cell>
          <cell r="AG11">
            <v>1.6666666666666666E-2</v>
          </cell>
          <cell r="AH11">
            <v>0</v>
          </cell>
          <cell r="AI11">
            <v>0</v>
          </cell>
          <cell r="AJ11">
            <v>8.3333333333333329E-2</v>
          </cell>
          <cell r="AK11">
            <v>0</v>
          </cell>
          <cell r="AL11">
            <v>0</v>
          </cell>
          <cell r="AM11">
            <v>9.9999999999999992E-2</v>
          </cell>
          <cell r="AN11">
            <v>1.6613753838518821E-9</v>
          </cell>
          <cell r="AP11">
            <v>2</v>
          </cell>
          <cell r="AQ11">
            <v>1</v>
          </cell>
          <cell r="BD11">
            <v>1</v>
          </cell>
          <cell r="BJ11">
            <v>3</v>
          </cell>
          <cell r="BL11">
            <v>1</v>
          </cell>
          <cell r="BM11">
            <v>1</v>
          </cell>
          <cell r="BO11" t="str">
            <v xml:space="preserve">Expected to require 1 mechanic to conduct repairs. </v>
          </cell>
          <cell r="BP11" t="str">
            <v xml:space="preserve">Expected to be replaceable in situ. </v>
          </cell>
          <cell r="BQ11" t="str">
            <v/>
          </cell>
          <cell r="BR11" t="str">
            <v/>
          </cell>
          <cell r="BS11" t="str">
            <v/>
          </cell>
          <cell r="BT11" t="str">
            <v/>
          </cell>
          <cell r="BU11" t="str">
            <v/>
          </cell>
          <cell r="BV11" t="str">
            <v/>
          </cell>
          <cell r="BW11" t="str">
            <v/>
          </cell>
          <cell r="BX11" t="str">
            <v/>
          </cell>
          <cell r="BY11" t="str">
            <v/>
          </cell>
          <cell r="BZ11" t="str">
            <v/>
          </cell>
          <cell r="CA11" t="str">
            <v xml:space="preserve">Repair by exchange available at First or Second line without special facilities. </v>
          </cell>
          <cell r="CB11" t="str">
            <v/>
          </cell>
          <cell r="CC11" t="str">
            <v/>
          </cell>
          <cell r="CD11" t="str">
            <v/>
          </cell>
          <cell r="CE11" t="str">
            <v/>
          </cell>
          <cell r="CF11" t="str">
            <v xml:space="preserve">This part is highly likley to require imperial spanner. </v>
          </cell>
          <cell r="CG11" t="str">
            <v/>
          </cell>
          <cell r="CH11" t="str">
            <v/>
          </cell>
          <cell r="CI11" t="str">
            <v xml:space="preserve">No consumeables predicted. </v>
          </cell>
          <cell r="CJ11" t="str">
            <v xml:space="preserve">No predicted life limitations. </v>
          </cell>
          <cell r="CK11" t="str">
            <v/>
          </cell>
          <cell r="CL11" t="str">
            <v>Y</v>
          </cell>
        </row>
        <row r="12">
          <cell r="A12">
            <v>9</v>
          </cell>
          <cell r="B12">
            <v>6</v>
          </cell>
          <cell r="C12">
            <v>2</v>
          </cell>
          <cell r="D12" t="str">
            <v>N</v>
          </cell>
          <cell r="E12">
            <v>0</v>
          </cell>
          <cell r="F12" t="str">
            <v>SV00A0A410AJ09</v>
          </cell>
          <cell r="G12" t="str">
            <v/>
          </cell>
          <cell r="H12" t="str">
            <v>ALL VARIANTS</v>
          </cell>
          <cell r="I12" t="str">
            <v>COLLECTOR TANK</v>
          </cell>
          <cell r="J12" t="str">
            <v/>
          </cell>
          <cell r="K12" t="str">
            <v>Fuel feed to main Pump</v>
          </cell>
          <cell r="L12" t="str">
            <v/>
          </cell>
          <cell r="M12" t="str">
            <v/>
          </cell>
          <cell r="N12" t="str">
            <v/>
          </cell>
          <cell r="O12">
            <v>3.1854</v>
          </cell>
          <cell r="P12">
            <v>3.1854</v>
          </cell>
          <cell r="Q12">
            <v>3.1854E-6</v>
          </cell>
          <cell r="R12">
            <v>313932.31619262887</v>
          </cell>
          <cell r="S12" t="str">
            <v>No redundancy</v>
          </cell>
          <cell r="T12" t="str">
            <v>Sum of Below Parts</v>
          </cell>
          <cell r="U12">
            <v>2</v>
          </cell>
          <cell r="V12">
            <v>0.32167597999204706</v>
          </cell>
          <cell r="W12">
            <v>1.0246666666666667E-6</v>
          </cell>
          <cell r="X12" t="str">
            <v xml:space="preserve">See parts below. If insert is damaged, the removal and replacement of the tank is required. Other damaged parts can be replaced without replacing the tank. </v>
          </cell>
          <cell r="Z12">
            <v>0</v>
          </cell>
          <cell r="AA12" t="str">
            <v>T0</v>
          </cell>
          <cell r="AB12" t="str">
            <v>T0</v>
          </cell>
          <cell r="AC12" t="str">
            <v>T0</v>
          </cell>
          <cell r="AD12" t="str">
            <v>T0</v>
          </cell>
          <cell r="AL12" t="str">
            <v>MTTE =</v>
          </cell>
          <cell r="AM12">
            <v>0.32167597999204706</v>
          </cell>
          <cell r="AN12">
            <v>1.0246666666666667E-6</v>
          </cell>
          <cell r="AP12">
            <v>1</v>
          </cell>
          <cell r="AQ12">
            <v>4</v>
          </cell>
          <cell r="BJ12">
            <v>6</v>
          </cell>
          <cell r="BL12">
            <v>6</v>
          </cell>
          <cell r="BM12">
            <v>5</v>
          </cell>
          <cell r="BN12">
            <v>1</v>
          </cell>
          <cell r="BO12" t="str">
            <v/>
          </cell>
          <cell r="BP12" t="str">
            <v/>
          </cell>
          <cell r="BQ12" t="str">
            <v/>
          </cell>
          <cell r="BR12" t="str">
            <v/>
          </cell>
          <cell r="BS12" t="str">
            <v/>
          </cell>
          <cell r="BT12" t="str">
            <v/>
          </cell>
          <cell r="BU12" t="str">
            <v/>
          </cell>
          <cell r="BV12" t="str">
            <v/>
          </cell>
          <cell r="BW12" t="str">
            <v/>
          </cell>
          <cell r="BX12" t="str">
            <v/>
          </cell>
          <cell r="BY12" t="str">
            <v/>
          </cell>
          <cell r="BZ12" t="str">
            <v/>
          </cell>
          <cell r="CA12" t="str">
            <v/>
          </cell>
          <cell r="CB12" t="str">
            <v/>
          </cell>
          <cell r="CC12" t="str">
            <v/>
          </cell>
          <cell r="CD12" t="str">
            <v/>
          </cell>
          <cell r="CE12" t="str">
            <v/>
          </cell>
          <cell r="CF12" t="str">
            <v/>
          </cell>
          <cell r="CG12" t="str">
            <v/>
          </cell>
          <cell r="CH12" t="str">
            <v/>
          </cell>
          <cell r="CI12" t="str">
            <v/>
          </cell>
          <cell r="CJ12" t="str">
            <v/>
          </cell>
          <cell r="CK12" t="str">
            <v xml:space="preserve">See parts below. If insert is damaged, the removal and replacement of the tank is required. Other damaged parts can be replaced without replacing the tank. </v>
          </cell>
          <cell r="CL12" t="str">
            <v>Y</v>
          </cell>
        </row>
        <row r="13">
          <cell r="A13">
            <v>10</v>
          </cell>
          <cell r="B13">
            <v>6</v>
          </cell>
          <cell r="C13">
            <v>3</v>
          </cell>
          <cell r="D13" t="str">
            <v>Y</v>
          </cell>
          <cell r="E13">
            <v>0.44800000000000001</v>
          </cell>
          <cell r="F13" t="str">
            <v>SV00A0A410AJ0901</v>
          </cell>
          <cell r="G13" t="str">
            <v>FT28192</v>
          </cell>
          <cell r="H13" t="str">
            <v>ALL VARIANTS</v>
          </cell>
          <cell r="I13" t="str">
            <v>COLLECTOR TANK</v>
          </cell>
          <cell r="J13" t="str">
            <v>INSERT M22x1.5</v>
          </cell>
          <cell r="K13" t="str">
            <v>To main pump (1)</v>
          </cell>
          <cell r="L13" t="str">
            <v>INSERT M22x1.5</v>
          </cell>
          <cell r="M13">
            <v>1</v>
          </cell>
          <cell r="N13">
            <v>1</v>
          </cell>
          <cell r="O13">
            <v>0.44800000000000001</v>
          </cell>
          <cell r="P13">
            <v>0.44800000000000001</v>
          </cell>
          <cell r="Q13">
            <v>4.4799999999999999E-7</v>
          </cell>
          <cell r="R13">
            <v>2232142.8571428573</v>
          </cell>
          <cell r="S13" t="str">
            <v>No redundancy</v>
          </cell>
          <cell r="T13" t="str">
            <v>NPRD 95 P2-122, Insert Mount Engine - 0.0160M converted to hours.</v>
          </cell>
          <cell r="U13">
            <v>2</v>
          </cell>
          <cell r="V13">
            <v>1.2833333333333332</v>
          </cell>
          <cell r="W13">
            <v>5.7493333333333329E-7</v>
          </cell>
          <cell r="X13" t="str">
            <v>Remove engine to gain full access to Collector Tank. Carefully remove the transfer hose from both ends. Tank is considered beyond economic repair. Remove and replace tank in accordance with above. Expected to require 2 mechanics to remove the tank. Repair</v>
          </cell>
          <cell r="Z13">
            <v>1</v>
          </cell>
          <cell r="AA13" t="str">
            <v>R1</v>
          </cell>
          <cell r="AB13" t="str">
            <v>T0</v>
          </cell>
          <cell r="AC13" t="str">
            <v>T0</v>
          </cell>
          <cell r="AD13" t="str">
            <v>T0</v>
          </cell>
          <cell r="AE13">
            <v>0</v>
          </cell>
          <cell r="AF13">
            <v>0.5</v>
          </cell>
          <cell r="AG13">
            <v>0.2</v>
          </cell>
          <cell r="AH13">
            <v>0.5</v>
          </cell>
          <cell r="AI13">
            <v>0</v>
          </cell>
          <cell r="AJ13">
            <v>8.3333333333333329E-2</v>
          </cell>
          <cell r="AK13">
            <v>0</v>
          </cell>
          <cell r="AL13">
            <v>0</v>
          </cell>
          <cell r="AM13">
            <v>1.2833333333333332</v>
          </cell>
          <cell r="AN13">
            <v>5.7493333333333329E-7</v>
          </cell>
          <cell r="AO13">
            <v>1</v>
          </cell>
          <cell r="AP13">
            <v>2</v>
          </cell>
          <cell r="AQ13">
            <v>3</v>
          </cell>
          <cell r="AY13">
            <v>1</v>
          </cell>
          <cell r="BD13">
            <v>2</v>
          </cell>
          <cell r="BJ13">
            <v>1</v>
          </cell>
          <cell r="BK13">
            <v>1</v>
          </cell>
          <cell r="BL13">
            <v>2</v>
          </cell>
          <cell r="BM13">
            <v>1</v>
          </cell>
          <cell r="BO13" t="str">
            <v/>
          </cell>
          <cell r="BP13" t="str">
            <v/>
          </cell>
          <cell r="BQ13" t="str">
            <v xml:space="preserve">Remove engine to gain full access to Collector Tank. </v>
          </cell>
          <cell r="BR13" t="str">
            <v/>
          </cell>
          <cell r="BS13" t="str">
            <v/>
          </cell>
          <cell r="BT13" t="str">
            <v/>
          </cell>
          <cell r="BU13" t="str">
            <v xml:space="preserve">Carefully remove the transfer hose from both ends. </v>
          </cell>
          <cell r="BV13" t="str">
            <v xml:space="preserve">Tank is considered beyond economic repair. Remove and replace tank in accordance with above. Expected to require 2 mechanics to remove the tank. </v>
          </cell>
          <cell r="BW13" t="str">
            <v/>
          </cell>
          <cell r="BX13" t="str">
            <v/>
          </cell>
          <cell r="BY13" t="str">
            <v/>
          </cell>
          <cell r="BZ13" t="str">
            <v/>
          </cell>
          <cell r="CA13" t="str">
            <v xml:space="preserve">Repair by exchange available at First or Second line without special facilities. </v>
          </cell>
          <cell r="CB13" t="str">
            <v/>
          </cell>
          <cell r="CC13" t="str">
            <v/>
          </cell>
          <cell r="CD13" t="str">
            <v/>
          </cell>
          <cell r="CE13" t="str">
            <v/>
          </cell>
          <cell r="CF13" t="str">
            <v xml:space="preserve">Remove and replace part with standard tools. No Special tools predicted. </v>
          </cell>
          <cell r="CG13" t="str">
            <v xml:space="preserve">Reinstall in the reverse order. </v>
          </cell>
          <cell r="CH13" t="str">
            <v/>
          </cell>
          <cell r="CI13" t="str">
            <v xml:space="preserve">Use thread-locking compound on fasteners. Use silicone grease on bonded seals for preservation.  Use anti-seizing grease/compound on bulkhead connectors and bolts.  Use  bonding compound on mounting strap clamp locations as required. </v>
          </cell>
          <cell r="CJ13" t="str">
            <v xml:space="preserve">No predicted life limitations. </v>
          </cell>
          <cell r="CK13" t="str">
            <v/>
          </cell>
          <cell r="CL13" t="str">
            <v>Y</v>
          </cell>
        </row>
        <row r="14">
          <cell r="A14">
            <v>11</v>
          </cell>
          <cell r="B14">
            <v>7</v>
          </cell>
          <cell r="C14">
            <v>3</v>
          </cell>
          <cell r="D14" t="str">
            <v>Y</v>
          </cell>
          <cell r="E14">
            <v>2.5424000000000002</v>
          </cell>
          <cell r="F14" t="str">
            <v>SV00A0A410AJ0903</v>
          </cell>
          <cell r="G14" t="str">
            <v>G15LCFX</v>
          </cell>
          <cell r="H14" t="str">
            <v>ALL VARIANTS</v>
          </cell>
          <cell r="I14" t="str">
            <v>COLLECTOR TANK</v>
          </cell>
          <cell r="J14" t="str">
            <v>M22X1.5 Male/Male Adaptor</v>
          </cell>
          <cell r="K14" t="str">
            <v>To main pump (1)</v>
          </cell>
          <cell r="L14" t="str">
            <v>M22X1.5 Male/Male Adaptor</v>
          </cell>
          <cell r="M14">
            <v>1</v>
          </cell>
          <cell r="N14">
            <v>1</v>
          </cell>
          <cell r="O14">
            <v>2.5424000000000002</v>
          </cell>
          <cell r="P14">
            <v>2.5424000000000002</v>
          </cell>
          <cell r="Q14">
            <v>2.5424000000000004E-6</v>
          </cell>
          <cell r="R14">
            <v>393329.13782252982</v>
          </cell>
          <cell r="S14" t="str">
            <v>No redundancy</v>
          </cell>
          <cell r="T14" t="str">
            <v>NPRD 95 P2-49, Connector Adapter - 0.0908M converted to hours</v>
          </cell>
          <cell r="U14">
            <v>1</v>
          </cell>
          <cell r="V14">
            <v>0.16666666666666666</v>
          </cell>
          <cell r="W14">
            <v>4.2373333333333337E-7</v>
          </cell>
          <cell r="X14" t="str">
            <v>Expected to require 1 mechanic to conduct repairs. Expected to be replaceable in situ. Replace each  Bonded Seal with every disturbance. Repair by exchange available at First or Second line without special facilities. Remove and replace part with standard</v>
          </cell>
          <cell r="Z14">
            <v>0</v>
          </cell>
          <cell r="AA14" t="str">
            <v>T0</v>
          </cell>
          <cell r="AB14" t="str">
            <v>T0</v>
          </cell>
          <cell r="AC14" t="str">
            <v>P1</v>
          </cell>
          <cell r="AD14" t="str">
            <v>T0</v>
          </cell>
          <cell r="AE14">
            <v>0</v>
          </cell>
          <cell r="AF14">
            <v>0</v>
          </cell>
          <cell r="AG14">
            <v>8.3333333333333329E-2</v>
          </cell>
          <cell r="AH14">
            <v>0</v>
          </cell>
          <cell r="AI14">
            <v>0</v>
          </cell>
          <cell r="AJ14">
            <v>8.3333333333333329E-2</v>
          </cell>
          <cell r="AK14">
            <v>0</v>
          </cell>
          <cell r="AL14">
            <v>0</v>
          </cell>
          <cell r="AM14">
            <v>0.16666666666666666</v>
          </cell>
          <cell r="AN14">
            <v>4.2373333333333337E-7</v>
          </cell>
          <cell r="AP14">
            <v>2</v>
          </cell>
          <cell r="AQ14">
            <v>1</v>
          </cell>
          <cell r="BA14">
            <v>1</v>
          </cell>
          <cell r="BB14">
            <v>1</v>
          </cell>
          <cell r="BC14">
            <v>1</v>
          </cell>
          <cell r="BD14">
            <v>1</v>
          </cell>
          <cell r="BJ14">
            <v>1</v>
          </cell>
          <cell r="BL14">
            <v>1</v>
          </cell>
          <cell r="BM14">
            <v>1</v>
          </cell>
          <cell r="BO14" t="str">
            <v xml:space="preserve">Expected to require 1 mechanic to conduct repairs. </v>
          </cell>
          <cell r="BP14" t="str">
            <v xml:space="preserve">Expected to be replaceable in situ. </v>
          </cell>
          <cell r="BQ14" t="str">
            <v/>
          </cell>
          <cell r="BR14" t="str">
            <v/>
          </cell>
          <cell r="BS14" t="str">
            <v/>
          </cell>
          <cell r="BT14" t="str">
            <v/>
          </cell>
          <cell r="BU14" t="str">
            <v/>
          </cell>
          <cell r="BV14" t="str">
            <v/>
          </cell>
          <cell r="BW14" t="str">
            <v/>
          </cell>
          <cell r="BX14" t="str">
            <v/>
          </cell>
          <cell r="BY14" t="str">
            <v/>
          </cell>
          <cell r="BZ14" t="str">
            <v xml:space="preserve">Replace each  Bonded Seal with every disturbance. </v>
          </cell>
          <cell r="CA14" t="str">
            <v xml:space="preserve">Repair by exchange available at First or Second line without special facilities. </v>
          </cell>
          <cell r="CB14" t="str">
            <v/>
          </cell>
          <cell r="CC14" t="str">
            <v/>
          </cell>
          <cell r="CD14" t="str">
            <v/>
          </cell>
          <cell r="CE14" t="str">
            <v/>
          </cell>
          <cell r="CF14" t="str">
            <v xml:space="preserve">Remove and replace part with standard tools. No Special tools predicted. </v>
          </cell>
          <cell r="CG14" t="str">
            <v/>
          </cell>
          <cell r="CH14" t="str">
            <v/>
          </cell>
          <cell r="CI14" t="str">
            <v xml:space="preserve">No consumeables predicted. </v>
          </cell>
          <cell r="CJ14" t="str">
            <v xml:space="preserve">No predicted life limitations. </v>
          </cell>
          <cell r="CK14" t="str">
            <v/>
          </cell>
          <cell r="CL14" t="str">
            <v>Y</v>
          </cell>
        </row>
        <row r="15">
          <cell r="A15">
            <v>12</v>
          </cell>
          <cell r="B15">
            <v>8</v>
          </cell>
          <cell r="C15">
            <v>3</v>
          </cell>
          <cell r="D15" t="str">
            <v>Y</v>
          </cell>
          <cell r="E15">
            <v>0.19500000000000001</v>
          </cell>
          <cell r="F15" t="str">
            <v>SV00A0A410AJ0905</v>
          </cell>
          <cell r="G15" t="str">
            <v>M22 BONDED</v>
          </cell>
          <cell r="H15" t="str">
            <v>ALL VARIANTS</v>
          </cell>
          <cell r="I15" t="str">
            <v>COLLECTOR TANK</v>
          </cell>
          <cell r="J15" t="str">
            <v>M22x1.5 Bonded Seal</v>
          </cell>
          <cell r="K15" t="str">
            <v>To main pump (1)</v>
          </cell>
          <cell r="L15" t="str">
            <v>M22x1.5 Bonded Seal</v>
          </cell>
          <cell r="M15">
            <v>1</v>
          </cell>
          <cell r="N15">
            <v>1</v>
          </cell>
          <cell r="O15">
            <v>0.19500000000000001</v>
          </cell>
          <cell r="P15">
            <v>0.19500000000000001</v>
          </cell>
          <cell r="Q15">
            <v>1.9500000000000001E-7</v>
          </cell>
          <cell r="R15">
            <v>5128205.128205128</v>
          </cell>
          <cell r="S15" t="str">
            <v>No redundancy</v>
          </cell>
          <cell r="T15" t="str">
            <v>NPRD 95 P2-179, Seal O-Ring - 0.0780 GF converted to GM.</v>
          </cell>
          <cell r="U15">
            <v>1</v>
          </cell>
          <cell r="V15">
            <v>0.13333333333333333</v>
          </cell>
          <cell r="W15">
            <v>2.6000000000000001E-8</v>
          </cell>
          <cell r="X15" t="str">
            <v>Expected to require 1 mechanic to conduct repairs. Expected to be replaceable in situ. Repair by exchange available at First or Second line without special facilities. Remove and replace part with standard tools. No Special tools predicted. No consumeable</v>
          </cell>
          <cell r="Z15">
            <v>0</v>
          </cell>
          <cell r="AA15" t="str">
            <v>T0</v>
          </cell>
          <cell r="AB15" t="str">
            <v>T0</v>
          </cell>
          <cell r="AC15" t="str">
            <v>P7</v>
          </cell>
          <cell r="AD15" t="str">
            <v>T0</v>
          </cell>
          <cell r="AE15">
            <v>0</v>
          </cell>
          <cell r="AF15">
            <v>0</v>
          </cell>
          <cell r="AG15">
            <v>0.05</v>
          </cell>
          <cell r="AH15">
            <v>0</v>
          </cell>
          <cell r="AI15">
            <v>0</v>
          </cell>
          <cell r="AJ15">
            <v>8.3333333333333329E-2</v>
          </cell>
          <cell r="AK15">
            <v>0</v>
          </cell>
          <cell r="AL15">
            <v>0</v>
          </cell>
          <cell r="AM15">
            <v>0.13333333333333333</v>
          </cell>
          <cell r="AN15">
            <v>2.6000000000000001E-8</v>
          </cell>
          <cell r="AP15">
            <v>2</v>
          </cell>
          <cell r="AQ15">
            <v>1</v>
          </cell>
          <cell r="BD15">
            <v>1</v>
          </cell>
          <cell r="BJ15">
            <v>1</v>
          </cell>
          <cell r="BL15">
            <v>1</v>
          </cell>
          <cell r="BM15">
            <v>4</v>
          </cell>
          <cell r="BO15" t="str">
            <v xml:space="preserve">Expected to require 1 mechanic to conduct repairs. </v>
          </cell>
          <cell r="BP15" t="str">
            <v xml:space="preserve">Expected to be replaceable in situ. </v>
          </cell>
          <cell r="BQ15" t="str">
            <v/>
          </cell>
          <cell r="BR15" t="str">
            <v/>
          </cell>
          <cell r="BS15" t="str">
            <v/>
          </cell>
          <cell r="BT15" t="str">
            <v/>
          </cell>
          <cell r="BU15" t="str">
            <v/>
          </cell>
          <cell r="BV15" t="str">
            <v/>
          </cell>
          <cell r="BW15" t="str">
            <v/>
          </cell>
          <cell r="BX15" t="str">
            <v/>
          </cell>
          <cell r="BY15" t="str">
            <v/>
          </cell>
          <cell r="BZ15" t="str">
            <v/>
          </cell>
          <cell r="CA15" t="str">
            <v xml:space="preserve">Repair by exchange available at First or Second line without special facilities. </v>
          </cell>
          <cell r="CB15" t="str">
            <v/>
          </cell>
          <cell r="CC15" t="str">
            <v/>
          </cell>
          <cell r="CD15" t="str">
            <v/>
          </cell>
          <cell r="CE15" t="str">
            <v/>
          </cell>
          <cell r="CF15" t="str">
            <v xml:space="preserve">Remove and replace part with standard tools. No Special tools predicted. </v>
          </cell>
          <cell r="CG15" t="str">
            <v/>
          </cell>
          <cell r="CH15" t="str">
            <v/>
          </cell>
          <cell r="CI15" t="str">
            <v xml:space="preserve">No consumeables predicted. </v>
          </cell>
          <cell r="CJ15" t="str">
            <v xml:space="preserve">Life Limited. This material is subject to deterioration. Inspect on condition at 10 years, and every 5 years subsequently. If disturbed, replace with new. </v>
          </cell>
          <cell r="CK15" t="str">
            <v/>
          </cell>
          <cell r="CL15" t="str">
            <v>Y</v>
          </cell>
        </row>
        <row r="16">
          <cell r="A16">
            <v>13</v>
          </cell>
          <cell r="B16">
            <v>9</v>
          </cell>
          <cell r="C16">
            <v>2</v>
          </cell>
          <cell r="D16" t="str">
            <v>N</v>
          </cell>
          <cell r="E16">
            <v>0</v>
          </cell>
          <cell r="F16" t="str">
            <v>SV00A0A450AJ</v>
          </cell>
          <cell r="G16" t="str">
            <v/>
          </cell>
          <cell r="H16" t="str">
            <v>ALL VARIANTS</v>
          </cell>
          <cell r="I16" t="str">
            <v>COLLECTOR TANK</v>
          </cell>
          <cell r="J16" t="str">
            <v/>
          </cell>
          <cell r="K16" t="str">
            <v>Fuel Level Sensor</v>
          </cell>
          <cell r="L16" t="str">
            <v/>
          </cell>
          <cell r="M16" t="str">
            <v/>
          </cell>
          <cell r="N16" t="str">
            <v/>
          </cell>
          <cell r="O16">
            <v>13.643000000000001</v>
          </cell>
          <cell r="P16">
            <v>13.643000000000001</v>
          </cell>
          <cell r="Q16">
            <v>1.3643000000000001E-5</v>
          </cell>
          <cell r="R16">
            <v>73297.661804588424</v>
          </cell>
          <cell r="S16" t="str">
            <v>No redundancy</v>
          </cell>
          <cell r="T16" t="str">
            <v>Sum of Below Parts</v>
          </cell>
          <cell r="U16">
            <v>2</v>
          </cell>
          <cell r="V16">
            <v>0.28226440909868306</v>
          </cell>
          <cell r="W16">
            <v>3.8509333333333332E-6</v>
          </cell>
          <cell r="X16" t="str">
            <v xml:space="preserve">See parts below. If insert is damaged, the removal and replacement of the tank is required. Other damaged parts can be replaced without replacing the tank. </v>
          </cell>
          <cell r="Z16">
            <v>0</v>
          </cell>
          <cell r="AA16" t="str">
            <v>T0</v>
          </cell>
          <cell r="AB16" t="str">
            <v>T0</v>
          </cell>
          <cell r="AC16" t="str">
            <v>T0</v>
          </cell>
          <cell r="AD16" t="str">
            <v>T0</v>
          </cell>
          <cell r="AL16" t="str">
            <v>MTTE =</v>
          </cell>
          <cell r="AM16">
            <v>0.28226440909868306</v>
          </cell>
          <cell r="AN16">
            <v>3.8509333333333332E-6</v>
          </cell>
          <cell r="AP16">
            <v>1</v>
          </cell>
          <cell r="AQ16">
            <v>4</v>
          </cell>
          <cell r="BJ16">
            <v>6</v>
          </cell>
          <cell r="BL16">
            <v>6</v>
          </cell>
          <cell r="BM16">
            <v>5</v>
          </cell>
          <cell r="BN16">
            <v>1</v>
          </cell>
          <cell r="BO16" t="str">
            <v/>
          </cell>
          <cell r="BP16" t="str">
            <v/>
          </cell>
          <cell r="BQ16" t="str">
            <v/>
          </cell>
          <cell r="BR16" t="str">
            <v/>
          </cell>
          <cell r="BS16" t="str">
            <v/>
          </cell>
          <cell r="BT16" t="str">
            <v/>
          </cell>
          <cell r="BU16" t="str">
            <v/>
          </cell>
          <cell r="BV16" t="str">
            <v/>
          </cell>
          <cell r="BW16" t="str">
            <v/>
          </cell>
          <cell r="BX16" t="str">
            <v/>
          </cell>
          <cell r="BY16" t="str">
            <v/>
          </cell>
          <cell r="BZ16" t="str">
            <v/>
          </cell>
          <cell r="CA16" t="str">
            <v/>
          </cell>
          <cell r="CB16" t="str">
            <v/>
          </cell>
          <cell r="CC16" t="str">
            <v/>
          </cell>
          <cell r="CD16" t="str">
            <v/>
          </cell>
          <cell r="CE16" t="str">
            <v/>
          </cell>
          <cell r="CF16" t="str">
            <v/>
          </cell>
          <cell r="CG16" t="str">
            <v/>
          </cell>
          <cell r="CH16" t="str">
            <v/>
          </cell>
          <cell r="CI16" t="str">
            <v/>
          </cell>
          <cell r="CJ16" t="str">
            <v/>
          </cell>
          <cell r="CK16" t="str">
            <v xml:space="preserve">See parts below. If insert is damaged, the removal and replacement of the tank is required. Other damaged parts can be replaced without replacing the tank. </v>
          </cell>
          <cell r="CL16" t="str">
            <v>Y</v>
          </cell>
        </row>
        <row r="17">
          <cell r="A17">
            <v>14</v>
          </cell>
          <cell r="B17">
            <v>9</v>
          </cell>
          <cell r="C17">
            <v>3</v>
          </cell>
          <cell r="D17" t="str">
            <v>Y</v>
          </cell>
          <cell r="E17">
            <v>13</v>
          </cell>
          <cell r="F17" t="str">
            <v>SV00A0A450AJ01</v>
          </cell>
          <cell r="G17" t="str">
            <v>FT28269</v>
          </cell>
          <cell r="H17" t="str">
            <v>ALL VARIANTS</v>
          </cell>
          <cell r="I17" t="str">
            <v>COLLECTOR TANK</v>
          </cell>
          <cell r="J17" t="str">
            <v>Fuel Level Sensor Unit</v>
          </cell>
          <cell r="K17" t="str">
            <v>Fuel Level Sensor LRU (FLS) (6)</v>
          </cell>
          <cell r="L17" t="str">
            <v>Fuel Level Sensor Unit</v>
          </cell>
          <cell r="M17">
            <v>1</v>
          </cell>
          <cell r="N17">
            <v>1</v>
          </cell>
          <cell r="O17">
            <v>13</v>
          </cell>
          <cell r="P17">
            <v>13</v>
          </cell>
          <cell r="Q17">
            <v>1.2999999999999999E-5</v>
          </cell>
          <cell r="R17">
            <v>76923.076923076922</v>
          </cell>
          <cell r="S17" t="str">
            <v>No redundancy</v>
          </cell>
          <cell r="T17" t="str">
            <v>NPRD 95 P2-182, Sensor Level Liquid - 2.6 GB converted to GM.</v>
          </cell>
          <cell r="U17">
            <v>1</v>
          </cell>
          <cell r="V17">
            <v>0.25</v>
          </cell>
          <cell r="W17">
            <v>3.2499999999999998E-6</v>
          </cell>
          <cell r="X17" t="str">
            <v>Expected to require 1 mechanic to conduct repairs. Expected to be replaceable in situ. Replace each  Bonded Seal with every disturbance. Repair by exchange available at First or Second line without special facilities. Remove and replace part with standard</v>
          </cell>
          <cell r="Z17">
            <v>0</v>
          </cell>
          <cell r="AA17" t="str">
            <v>T0</v>
          </cell>
          <cell r="AB17" t="str">
            <v>T0</v>
          </cell>
          <cell r="AC17" t="str">
            <v>P25</v>
          </cell>
          <cell r="AD17" t="str">
            <v>T0</v>
          </cell>
          <cell r="AE17">
            <v>0</v>
          </cell>
          <cell r="AF17">
            <v>0</v>
          </cell>
          <cell r="AG17">
            <v>0.16666666666666666</v>
          </cell>
          <cell r="AH17">
            <v>0</v>
          </cell>
          <cell r="AI17">
            <v>0</v>
          </cell>
          <cell r="AJ17">
            <v>8.3333333333333329E-2</v>
          </cell>
          <cell r="AK17">
            <v>0</v>
          </cell>
          <cell r="AL17">
            <v>0</v>
          </cell>
          <cell r="AM17">
            <v>0.25</v>
          </cell>
          <cell r="AN17">
            <v>3.2499999999999998E-6</v>
          </cell>
          <cell r="AP17">
            <v>2</v>
          </cell>
          <cell r="AQ17">
            <v>1</v>
          </cell>
          <cell r="BA17">
            <v>1</v>
          </cell>
          <cell r="BB17">
            <v>1</v>
          </cell>
          <cell r="BC17">
            <v>1</v>
          </cell>
          <cell r="BD17">
            <v>1</v>
          </cell>
          <cell r="BJ17">
            <v>1</v>
          </cell>
          <cell r="BL17">
            <v>1</v>
          </cell>
          <cell r="BM17">
            <v>1</v>
          </cell>
          <cell r="BO17" t="str">
            <v xml:space="preserve">Expected to require 1 mechanic to conduct repairs. </v>
          </cell>
          <cell r="BP17" t="str">
            <v xml:space="preserve">Expected to be replaceable in situ. </v>
          </cell>
          <cell r="BQ17" t="str">
            <v/>
          </cell>
          <cell r="BR17" t="str">
            <v/>
          </cell>
          <cell r="BS17" t="str">
            <v/>
          </cell>
          <cell r="BT17" t="str">
            <v/>
          </cell>
          <cell r="BU17" t="str">
            <v/>
          </cell>
          <cell r="BV17" t="str">
            <v/>
          </cell>
          <cell r="BW17" t="str">
            <v/>
          </cell>
          <cell r="BX17" t="str">
            <v/>
          </cell>
          <cell r="BY17" t="str">
            <v/>
          </cell>
          <cell r="BZ17" t="str">
            <v xml:space="preserve">Replace each  Bonded Seal with every disturbance. </v>
          </cell>
          <cell r="CA17" t="str">
            <v xml:space="preserve">Repair by exchange available at First or Second line without special facilities. </v>
          </cell>
          <cell r="CB17" t="str">
            <v/>
          </cell>
          <cell r="CC17" t="str">
            <v/>
          </cell>
          <cell r="CD17" t="str">
            <v/>
          </cell>
          <cell r="CE17" t="str">
            <v/>
          </cell>
          <cell r="CF17" t="str">
            <v xml:space="preserve">Remove and replace part with standard tools. No Special tools predicted. </v>
          </cell>
          <cell r="CG17" t="str">
            <v/>
          </cell>
          <cell r="CH17" t="str">
            <v/>
          </cell>
          <cell r="CI17" t="str">
            <v xml:space="preserve">No consumeables predicted. </v>
          </cell>
          <cell r="CJ17" t="str">
            <v xml:space="preserve">No predicted life limitations. </v>
          </cell>
          <cell r="CK17" t="str">
            <v/>
          </cell>
          <cell r="CL17" t="str">
            <v>Y</v>
          </cell>
        </row>
        <row r="18">
          <cell r="A18">
            <v>15</v>
          </cell>
          <cell r="B18">
            <v>10</v>
          </cell>
          <cell r="C18">
            <v>3</v>
          </cell>
          <cell r="D18" t="str">
            <v>Y</v>
          </cell>
          <cell r="E18">
            <v>0.44800000000000001</v>
          </cell>
          <cell r="F18" t="str">
            <v>SV00A0A450AJ03</v>
          </cell>
          <cell r="G18" t="str">
            <v>FT28416</v>
          </cell>
          <cell r="H18" t="str">
            <v>ALL VARIANTS</v>
          </cell>
          <cell r="I18" t="str">
            <v>COLLECTOR TANK</v>
          </cell>
          <cell r="J18" t="str">
            <v>Double insert M24x1.5 &amp; M22x1.5</v>
          </cell>
          <cell r="K18" t="str">
            <v>Fuel Level Sensor LRU (FLS) (6)</v>
          </cell>
          <cell r="L18" t="str">
            <v>Double insert M24x1.5 &amp; M22x1.5</v>
          </cell>
          <cell r="M18">
            <v>1</v>
          </cell>
          <cell r="N18">
            <v>1</v>
          </cell>
          <cell r="O18">
            <v>0.44800000000000001</v>
          </cell>
          <cell r="P18">
            <v>0.44800000000000001</v>
          </cell>
          <cell r="Q18">
            <v>4.4799999999999999E-7</v>
          </cell>
          <cell r="R18">
            <v>2232142.8571428573</v>
          </cell>
          <cell r="S18" t="str">
            <v>No redundancy</v>
          </cell>
          <cell r="T18" t="str">
            <v>NPRD 95 P2-122, Insert Mount Engine - 0.0160M converted to hours.</v>
          </cell>
          <cell r="U18">
            <v>2</v>
          </cell>
          <cell r="V18">
            <v>1.2833333333333332</v>
          </cell>
          <cell r="W18">
            <v>5.7493333333333329E-7</v>
          </cell>
          <cell r="X18" t="str">
            <v>Remove engine to gain full access to Collector Tank. Carefully remove the transfer hose from both ends. Tank is considered beyond economic repair. Remove and replace tank in accordance with above. Expected to require 2 mechanics to remove the tank. Repair</v>
          </cell>
          <cell r="Z18">
            <v>1</v>
          </cell>
          <cell r="AA18" t="str">
            <v>R1</v>
          </cell>
          <cell r="AB18" t="str">
            <v>T0</v>
          </cell>
          <cell r="AC18" t="str">
            <v>T0</v>
          </cell>
          <cell r="AD18" t="str">
            <v>T0</v>
          </cell>
          <cell r="AE18">
            <v>0</v>
          </cell>
          <cell r="AF18">
            <v>0.5</v>
          </cell>
          <cell r="AG18">
            <v>0.2</v>
          </cell>
          <cell r="AH18">
            <v>0.5</v>
          </cell>
          <cell r="AI18">
            <v>0</v>
          </cell>
          <cell r="AJ18">
            <v>8.3333333333333329E-2</v>
          </cell>
          <cell r="AK18">
            <v>0</v>
          </cell>
          <cell r="AL18">
            <v>0</v>
          </cell>
          <cell r="AM18">
            <v>1.2833333333333332</v>
          </cell>
          <cell r="AN18">
            <v>5.7493333333333329E-7</v>
          </cell>
          <cell r="AO18">
            <v>1</v>
          </cell>
          <cell r="AP18">
            <v>2</v>
          </cell>
          <cell r="AQ18">
            <v>3</v>
          </cell>
          <cell r="AY18">
            <v>1</v>
          </cell>
          <cell r="BD18">
            <v>2</v>
          </cell>
          <cell r="BJ18">
            <v>1</v>
          </cell>
          <cell r="BK18">
            <v>1</v>
          </cell>
          <cell r="BL18">
            <v>2</v>
          </cell>
          <cell r="BM18">
            <v>1</v>
          </cell>
          <cell r="BO18" t="str">
            <v/>
          </cell>
          <cell r="BP18" t="str">
            <v/>
          </cell>
          <cell r="BQ18" t="str">
            <v xml:space="preserve">Remove engine to gain full access to Collector Tank. </v>
          </cell>
          <cell r="BR18" t="str">
            <v/>
          </cell>
          <cell r="BS18" t="str">
            <v/>
          </cell>
          <cell r="BT18" t="str">
            <v/>
          </cell>
          <cell r="BU18" t="str">
            <v xml:space="preserve">Carefully remove the transfer hose from both ends. </v>
          </cell>
          <cell r="BV18" t="str">
            <v xml:space="preserve">Tank is considered beyond economic repair. Remove and replace tank in accordance with above. Expected to require 2 mechanics to remove the tank. </v>
          </cell>
          <cell r="BW18" t="str">
            <v/>
          </cell>
          <cell r="BX18" t="str">
            <v/>
          </cell>
          <cell r="BY18" t="str">
            <v/>
          </cell>
          <cell r="BZ18" t="str">
            <v/>
          </cell>
          <cell r="CA18" t="str">
            <v xml:space="preserve">Repair by exchange available at First or Second line without special facilities. </v>
          </cell>
          <cell r="CB18" t="str">
            <v/>
          </cell>
          <cell r="CC18" t="str">
            <v/>
          </cell>
          <cell r="CD18" t="str">
            <v/>
          </cell>
          <cell r="CE18" t="str">
            <v/>
          </cell>
          <cell r="CF18" t="str">
            <v xml:space="preserve">Remove and replace part with standard tools. No Special tools predicted. </v>
          </cell>
          <cell r="CG18" t="str">
            <v xml:space="preserve">Reinstall in the reverse order. </v>
          </cell>
          <cell r="CH18" t="str">
            <v/>
          </cell>
          <cell r="CI18" t="str">
            <v xml:space="preserve">Use thread-locking compound on fasteners. Use silicone grease on bonded seals for preservation.  Use anti-seizing grease/compound on bulkhead connectors and bolts.  Use  bonding compound on mounting strap clamp locations as required. </v>
          </cell>
          <cell r="CJ18" t="str">
            <v xml:space="preserve">No predicted life limitations. </v>
          </cell>
          <cell r="CK18" t="str">
            <v/>
          </cell>
          <cell r="CL18" t="str">
            <v>Y</v>
          </cell>
        </row>
        <row r="19">
          <cell r="A19">
            <v>16</v>
          </cell>
          <cell r="B19">
            <v>11</v>
          </cell>
          <cell r="C19">
            <v>3</v>
          </cell>
          <cell r="D19" t="str">
            <v>Y</v>
          </cell>
          <cell r="E19">
            <v>0.19500000000000001</v>
          </cell>
          <cell r="F19" t="str">
            <v>SV00A0A450AJ05</v>
          </cell>
          <cell r="G19" t="str">
            <v>M20 BONDED</v>
          </cell>
          <cell r="H19" t="str">
            <v>ALL VARIANTS</v>
          </cell>
          <cell r="I19" t="str">
            <v>COLLECTOR TANK</v>
          </cell>
          <cell r="J19" t="str">
            <v>M20x1.5 Bonded Seal</v>
          </cell>
          <cell r="K19" t="str">
            <v>Fuel Level Sensor LRU (FLS) (6)</v>
          </cell>
          <cell r="L19" t="str">
            <v>M20x1.5 Bonded Seal</v>
          </cell>
          <cell r="M19">
            <v>1</v>
          </cell>
          <cell r="N19">
            <v>1</v>
          </cell>
          <cell r="O19">
            <v>0.19500000000000001</v>
          </cell>
          <cell r="P19">
            <v>0.19500000000000001</v>
          </cell>
          <cell r="Q19">
            <v>1.9500000000000001E-7</v>
          </cell>
          <cell r="R19">
            <v>5128205.128205128</v>
          </cell>
          <cell r="S19" t="str">
            <v>No redundancy</v>
          </cell>
          <cell r="T19" t="str">
            <v>NPRD 95 P2-179, Seal O-Ring - 0.0780 GF converted to GM.</v>
          </cell>
          <cell r="U19">
            <v>1</v>
          </cell>
          <cell r="V19">
            <v>0.13333333333333333</v>
          </cell>
          <cell r="W19">
            <v>2.6000000000000001E-8</v>
          </cell>
          <cell r="X19" t="str">
            <v>Expected to require 1 mechanic to conduct repairs. Expected to be replaceable in situ. Repair by exchange available at First or Second line without special facilities. Remove and replace part with standard tools. No Special tools predicted. No consumeable</v>
          </cell>
          <cell r="Z19">
            <v>0</v>
          </cell>
          <cell r="AA19" t="str">
            <v>T0</v>
          </cell>
          <cell r="AB19" t="str">
            <v>T0</v>
          </cell>
          <cell r="AC19" t="str">
            <v>P7</v>
          </cell>
          <cell r="AD19" t="str">
            <v>T0</v>
          </cell>
          <cell r="AE19">
            <v>0</v>
          </cell>
          <cell r="AF19">
            <v>0</v>
          </cell>
          <cell r="AG19">
            <v>0.05</v>
          </cell>
          <cell r="AH19">
            <v>0</v>
          </cell>
          <cell r="AI19">
            <v>0</v>
          </cell>
          <cell r="AJ19">
            <v>8.3333333333333329E-2</v>
          </cell>
          <cell r="AK19">
            <v>0</v>
          </cell>
          <cell r="AL19">
            <v>0</v>
          </cell>
          <cell r="AM19">
            <v>0.13333333333333333</v>
          </cell>
          <cell r="AN19">
            <v>2.6000000000000001E-8</v>
          </cell>
          <cell r="AP19">
            <v>2</v>
          </cell>
          <cell r="AQ19">
            <v>1</v>
          </cell>
          <cell r="BD19">
            <v>1</v>
          </cell>
          <cell r="BJ19">
            <v>1</v>
          </cell>
          <cell r="BL19">
            <v>1</v>
          </cell>
          <cell r="BM19">
            <v>4</v>
          </cell>
          <cell r="BO19" t="str">
            <v xml:space="preserve">Expected to require 1 mechanic to conduct repairs. </v>
          </cell>
          <cell r="BP19" t="str">
            <v xml:space="preserve">Expected to be replaceable in situ. </v>
          </cell>
          <cell r="BQ19" t="str">
            <v/>
          </cell>
          <cell r="BR19" t="str">
            <v/>
          </cell>
          <cell r="BS19" t="str">
            <v/>
          </cell>
          <cell r="BT19" t="str">
            <v/>
          </cell>
          <cell r="BU19" t="str">
            <v/>
          </cell>
          <cell r="BV19" t="str">
            <v/>
          </cell>
          <cell r="BW19" t="str">
            <v/>
          </cell>
          <cell r="BX19" t="str">
            <v/>
          </cell>
          <cell r="BY19" t="str">
            <v/>
          </cell>
          <cell r="BZ19" t="str">
            <v/>
          </cell>
          <cell r="CA19" t="str">
            <v xml:space="preserve">Repair by exchange available at First or Second line without special facilities. </v>
          </cell>
          <cell r="CB19" t="str">
            <v/>
          </cell>
          <cell r="CC19" t="str">
            <v/>
          </cell>
          <cell r="CD19" t="str">
            <v/>
          </cell>
          <cell r="CE19" t="str">
            <v/>
          </cell>
          <cell r="CF19" t="str">
            <v xml:space="preserve">Remove and replace part with standard tools. No Special tools predicted. </v>
          </cell>
          <cell r="CG19" t="str">
            <v/>
          </cell>
          <cell r="CH19" t="str">
            <v/>
          </cell>
          <cell r="CI19" t="str">
            <v xml:space="preserve">No consumeables predicted. </v>
          </cell>
          <cell r="CJ19" t="str">
            <v xml:space="preserve">Life Limited. This material is subject to deterioration. Inspect on condition at 10 years, and every 5 years subsequently. If disturbed, replace with new. </v>
          </cell>
          <cell r="CK19" t="str">
            <v/>
          </cell>
          <cell r="CL19" t="str">
            <v>Y</v>
          </cell>
        </row>
        <row r="20">
          <cell r="A20">
            <v>17</v>
          </cell>
          <cell r="B20">
            <v>12</v>
          </cell>
          <cell r="C20">
            <v>2</v>
          </cell>
          <cell r="D20" t="str">
            <v>N</v>
          </cell>
          <cell r="E20">
            <v>0</v>
          </cell>
          <cell r="F20" t="str">
            <v>SV00A0A410AJ07</v>
          </cell>
          <cell r="G20" t="str">
            <v/>
          </cell>
          <cell r="H20" t="str">
            <v>ALL VARIANTS</v>
          </cell>
          <cell r="I20" t="str">
            <v>COLLECTOR TANK</v>
          </cell>
          <cell r="J20" t="str">
            <v/>
          </cell>
          <cell r="K20" t="str">
            <v>Fuel return from Secondary Pump</v>
          </cell>
          <cell r="L20" t="str">
            <v/>
          </cell>
          <cell r="M20" t="str">
            <v/>
          </cell>
          <cell r="N20" t="str">
            <v/>
          </cell>
          <cell r="O20">
            <v>3.1854</v>
          </cell>
          <cell r="P20">
            <v>3.1854</v>
          </cell>
          <cell r="Q20">
            <v>3.1854E-6</v>
          </cell>
          <cell r="R20">
            <v>313932.31619262887</v>
          </cell>
          <cell r="S20" t="str">
            <v>No redundancy</v>
          </cell>
          <cell r="T20" t="str">
            <v>Sum of Below Parts</v>
          </cell>
          <cell r="U20">
            <v>2</v>
          </cell>
          <cell r="V20">
            <v>0.32167597999204706</v>
          </cell>
          <cell r="W20">
            <v>1.0246666666666667E-6</v>
          </cell>
          <cell r="X20" t="str">
            <v xml:space="preserve">See parts below. If insert is damaged, the removal and replacement of the tank is required. Other damaged parts can be replaced without replacing the tank. </v>
          </cell>
          <cell r="Z20">
            <v>0</v>
          </cell>
          <cell r="AA20" t="str">
            <v>T0</v>
          </cell>
          <cell r="AB20" t="str">
            <v>T0</v>
          </cell>
          <cell r="AC20" t="str">
            <v>T0</v>
          </cell>
          <cell r="AD20" t="str">
            <v>T0</v>
          </cell>
          <cell r="AL20" t="str">
            <v>MTTE =</v>
          </cell>
          <cell r="AM20">
            <v>0.32167597999204706</v>
          </cell>
          <cell r="AN20">
            <v>1.0246666666666667E-6</v>
          </cell>
          <cell r="AP20">
            <v>1</v>
          </cell>
          <cell r="AQ20">
            <v>4</v>
          </cell>
          <cell r="BJ20">
            <v>6</v>
          </cell>
          <cell r="BL20">
            <v>6</v>
          </cell>
          <cell r="BM20">
            <v>5</v>
          </cell>
          <cell r="BN20">
            <v>1</v>
          </cell>
          <cell r="BO20" t="str">
            <v/>
          </cell>
          <cell r="BP20" t="str">
            <v/>
          </cell>
          <cell r="BQ20" t="str">
            <v/>
          </cell>
          <cell r="BR20" t="str">
            <v/>
          </cell>
          <cell r="BS20" t="str">
            <v/>
          </cell>
          <cell r="BT20" t="str">
            <v/>
          </cell>
          <cell r="BU20" t="str">
            <v/>
          </cell>
          <cell r="BV20" t="str">
            <v/>
          </cell>
          <cell r="BW20" t="str">
            <v/>
          </cell>
          <cell r="BX20" t="str">
            <v/>
          </cell>
          <cell r="BY20" t="str">
            <v/>
          </cell>
          <cell r="BZ20" t="str">
            <v/>
          </cell>
          <cell r="CA20" t="str">
            <v/>
          </cell>
          <cell r="CB20" t="str">
            <v/>
          </cell>
          <cell r="CC20" t="str">
            <v/>
          </cell>
          <cell r="CD20" t="str">
            <v/>
          </cell>
          <cell r="CE20" t="str">
            <v/>
          </cell>
          <cell r="CF20" t="str">
            <v/>
          </cell>
          <cell r="CG20" t="str">
            <v/>
          </cell>
          <cell r="CH20" t="str">
            <v/>
          </cell>
          <cell r="CI20" t="str">
            <v/>
          </cell>
          <cell r="CJ20" t="str">
            <v/>
          </cell>
          <cell r="CK20" t="str">
            <v xml:space="preserve">See parts below. If insert is damaged, the removal and replacement of the tank is required. Other damaged parts can be replaced without replacing the tank. </v>
          </cell>
          <cell r="CL20" t="str">
            <v>Y</v>
          </cell>
        </row>
        <row r="21">
          <cell r="A21">
            <v>18</v>
          </cell>
          <cell r="B21">
            <v>12</v>
          </cell>
          <cell r="C21">
            <v>3</v>
          </cell>
          <cell r="D21" t="str">
            <v>Y</v>
          </cell>
          <cell r="E21">
            <v>0.44800000000000001</v>
          </cell>
          <cell r="F21" t="str">
            <v>SV00A0A410AJ0701</v>
          </cell>
          <cell r="G21" t="str">
            <v>FT28192</v>
          </cell>
          <cell r="H21" t="str">
            <v>ALL VARIANTS</v>
          </cell>
          <cell r="I21" t="str">
            <v>COLLECTOR TANK</v>
          </cell>
          <cell r="J21" t="str">
            <v>INSERT M22x1.5</v>
          </cell>
          <cell r="K21" t="str">
            <v>From secondary pumps(2)</v>
          </cell>
          <cell r="L21" t="str">
            <v>INSERT M22x1.5</v>
          </cell>
          <cell r="M21">
            <v>1</v>
          </cell>
          <cell r="N21">
            <v>1</v>
          </cell>
          <cell r="O21">
            <v>0.44800000000000001</v>
          </cell>
          <cell r="P21">
            <v>0.44800000000000001</v>
          </cell>
          <cell r="Q21">
            <v>4.4799999999999999E-7</v>
          </cell>
          <cell r="R21">
            <v>2232142.8571428573</v>
          </cell>
          <cell r="S21" t="str">
            <v>No redundancy</v>
          </cell>
          <cell r="T21" t="str">
            <v>NPRD 95 P2-122, Insert Mount Engine - 0.0160M converted to hours.</v>
          </cell>
          <cell r="U21">
            <v>2</v>
          </cell>
          <cell r="V21">
            <v>1.2833333333333332</v>
          </cell>
          <cell r="W21">
            <v>5.7493333333333329E-7</v>
          </cell>
          <cell r="X21" t="str">
            <v>Remove engine to gain full access to Collector Tank. Carefully remove the transfer hose from both ends. Tank is considered beyond economic repair. Remove and replace tank in accordance with above. Expected to require 2 mechanics to remove the tank. Repair</v>
          </cell>
          <cell r="Z21">
            <v>1</v>
          </cell>
          <cell r="AA21" t="str">
            <v>R1</v>
          </cell>
          <cell r="AB21" t="str">
            <v>T0</v>
          </cell>
          <cell r="AC21" t="str">
            <v>T0</v>
          </cell>
          <cell r="AD21" t="str">
            <v>T0</v>
          </cell>
          <cell r="AE21">
            <v>0</v>
          </cell>
          <cell r="AF21">
            <v>0.5</v>
          </cell>
          <cell r="AG21">
            <v>0.2</v>
          </cell>
          <cell r="AH21">
            <v>0.5</v>
          </cell>
          <cell r="AI21">
            <v>0</v>
          </cell>
          <cell r="AJ21">
            <v>8.3333333333333329E-2</v>
          </cell>
          <cell r="AK21">
            <v>0</v>
          </cell>
          <cell r="AL21">
            <v>0</v>
          </cell>
          <cell r="AM21">
            <v>1.2833333333333332</v>
          </cell>
          <cell r="AN21">
            <v>5.7493333333333329E-7</v>
          </cell>
          <cell r="AO21">
            <v>1</v>
          </cell>
          <cell r="AP21">
            <v>2</v>
          </cell>
          <cell r="AQ21">
            <v>3</v>
          </cell>
          <cell r="AY21">
            <v>1</v>
          </cell>
          <cell r="BD21">
            <v>2</v>
          </cell>
          <cell r="BJ21">
            <v>1</v>
          </cell>
          <cell r="BK21">
            <v>1</v>
          </cell>
          <cell r="BL21">
            <v>2</v>
          </cell>
          <cell r="BM21">
            <v>1</v>
          </cell>
          <cell r="BO21" t="str">
            <v/>
          </cell>
          <cell r="BP21" t="str">
            <v/>
          </cell>
          <cell r="BQ21" t="str">
            <v xml:space="preserve">Remove engine to gain full access to Collector Tank. </v>
          </cell>
          <cell r="BR21" t="str">
            <v/>
          </cell>
          <cell r="BS21" t="str">
            <v/>
          </cell>
          <cell r="BT21" t="str">
            <v/>
          </cell>
          <cell r="BU21" t="str">
            <v xml:space="preserve">Carefully remove the transfer hose from both ends. </v>
          </cell>
          <cell r="BV21" t="str">
            <v xml:space="preserve">Tank is considered beyond economic repair. Remove and replace tank in accordance with above. Expected to require 2 mechanics to remove the tank. </v>
          </cell>
          <cell r="BW21" t="str">
            <v/>
          </cell>
          <cell r="BX21" t="str">
            <v/>
          </cell>
          <cell r="BY21" t="str">
            <v/>
          </cell>
          <cell r="BZ21" t="str">
            <v/>
          </cell>
          <cell r="CA21" t="str">
            <v xml:space="preserve">Repair by exchange available at First or Second line without special facilities. </v>
          </cell>
          <cell r="CB21" t="str">
            <v/>
          </cell>
          <cell r="CC21" t="str">
            <v/>
          </cell>
          <cell r="CD21" t="str">
            <v/>
          </cell>
          <cell r="CE21" t="str">
            <v/>
          </cell>
          <cell r="CF21" t="str">
            <v xml:space="preserve">Remove and replace part with standard tools. No Special tools predicted. </v>
          </cell>
          <cell r="CG21" t="str">
            <v xml:space="preserve">Reinstall in the reverse order. </v>
          </cell>
          <cell r="CH21" t="str">
            <v/>
          </cell>
          <cell r="CI21" t="str">
            <v xml:space="preserve">Use thread-locking compound on fasteners. Use silicone grease on bonded seals for preservation.  Use anti-seizing grease/compound on bulkhead connectors and bolts.  Use  bonding compound on mounting strap clamp locations as required. </v>
          </cell>
          <cell r="CJ21" t="str">
            <v xml:space="preserve">No predicted life limitations. </v>
          </cell>
          <cell r="CK21" t="str">
            <v/>
          </cell>
          <cell r="CL21" t="str">
            <v>Y</v>
          </cell>
        </row>
        <row r="22">
          <cell r="A22">
            <v>19</v>
          </cell>
          <cell r="B22">
            <v>13</v>
          </cell>
          <cell r="C22">
            <v>3</v>
          </cell>
          <cell r="D22" t="str">
            <v>Y</v>
          </cell>
          <cell r="E22">
            <v>2.5424000000000002</v>
          </cell>
          <cell r="F22" t="str">
            <v>SV00A0A410AJ0703</v>
          </cell>
          <cell r="G22" t="str">
            <v>G15LCFX</v>
          </cell>
          <cell r="H22" t="str">
            <v>ALL VARIANTS</v>
          </cell>
          <cell r="I22" t="str">
            <v>COLLECTOR TANK</v>
          </cell>
          <cell r="J22" t="str">
            <v>M22X1.5 Male/Male Adaptor</v>
          </cell>
          <cell r="K22" t="str">
            <v>From secondary pumps(2)</v>
          </cell>
          <cell r="L22" t="str">
            <v>M22X1.5 Male/Male Adaptor</v>
          </cell>
          <cell r="M22">
            <v>1</v>
          </cell>
          <cell r="N22">
            <v>1</v>
          </cell>
          <cell r="O22">
            <v>2.5424000000000002</v>
          </cell>
          <cell r="P22">
            <v>2.5424000000000002</v>
          </cell>
          <cell r="Q22">
            <v>2.5424000000000004E-6</v>
          </cell>
          <cell r="R22">
            <v>393329.13782252982</v>
          </cell>
          <cell r="S22" t="str">
            <v>No redundancy</v>
          </cell>
          <cell r="T22" t="str">
            <v>NPRD 95 P2-49, Connector Adapter - 0.0908M converted to hours</v>
          </cell>
          <cell r="U22">
            <v>1</v>
          </cell>
          <cell r="V22">
            <v>0.16666666666666666</v>
          </cell>
          <cell r="W22">
            <v>4.2373333333333337E-7</v>
          </cell>
          <cell r="X22" t="str">
            <v>Expected to require 1 mechanic to conduct repairs. Expected to be replaceable in situ. Replace each  Bonded Seal with every disturbance. Repair by exchange available at First or Second line without special facilities. Remove and replace part with standard</v>
          </cell>
          <cell r="Z22">
            <v>0</v>
          </cell>
          <cell r="AA22" t="str">
            <v>T0</v>
          </cell>
          <cell r="AB22" t="str">
            <v>T0</v>
          </cell>
          <cell r="AC22" t="str">
            <v>P1</v>
          </cell>
          <cell r="AD22" t="str">
            <v>T0</v>
          </cell>
          <cell r="AE22">
            <v>0</v>
          </cell>
          <cell r="AF22">
            <v>0</v>
          </cell>
          <cell r="AG22">
            <v>8.3333333333333329E-2</v>
          </cell>
          <cell r="AH22">
            <v>0</v>
          </cell>
          <cell r="AI22">
            <v>0</v>
          </cell>
          <cell r="AJ22">
            <v>8.3333333333333329E-2</v>
          </cell>
          <cell r="AK22">
            <v>0</v>
          </cell>
          <cell r="AL22">
            <v>0</v>
          </cell>
          <cell r="AM22">
            <v>0.16666666666666666</v>
          </cell>
          <cell r="AN22">
            <v>4.2373333333333337E-7</v>
          </cell>
          <cell r="AP22">
            <v>2</v>
          </cell>
          <cell r="AQ22">
            <v>1</v>
          </cell>
          <cell r="BA22">
            <v>1</v>
          </cell>
          <cell r="BB22">
            <v>1</v>
          </cell>
          <cell r="BC22">
            <v>1</v>
          </cell>
          <cell r="BD22">
            <v>1</v>
          </cell>
          <cell r="BJ22">
            <v>1</v>
          </cell>
          <cell r="BL22">
            <v>1</v>
          </cell>
          <cell r="BM22">
            <v>1</v>
          </cell>
          <cell r="BO22" t="str">
            <v xml:space="preserve">Expected to require 1 mechanic to conduct repairs. </v>
          </cell>
          <cell r="BP22" t="str">
            <v xml:space="preserve">Expected to be replaceable in situ. </v>
          </cell>
          <cell r="BQ22" t="str">
            <v/>
          </cell>
          <cell r="BR22" t="str">
            <v/>
          </cell>
          <cell r="BS22" t="str">
            <v/>
          </cell>
          <cell r="BT22" t="str">
            <v/>
          </cell>
          <cell r="BU22" t="str">
            <v/>
          </cell>
          <cell r="BV22" t="str">
            <v/>
          </cell>
          <cell r="BW22" t="str">
            <v/>
          </cell>
          <cell r="BX22" t="str">
            <v/>
          </cell>
          <cell r="BY22" t="str">
            <v/>
          </cell>
          <cell r="BZ22" t="str">
            <v xml:space="preserve">Replace each  Bonded Seal with every disturbance. </v>
          </cell>
          <cell r="CA22" t="str">
            <v xml:space="preserve">Repair by exchange available at First or Second line without special facilities. </v>
          </cell>
          <cell r="CB22" t="str">
            <v/>
          </cell>
          <cell r="CC22" t="str">
            <v/>
          </cell>
          <cell r="CD22" t="str">
            <v/>
          </cell>
          <cell r="CE22" t="str">
            <v/>
          </cell>
          <cell r="CF22" t="str">
            <v xml:space="preserve">Remove and replace part with standard tools. No Special tools predicted. </v>
          </cell>
          <cell r="CG22" t="str">
            <v/>
          </cell>
          <cell r="CH22" t="str">
            <v/>
          </cell>
          <cell r="CI22" t="str">
            <v xml:space="preserve">No consumeables predicted. </v>
          </cell>
          <cell r="CJ22" t="str">
            <v xml:space="preserve">No predicted life limitations. </v>
          </cell>
          <cell r="CK22" t="str">
            <v/>
          </cell>
          <cell r="CL22" t="str">
            <v>Y</v>
          </cell>
        </row>
        <row r="23">
          <cell r="A23">
            <v>20</v>
          </cell>
          <cell r="B23">
            <v>14</v>
          </cell>
          <cell r="C23">
            <v>3</v>
          </cell>
          <cell r="D23" t="str">
            <v>Y</v>
          </cell>
          <cell r="E23">
            <v>0.19500000000000001</v>
          </cell>
          <cell r="F23" t="str">
            <v>SV00A0A410AJ0705</v>
          </cell>
          <cell r="G23" t="str">
            <v>M22 BONDED</v>
          </cell>
          <cell r="H23" t="str">
            <v>ALL VARIANTS</v>
          </cell>
          <cell r="I23" t="str">
            <v>COLLECTOR TANK</v>
          </cell>
          <cell r="J23" t="str">
            <v>M22x1.5 Bonded Seal</v>
          </cell>
          <cell r="K23" t="str">
            <v>From secondary pumps(2)</v>
          </cell>
          <cell r="L23" t="str">
            <v>M22x1.5 Bonded Seal</v>
          </cell>
          <cell r="M23">
            <v>1</v>
          </cell>
          <cell r="N23">
            <v>1</v>
          </cell>
          <cell r="O23">
            <v>0.19500000000000001</v>
          </cell>
          <cell r="P23">
            <v>0.19500000000000001</v>
          </cell>
          <cell r="Q23">
            <v>1.9500000000000001E-7</v>
          </cell>
          <cell r="R23">
            <v>5128205.128205128</v>
          </cell>
          <cell r="S23" t="str">
            <v>No redundancy</v>
          </cell>
          <cell r="T23" t="str">
            <v>NPRD 95 P2-179, Seal O-Ring - 0.0780 GF converted to GM.</v>
          </cell>
          <cell r="U23">
            <v>1</v>
          </cell>
          <cell r="V23">
            <v>0.13333333333333333</v>
          </cell>
          <cell r="W23">
            <v>2.6000000000000001E-8</v>
          </cell>
          <cell r="X23" t="str">
            <v>Expected to require 1 mechanic to conduct repairs. Expected to be replaceable in situ. Repair by exchange available at First or Second line without special facilities. Remove and replace part with standard tools. No Special tools predicted. No consumeable</v>
          </cell>
          <cell r="Z23">
            <v>0</v>
          </cell>
          <cell r="AA23" t="str">
            <v>T0</v>
          </cell>
          <cell r="AB23" t="str">
            <v>T0</v>
          </cell>
          <cell r="AC23" t="str">
            <v>P7</v>
          </cell>
          <cell r="AD23" t="str">
            <v>T0</v>
          </cell>
          <cell r="AE23">
            <v>0</v>
          </cell>
          <cell r="AF23">
            <v>0</v>
          </cell>
          <cell r="AG23">
            <v>0.05</v>
          </cell>
          <cell r="AH23">
            <v>0</v>
          </cell>
          <cell r="AI23">
            <v>0</v>
          </cell>
          <cell r="AJ23">
            <v>8.3333333333333329E-2</v>
          </cell>
          <cell r="AK23">
            <v>0</v>
          </cell>
          <cell r="AL23">
            <v>0</v>
          </cell>
          <cell r="AM23">
            <v>0.13333333333333333</v>
          </cell>
          <cell r="AN23">
            <v>2.6000000000000001E-8</v>
          </cell>
          <cell r="AP23">
            <v>2</v>
          </cell>
          <cell r="AQ23">
            <v>1</v>
          </cell>
          <cell r="BD23">
            <v>1</v>
          </cell>
          <cell r="BJ23">
            <v>1</v>
          </cell>
          <cell r="BL23">
            <v>1</v>
          </cell>
          <cell r="BM23">
            <v>4</v>
          </cell>
          <cell r="BO23" t="str">
            <v xml:space="preserve">Expected to require 1 mechanic to conduct repairs. </v>
          </cell>
          <cell r="BP23" t="str">
            <v xml:space="preserve">Expected to be replaceable in situ. </v>
          </cell>
          <cell r="BQ23" t="str">
            <v/>
          </cell>
          <cell r="BR23" t="str">
            <v/>
          </cell>
          <cell r="BS23" t="str">
            <v/>
          </cell>
          <cell r="BT23" t="str">
            <v/>
          </cell>
          <cell r="BU23" t="str">
            <v/>
          </cell>
          <cell r="BV23" t="str">
            <v/>
          </cell>
          <cell r="BW23" t="str">
            <v/>
          </cell>
          <cell r="BX23" t="str">
            <v/>
          </cell>
          <cell r="BY23" t="str">
            <v/>
          </cell>
          <cell r="BZ23" t="str">
            <v/>
          </cell>
          <cell r="CA23" t="str">
            <v xml:space="preserve">Repair by exchange available at First or Second line without special facilities. </v>
          </cell>
          <cell r="CB23" t="str">
            <v/>
          </cell>
          <cell r="CC23" t="str">
            <v/>
          </cell>
          <cell r="CD23" t="str">
            <v/>
          </cell>
          <cell r="CE23" t="str">
            <v/>
          </cell>
          <cell r="CF23" t="str">
            <v xml:space="preserve">Remove and replace part with standard tools. No Special tools predicted. </v>
          </cell>
          <cell r="CG23" t="str">
            <v/>
          </cell>
          <cell r="CH23" t="str">
            <v/>
          </cell>
          <cell r="CI23" t="str">
            <v xml:space="preserve">No consumeables predicted. </v>
          </cell>
          <cell r="CJ23" t="str">
            <v xml:space="preserve">Life Limited. This material is subject to deterioration. Inspect on condition at 10 years, and every 5 years subsequently. If disturbed, replace with new. </v>
          </cell>
          <cell r="CK23" t="str">
            <v/>
          </cell>
          <cell r="CL23" t="str">
            <v>Y</v>
          </cell>
        </row>
        <row r="24">
          <cell r="A24">
            <v>21</v>
          </cell>
          <cell r="B24">
            <v>15</v>
          </cell>
          <cell r="C24">
            <v>2</v>
          </cell>
          <cell r="D24" t="str">
            <v>N</v>
          </cell>
          <cell r="E24">
            <v>0</v>
          </cell>
          <cell r="F24" t="str">
            <v>SV00A0A410AJ03</v>
          </cell>
          <cell r="G24" t="str">
            <v/>
          </cell>
          <cell r="H24" t="str">
            <v>ALL VARIANTS</v>
          </cell>
          <cell r="I24" t="str">
            <v>COLLECTOR TANK</v>
          </cell>
          <cell r="J24" t="str">
            <v/>
          </cell>
          <cell r="K24" t="str">
            <v>Fuel Filler</v>
          </cell>
          <cell r="L24" t="str">
            <v/>
          </cell>
          <cell r="M24" t="str">
            <v/>
          </cell>
          <cell r="N24" t="str">
            <v/>
          </cell>
          <cell r="O24">
            <v>25.612822419593599</v>
          </cell>
          <cell r="P24">
            <v>25.612822419593599</v>
          </cell>
          <cell r="Q24">
            <v>2.56128224195936E-5</v>
          </cell>
          <cell r="R24">
            <v>39042.944335373526</v>
          </cell>
          <cell r="S24" t="str">
            <v>No redundancy</v>
          </cell>
          <cell r="T24" t="str">
            <v>Sum of Below Parts</v>
          </cell>
          <cell r="U24">
            <v>2</v>
          </cell>
          <cell r="V24">
            <v>0.14447746190056193</v>
          </cell>
          <cell r="W24">
            <v>3.7004755752926927E-6</v>
          </cell>
          <cell r="X24" t="str">
            <v xml:space="preserve">See parts below. If insert is damaged, the removal and replacement of the tank is required. Other damaged parts can be replaced without replacing the tank. </v>
          </cell>
          <cell r="Z24">
            <v>0</v>
          </cell>
          <cell r="AA24" t="str">
            <v>T0</v>
          </cell>
          <cell r="AB24" t="str">
            <v>T0</v>
          </cell>
          <cell r="AC24" t="str">
            <v>T0</v>
          </cell>
          <cell r="AD24" t="str">
            <v>T0</v>
          </cell>
          <cell r="AL24" t="str">
            <v>MTTE =</v>
          </cell>
          <cell r="AM24">
            <v>0.14447746190056193</v>
          </cell>
          <cell r="AN24">
            <v>3.7004755752926927E-6</v>
          </cell>
          <cell r="AP24">
            <v>1</v>
          </cell>
          <cell r="AQ24">
            <v>4</v>
          </cell>
          <cell r="BJ24">
            <v>6</v>
          </cell>
          <cell r="BL24">
            <v>6</v>
          </cell>
          <cell r="BM24">
            <v>5</v>
          </cell>
          <cell r="BN24">
            <v>1</v>
          </cell>
          <cell r="BO24" t="str">
            <v/>
          </cell>
          <cell r="BP24" t="str">
            <v/>
          </cell>
          <cell r="BQ24" t="str">
            <v/>
          </cell>
          <cell r="BR24" t="str">
            <v/>
          </cell>
          <cell r="BS24" t="str">
            <v/>
          </cell>
          <cell r="BT24" t="str">
            <v/>
          </cell>
          <cell r="BU24" t="str">
            <v/>
          </cell>
          <cell r="BV24" t="str">
            <v/>
          </cell>
          <cell r="BW24" t="str">
            <v/>
          </cell>
          <cell r="BX24" t="str">
            <v/>
          </cell>
          <cell r="BY24" t="str">
            <v/>
          </cell>
          <cell r="BZ24" t="str">
            <v/>
          </cell>
          <cell r="CA24" t="str">
            <v/>
          </cell>
          <cell r="CB24" t="str">
            <v/>
          </cell>
          <cell r="CC24" t="str">
            <v/>
          </cell>
          <cell r="CD24" t="str">
            <v/>
          </cell>
          <cell r="CE24" t="str">
            <v/>
          </cell>
          <cell r="CF24" t="str">
            <v/>
          </cell>
          <cell r="CG24" t="str">
            <v/>
          </cell>
          <cell r="CH24" t="str">
            <v/>
          </cell>
          <cell r="CI24" t="str">
            <v/>
          </cell>
          <cell r="CJ24" t="str">
            <v/>
          </cell>
          <cell r="CK24" t="str">
            <v xml:space="preserve">See parts below. If insert is damaged, the removal and replacement of the tank is required. Other damaged parts can be replaced without replacing the tank. </v>
          </cell>
          <cell r="CL24" t="str">
            <v>Y</v>
          </cell>
        </row>
        <row r="25">
          <cell r="A25">
            <v>22</v>
          </cell>
          <cell r="B25">
            <v>15</v>
          </cell>
          <cell r="C25">
            <v>3</v>
          </cell>
          <cell r="D25" t="str">
            <v>Y</v>
          </cell>
          <cell r="E25">
            <v>0.44800000000000001</v>
          </cell>
          <cell r="F25" t="str">
            <v>SV00A0A410AJ0301</v>
          </cell>
          <cell r="G25" t="str">
            <v>FT28416</v>
          </cell>
          <cell r="H25" t="str">
            <v>ALL VARIANTS</v>
          </cell>
          <cell r="I25" t="str">
            <v>COLLECTOR TANK</v>
          </cell>
          <cell r="J25" t="str">
            <v>Double insert M24x1.5 &amp; M22x1.5</v>
          </cell>
          <cell r="K25" t="str">
            <v>Fuel Filler Plug (7)</v>
          </cell>
          <cell r="L25" t="str">
            <v>Double insert M24x1.5 &amp; M22x1.5</v>
          </cell>
          <cell r="M25" t="str">
            <v/>
          </cell>
          <cell r="N25" t="str">
            <v/>
          </cell>
          <cell r="O25">
            <v>0.44800000000000001</v>
          </cell>
          <cell r="P25">
            <v>0.44800000000000001</v>
          </cell>
          <cell r="Q25">
            <v>4.4799999999999999E-7</v>
          </cell>
          <cell r="R25">
            <v>2232142.8571428573</v>
          </cell>
          <cell r="S25" t="str">
            <v>No redundancy</v>
          </cell>
          <cell r="T25" t="str">
            <v>NPRD 95 P2-122, Insert Mount Engine - 0.0160M converted to hours.</v>
          </cell>
          <cell r="U25">
            <v>2</v>
          </cell>
          <cell r="V25">
            <v>1.2833333333333332</v>
          </cell>
          <cell r="W25">
            <v>5.7493333333333329E-7</v>
          </cell>
          <cell r="X25" t="str">
            <v>Remove engine to gain full access to Collector Tank. Carefully remove the transfer hose from both ends. Tank is considered beyond economic repair. Remove and replace tank in accordance with above. Expected to require 2 mechanics to remove the tank. Repair</v>
          </cell>
          <cell r="Z25">
            <v>1</v>
          </cell>
          <cell r="AA25" t="str">
            <v>R1</v>
          </cell>
          <cell r="AB25" t="str">
            <v>T0</v>
          </cell>
          <cell r="AC25" t="str">
            <v>T0</v>
          </cell>
          <cell r="AD25" t="str">
            <v>T0</v>
          </cell>
          <cell r="AE25">
            <v>0</v>
          </cell>
          <cell r="AF25">
            <v>0.5</v>
          </cell>
          <cell r="AG25">
            <v>0.2</v>
          </cell>
          <cell r="AH25">
            <v>0.5</v>
          </cell>
          <cell r="AI25">
            <v>0</v>
          </cell>
          <cell r="AJ25">
            <v>8.3333333333333329E-2</v>
          </cell>
          <cell r="AK25">
            <v>0</v>
          </cell>
          <cell r="AL25">
            <v>0</v>
          </cell>
          <cell r="AM25">
            <v>1.2833333333333332</v>
          </cell>
          <cell r="AN25">
            <v>5.7493333333333329E-7</v>
          </cell>
          <cell r="AO25">
            <v>1</v>
          </cell>
          <cell r="AP25">
            <v>2</v>
          </cell>
          <cell r="AQ25">
            <v>3</v>
          </cell>
          <cell r="AY25">
            <v>1</v>
          </cell>
          <cell r="BD25">
            <v>2</v>
          </cell>
          <cell r="BJ25">
            <v>1</v>
          </cell>
          <cell r="BK25">
            <v>1</v>
          </cell>
          <cell r="BL25">
            <v>2</v>
          </cell>
          <cell r="BM25">
            <v>1</v>
          </cell>
          <cell r="BO25" t="str">
            <v/>
          </cell>
          <cell r="BP25" t="str">
            <v/>
          </cell>
          <cell r="BQ25" t="str">
            <v xml:space="preserve">Remove engine to gain full access to Collector Tank. </v>
          </cell>
          <cell r="BR25" t="str">
            <v/>
          </cell>
          <cell r="BS25" t="str">
            <v/>
          </cell>
          <cell r="BT25" t="str">
            <v/>
          </cell>
          <cell r="BU25" t="str">
            <v xml:space="preserve">Carefully remove the transfer hose from both ends. </v>
          </cell>
          <cell r="BV25" t="str">
            <v xml:space="preserve">Tank is considered beyond economic repair. Remove and replace tank in accordance with above. Expected to require 2 mechanics to remove the tank. </v>
          </cell>
          <cell r="BW25" t="str">
            <v/>
          </cell>
          <cell r="BX25" t="str">
            <v/>
          </cell>
          <cell r="BY25" t="str">
            <v/>
          </cell>
          <cell r="BZ25" t="str">
            <v/>
          </cell>
          <cell r="CA25" t="str">
            <v xml:space="preserve">Repair by exchange available at First or Second line without special facilities. </v>
          </cell>
          <cell r="CB25" t="str">
            <v/>
          </cell>
          <cell r="CC25" t="str">
            <v/>
          </cell>
          <cell r="CD25" t="str">
            <v/>
          </cell>
          <cell r="CE25" t="str">
            <v/>
          </cell>
          <cell r="CF25" t="str">
            <v xml:space="preserve">Remove and replace part with standard tools. No Special tools predicted. </v>
          </cell>
          <cell r="CG25" t="str">
            <v xml:space="preserve">Reinstall in the reverse order. </v>
          </cell>
          <cell r="CH25" t="str">
            <v/>
          </cell>
          <cell r="CI25" t="str">
            <v xml:space="preserve">Use thread-locking compound on fasteners. Use silicone grease on bonded seals for preservation.  Use anti-seizing grease/compound on bulkhead connectors and bolts.  Use  bonding compound on mounting strap clamp locations as required. </v>
          </cell>
          <cell r="CJ25" t="str">
            <v xml:space="preserve">No predicted life limitations. </v>
          </cell>
          <cell r="CK25" t="str">
            <v/>
          </cell>
          <cell r="CL25" t="str">
            <v>Y</v>
          </cell>
        </row>
        <row r="26">
          <cell r="A26">
            <v>23</v>
          </cell>
          <cell r="B26">
            <v>16</v>
          </cell>
          <cell r="C26">
            <v>3</v>
          </cell>
          <cell r="D26" t="str">
            <v>Y</v>
          </cell>
          <cell r="E26">
            <v>2.5424000000000002</v>
          </cell>
          <cell r="F26" t="str">
            <v>SV00A0A410AJ0303</v>
          </cell>
          <cell r="G26" t="str">
            <v>G15LCFX</v>
          </cell>
          <cell r="H26" t="str">
            <v>ALL VARIANTS</v>
          </cell>
          <cell r="I26" t="str">
            <v>COLLECTOR TANK</v>
          </cell>
          <cell r="J26" t="str">
            <v>M22x1.5 Male/Male Adaptor</v>
          </cell>
          <cell r="K26" t="str">
            <v>Fuel Filler Plug (7)</v>
          </cell>
          <cell r="L26" t="str">
            <v>M22x1.5 Male/Male Adaptor</v>
          </cell>
          <cell r="M26">
            <v>1</v>
          </cell>
          <cell r="N26">
            <v>1</v>
          </cell>
          <cell r="O26">
            <v>2.5424000000000002</v>
          </cell>
          <cell r="P26">
            <v>2.5424000000000002</v>
          </cell>
          <cell r="Q26">
            <v>2.5424000000000004E-6</v>
          </cell>
          <cell r="R26">
            <v>393329.13782252982</v>
          </cell>
          <cell r="S26" t="str">
            <v>No redundancy</v>
          </cell>
          <cell r="T26" t="str">
            <v>NPRD 95 P2-49, Connector Adapter - 0.0908M converted to hours</v>
          </cell>
          <cell r="U26">
            <v>1</v>
          </cell>
          <cell r="V26">
            <v>0.16666666666666666</v>
          </cell>
          <cell r="W26">
            <v>4.2373333333333337E-7</v>
          </cell>
          <cell r="X26" t="str">
            <v>Expected to require 1 mechanic to conduct repairs. Expected to be replaceable in situ. Replace each  Bonded Seal with every disturbance. Repair by exchange available at First or Second line without special facilities. Remove and replace part with standard</v>
          </cell>
          <cell r="Z26">
            <v>0</v>
          </cell>
          <cell r="AA26" t="str">
            <v>T0</v>
          </cell>
          <cell r="AB26" t="str">
            <v>T0</v>
          </cell>
          <cell r="AC26" t="str">
            <v>P1</v>
          </cell>
          <cell r="AD26" t="str">
            <v>T0</v>
          </cell>
          <cell r="AE26">
            <v>0</v>
          </cell>
          <cell r="AF26">
            <v>0</v>
          </cell>
          <cell r="AG26">
            <v>8.3333333333333329E-2</v>
          </cell>
          <cell r="AH26">
            <v>0</v>
          </cell>
          <cell r="AI26">
            <v>0</v>
          </cell>
          <cell r="AJ26">
            <v>8.3333333333333329E-2</v>
          </cell>
          <cell r="AK26">
            <v>0</v>
          </cell>
          <cell r="AL26">
            <v>0</v>
          </cell>
          <cell r="AM26">
            <v>0.16666666666666666</v>
          </cell>
          <cell r="AN26">
            <v>4.2373333333333337E-7</v>
          </cell>
          <cell r="AP26">
            <v>2</v>
          </cell>
          <cell r="AQ26">
            <v>1</v>
          </cell>
          <cell r="BA26">
            <v>1</v>
          </cell>
          <cell r="BB26">
            <v>1</v>
          </cell>
          <cell r="BC26">
            <v>1</v>
          </cell>
          <cell r="BD26">
            <v>1</v>
          </cell>
          <cell r="BJ26">
            <v>1</v>
          </cell>
          <cell r="BL26">
            <v>1</v>
          </cell>
          <cell r="BM26">
            <v>1</v>
          </cell>
          <cell r="BO26" t="str">
            <v xml:space="preserve">Expected to require 1 mechanic to conduct repairs. </v>
          </cell>
          <cell r="BP26" t="str">
            <v xml:space="preserve">Expected to be replaceable in situ. </v>
          </cell>
          <cell r="BQ26" t="str">
            <v/>
          </cell>
          <cell r="BR26" t="str">
            <v/>
          </cell>
          <cell r="BS26" t="str">
            <v/>
          </cell>
          <cell r="BT26" t="str">
            <v/>
          </cell>
          <cell r="BU26" t="str">
            <v/>
          </cell>
          <cell r="BV26" t="str">
            <v/>
          </cell>
          <cell r="BW26" t="str">
            <v/>
          </cell>
          <cell r="BX26" t="str">
            <v/>
          </cell>
          <cell r="BY26" t="str">
            <v/>
          </cell>
          <cell r="BZ26" t="str">
            <v xml:space="preserve">Replace each  Bonded Seal with every disturbance. </v>
          </cell>
          <cell r="CA26" t="str">
            <v xml:space="preserve">Repair by exchange available at First or Second line without special facilities. </v>
          </cell>
          <cell r="CB26" t="str">
            <v/>
          </cell>
          <cell r="CC26" t="str">
            <v/>
          </cell>
          <cell r="CD26" t="str">
            <v/>
          </cell>
          <cell r="CE26" t="str">
            <v/>
          </cell>
          <cell r="CF26" t="str">
            <v xml:space="preserve">Remove and replace part with standard tools. No Special tools predicted. </v>
          </cell>
          <cell r="CG26" t="str">
            <v/>
          </cell>
          <cell r="CH26" t="str">
            <v/>
          </cell>
          <cell r="CI26" t="str">
            <v xml:space="preserve">No consumeables predicted. </v>
          </cell>
          <cell r="CJ26" t="str">
            <v xml:space="preserve">No predicted life limitations. </v>
          </cell>
          <cell r="CK26" t="str">
            <v/>
          </cell>
          <cell r="CL26" t="str">
            <v>Y</v>
          </cell>
        </row>
        <row r="27">
          <cell r="A27">
            <v>24</v>
          </cell>
          <cell r="B27">
            <v>17</v>
          </cell>
          <cell r="C27">
            <v>3</v>
          </cell>
          <cell r="D27" t="str">
            <v>Y</v>
          </cell>
          <cell r="E27">
            <v>0.19500000000000001</v>
          </cell>
          <cell r="F27" t="str">
            <v>SV00A0A410AJ0305</v>
          </cell>
          <cell r="G27" t="str">
            <v>M22 BONDED</v>
          </cell>
          <cell r="H27" t="str">
            <v>ALL VARIANTS</v>
          </cell>
          <cell r="I27" t="str">
            <v>COLLECTOR TANK</v>
          </cell>
          <cell r="J27" t="str">
            <v>M22x1.5 Bonded Seal</v>
          </cell>
          <cell r="K27" t="str">
            <v>Fuel Filler Plug (7)</v>
          </cell>
          <cell r="L27" t="str">
            <v>M22x1.5 Bonded Seal</v>
          </cell>
          <cell r="M27">
            <v>1</v>
          </cell>
          <cell r="N27">
            <v>1</v>
          </cell>
          <cell r="O27">
            <v>0.19500000000000001</v>
          </cell>
          <cell r="P27">
            <v>0.19500000000000001</v>
          </cell>
          <cell r="Q27">
            <v>1.9500000000000001E-7</v>
          </cell>
          <cell r="R27">
            <v>5128205.128205128</v>
          </cell>
          <cell r="S27" t="str">
            <v>No redundancy</v>
          </cell>
          <cell r="T27" t="str">
            <v>NPRD 95 P2-179, Seal O-Ring - 0.0780 GF converted to GM.</v>
          </cell>
          <cell r="U27">
            <v>1</v>
          </cell>
          <cell r="V27">
            <v>0.13333333333333333</v>
          </cell>
          <cell r="W27">
            <v>2.6000000000000001E-8</v>
          </cell>
          <cell r="X27" t="str">
            <v>Expected to require 1 mechanic to conduct repairs. Expected to be replaceable in situ. Repair by exchange available at First or Second line without special facilities. Remove and replace part with standard tools. No Special tools predicted. No consumeable</v>
          </cell>
          <cell r="Z27">
            <v>0</v>
          </cell>
          <cell r="AA27" t="str">
            <v>T0</v>
          </cell>
          <cell r="AB27" t="str">
            <v>T0</v>
          </cell>
          <cell r="AC27" t="str">
            <v>P7</v>
          </cell>
          <cell r="AD27" t="str">
            <v>T0</v>
          </cell>
          <cell r="AE27">
            <v>0</v>
          </cell>
          <cell r="AF27">
            <v>0</v>
          </cell>
          <cell r="AG27">
            <v>0.05</v>
          </cell>
          <cell r="AH27">
            <v>0</v>
          </cell>
          <cell r="AI27">
            <v>0</v>
          </cell>
          <cell r="AJ27">
            <v>8.3333333333333329E-2</v>
          </cell>
          <cell r="AK27">
            <v>0</v>
          </cell>
          <cell r="AL27">
            <v>0</v>
          </cell>
          <cell r="AM27">
            <v>0.13333333333333333</v>
          </cell>
          <cell r="AN27">
            <v>2.6000000000000001E-8</v>
          </cell>
          <cell r="AP27">
            <v>2</v>
          </cell>
          <cell r="AQ27">
            <v>1</v>
          </cell>
          <cell r="BD27">
            <v>1</v>
          </cell>
          <cell r="BJ27">
            <v>1</v>
          </cell>
          <cell r="BL27">
            <v>1</v>
          </cell>
          <cell r="BM27">
            <v>4</v>
          </cell>
          <cell r="BO27" t="str">
            <v xml:space="preserve">Expected to require 1 mechanic to conduct repairs. </v>
          </cell>
          <cell r="BP27" t="str">
            <v xml:space="preserve">Expected to be replaceable in situ. </v>
          </cell>
          <cell r="BQ27" t="str">
            <v/>
          </cell>
          <cell r="BR27" t="str">
            <v/>
          </cell>
          <cell r="BS27" t="str">
            <v/>
          </cell>
          <cell r="BT27" t="str">
            <v/>
          </cell>
          <cell r="BU27" t="str">
            <v/>
          </cell>
          <cell r="BV27" t="str">
            <v/>
          </cell>
          <cell r="BW27" t="str">
            <v/>
          </cell>
          <cell r="BX27" t="str">
            <v/>
          </cell>
          <cell r="BY27" t="str">
            <v/>
          </cell>
          <cell r="BZ27" t="str">
            <v/>
          </cell>
          <cell r="CA27" t="str">
            <v xml:space="preserve">Repair by exchange available at First or Second line without special facilities. </v>
          </cell>
          <cell r="CB27" t="str">
            <v/>
          </cell>
          <cell r="CC27" t="str">
            <v/>
          </cell>
          <cell r="CD27" t="str">
            <v/>
          </cell>
          <cell r="CE27" t="str">
            <v/>
          </cell>
          <cell r="CF27" t="str">
            <v xml:space="preserve">Remove and replace part with standard tools. No Special tools predicted. </v>
          </cell>
          <cell r="CG27" t="str">
            <v/>
          </cell>
          <cell r="CH27" t="str">
            <v/>
          </cell>
          <cell r="CI27" t="str">
            <v xml:space="preserve">No consumeables predicted. </v>
          </cell>
          <cell r="CJ27" t="str">
            <v xml:space="preserve">Life Limited. This material is subject to deterioration. Inspect on condition at 10 years, and every 5 years subsequently. If disturbed, replace with new. </v>
          </cell>
          <cell r="CK27" t="str">
            <v/>
          </cell>
          <cell r="CL27" t="str">
            <v>Y</v>
          </cell>
        </row>
        <row r="28">
          <cell r="A28">
            <v>25</v>
          </cell>
          <cell r="B28">
            <v>18</v>
          </cell>
          <cell r="C28">
            <v>3</v>
          </cell>
          <cell r="D28" t="str">
            <v>Y</v>
          </cell>
          <cell r="E28">
            <v>21.531422419593596</v>
          </cell>
          <cell r="F28" t="str">
            <v>SV00A0A410AJ0307</v>
          </cell>
          <cell r="G28" t="str">
            <v/>
          </cell>
          <cell r="H28" t="str">
            <v>ALL VARIANTS</v>
          </cell>
          <cell r="I28" t="str">
            <v>COLLECTOR TANK</v>
          </cell>
          <cell r="J28" t="str">
            <v>M22x1.5 60º Coned Blanking Cap</v>
          </cell>
          <cell r="K28" t="str">
            <v>Fuel Filler Plug (7)</v>
          </cell>
          <cell r="L28" t="str">
            <v>M22x1.5 60º Coned Blanking Cap</v>
          </cell>
          <cell r="M28">
            <v>1</v>
          </cell>
          <cell r="N28">
            <v>1</v>
          </cell>
          <cell r="O28">
            <v>21.531422419593596</v>
          </cell>
          <cell r="P28">
            <v>21.531422419593596</v>
          </cell>
          <cell r="Q28">
            <v>2.1531422419593595E-5</v>
          </cell>
          <cell r="R28">
            <v>46443.75</v>
          </cell>
          <cell r="S28" t="str">
            <v>No redundancy</v>
          </cell>
          <cell r="T28" t="str">
            <v>NPRD 95 P3-65, Cap Filler Opening - P#208045 - 48-31.2102M GM, converted to hours. Down rated by 50% as the design will be tested to be robust for its function.</v>
          </cell>
          <cell r="U28">
            <v>1</v>
          </cell>
          <cell r="V28">
            <v>9.9999999999999992E-2</v>
          </cell>
          <cell r="W28">
            <v>2.1531422419593593E-6</v>
          </cell>
          <cell r="X28" t="str">
            <v>Expected to require 1 mechanic to conduct repairs. Expected to be replaceable in situ. Replace each  Bonded Seal with every disturbance. Repair by exchange available at First or Second line without special facilities. Remove and replace part with standard</v>
          </cell>
          <cell r="Z28">
            <v>0</v>
          </cell>
          <cell r="AA28" t="str">
            <v>T0</v>
          </cell>
          <cell r="AB28" t="str">
            <v>T0</v>
          </cell>
          <cell r="AC28" t="str">
            <v>P5</v>
          </cell>
          <cell r="AD28" t="str">
            <v>T0</v>
          </cell>
          <cell r="AE28">
            <v>0</v>
          </cell>
          <cell r="AF28">
            <v>0</v>
          </cell>
          <cell r="AG28">
            <v>1.6666666666666666E-2</v>
          </cell>
          <cell r="AH28">
            <v>0</v>
          </cell>
          <cell r="AI28">
            <v>0</v>
          </cell>
          <cell r="AJ28">
            <v>8.3333333333333329E-2</v>
          </cell>
          <cell r="AK28">
            <v>0</v>
          </cell>
          <cell r="AL28">
            <v>0</v>
          </cell>
          <cell r="AM28">
            <v>9.9999999999999992E-2</v>
          </cell>
          <cell r="AN28">
            <v>2.1531422419593593E-6</v>
          </cell>
          <cell r="AP28">
            <v>2</v>
          </cell>
          <cell r="AQ28">
            <v>1</v>
          </cell>
          <cell r="BA28">
            <v>1</v>
          </cell>
          <cell r="BB28">
            <v>1</v>
          </cell>
          <cell r="BC28">
            <v>1</v>
          </cell>
          <cell r="BD28">
            <v>1</v>
          </cell>
          <cell r="BJ28">
            <v>1</v>
          </cell>
          <cell r="BL28">
            <v>1</v>
          </cell>
          <cell r="BM28">
            <v>1</v>
          </cell>
          <cell r="BO28" t="str">
            <v xml:space="preserve">Expected to require 1 mechanic to conduct repairs. </v>
          </cell>
          <cell r="BP28" t="str">
            <v xml:space="preserve">Expected to be replaceable in situ. </v>
          </cell>
          <cell r="BQ28" t="str">
            <v/>
          </cell>
          <cell r="BR28" t="str">
            <v/>
          </cell>
          <cell r="BS28" t="str">
            <v/>
          </cell>
          <cell r="BT28" t="str">
            <v/>
          </cell>
          <cell r="BU28" t="str">
            <v/>
          </cell>
          <cell r="BV28" t="str">
            <v/>
          </cell>
          <cell r="BW28" t="str">
            <v/>
          </cell>
          <cell r="BX28" t="str">
            <v/>
          </cell>
          <cell r="BY28" t="str">
            <v/>
          </cell>
          <cell r="BZ28" t="str">
            <v xml:space="preserve">Replace each  Bonded Seal with every disturbance. </v>
          </cell>
          <cell r="CA28" t="str">
            <v xml:space="preserve">Repair by exchange available at First or Second line without special facilities. </v>
          </cell>
          <cell r="CB28" t="str">
            <v/>
          </cell>
          <cell r="CC28" t="str">
            <v/>
          </cell>
          <cell r="CD28" t="str">
            <v/>
          </cell>
          <cell r="CE28" t="str">
            <v/>
          </cell>
          <cell r="CF28" t="str">
            <v xml:space="preserve">Remove and replace part with standard tools. No Special tools predicted. </v>
          </cell>
          <cell r="CG28" t="str">
            <v/>
          </cell>
          <cell r="CH28" t="str">
            <v/>
          </cell>
          <cell r="CI28" t="str">
            <v xml:space="preserve">No consumeables predicted. </v>
          </cell>
          <cell r="CJ28" t="str">
            <v xml:space="preserve">No predicted life limitations. </v>
          </cell>
          <cell r="CK28" t="str">
            <v/>
          </cell>
          <cell r="CL28" t="str">
            <v>Y</v>
          </cell>
        </row>
        <row r="29">
          <cell r="A29">
            <v>26</v>
          </cell>
          <cell r="B29">
            <v>19</v>
          </cell>
          <cell r="C29">
            <v>3</v>
          </cell>
          <cell r="D29" t="str">
            <v>Y</v>
          </cell>
          <cell r="E29">
            <v>0.89600000000000002</v>
          </cell>
          <cell r="F29" t="str">
            <v>SV00A0A410AJ0309</v>
          </cell>
          <cell r="G29" t="str">
            <v/>
          </cell>
          <cell r="H29" t="str">
            <v>ALL VARIANTS</v>
          </cell>
          <cell r="I29" t="str">
            <v>COLLECTOR TANK</v>
          </cell>
          <cell r="J29" t="str">
            <v>Strap Retainer to suit M22x1.5 Cap</v>
          </cell>
          <cell r="K29" t="str">
            <v>Fuel Filler Plug (7)</v>
          </cell>
          <cell r="L29" t="str">
            <v>Strap Retainer to suit M22x1.5 Cap</v>
          </cell>
          <cell r="M29">
            <v>1</v>
          </cell>
          <cell r="N29">
            <v>1</v>
          </cell>
          <cell r="O29">
            <v>0.89600000000000002</v>
          </cell>
          <cell r="P29">
            <v>0.89600000000000002</v>
          </cell>
          <cell r="Q29">
            <v>8.9599999999999998E-7</v>
          </cell>
          <cell r="R29">
            <v>1116071.4285714286</v>
          </cell>
          <cell r="S29" t="str">
            <v>No redundancy</v>
          </cell>
          <cell r="T29" t="str">
            <v>NPRD 95 P2-11 Band, Retaining - &lt;0.0320M Converted to GM at 28mph</v>
          </cell>
          <cell r="U29">
            <v>1</v>
          </cell>
          <cell r="V29">
            <v>0.58333333333333337</v>
          </cell>
          <cell r="W29">
            <v>5.2266666666666669E-7</v>
          </cell>
          <cell r="X29" t="str">
            <v>Expected to require 1 mechanic to conduct repairs. Expected to be replaceable in situ. Repair by exchange available at First or Second line without special facilities. Remove and replace part with standard tools. No Special tools predicted. No consumeable</v>
          </cell>
          <cell r="Z29">
            <v>0</v>
          </cell>
          <cell r="AA29" t="str">
            <v>T0</v>
          </cell>
          <cell r="AB29" t="str">
            <v>T0</v>
          </cell>
          <cell r="AC29" t="str">
            <v>P23</v>
          </cell>
          <cell r="AD29" t="str">
            <v>T0</v>
          </cell>
          <cell r="AE29">
            <v>0</v>
          </cell>
          <cell r="AF29">
            <v>0</v>
          </cell>
          <cell r="AG29">
            <v>0.5</v>
          </cell>
          <cell r="AH29">
            <v>0</v>
          </cell>
          <cell r="AI29">
            <v>0</v>
          </cell>
          <cell r="AJ29">
            <v>8.3333333333333329E-2</v>
          </cell>
          <cell r="AK29">
            <v>0</v>
          </cell>
          <cell r="AL29">
            <v>0</v>
          </cell>
          <cell r="AM29">
            <v>0.58333333333333337</v>
          </cell>
          <cell r="AN29">
            <v>5.2266666666666669E-7</v>
          </cell>
          <cell r="AP29">
            <v>2</v>
          </cell>
          <cell r="AQ29">
            <v>1</v>
          </cell>
          <cell r="BD29">
            <v>1</v>
          </cell>
          <cell r="BJ29">
            <v>1</v>
          </cell>
          <cell r="BL29">
            <v>1</v>
          </cell>
          <cell r="BM29">
            <v>1</v>
          </cell>
          <cell r="BO29" t="str">
            <v xml:space="preserve">Expected to require 1 mechanic to conduct repairs. </v>
          </cell>
          <cell r="BP29" t="str">
            <v xml:space="preserve">Expected to be replaceable in situ. </v>
          </cell>
          <cell r="BQ29" t="str">
            <v/>
          </cell>
          <cell r="BR29" t="str">
            <v/>
          </cell>
          <cell r="BS29" t="str">
            <v/>
          </cell>
          <cell r="BT29" t="str">
            <v/>
          </cell>
          <cell r="BU29" t="str">
            <v/>
          </cell>
          <cell r="BV29" t="str">
            <v/>
          </cell>
          <cell r="BW29" t="str">
            <v/>
          </cell>
          <cell r="BX29" t="str">
            <v/>
          </cell>
          <cell r="BY29" t="str">
            <v/>
          </cell>
          <cell r="BZ29" t="str">
            <v/>
          </cell>
          <cell r="CA29" t="str">
            <v xml:space="preserve">Repair by exchange available at First or Second line without special facilities. </v>
          </cell>
          <cell r="CB29" t="str">
            <v/>
          </cell>
          <cell r="CC29" t="str">
            <v/>
          </cell>
          <cell r="CD29" t="str">
            <v/>
          </cell>
          <cell r="CE29" t="str">
            <v/>
          </cell>
          <cell r="CF29" t="str">
            <v xml:space="preserve">Remove and replace part with standard tools. No Special tools predicted. </v>
          </cell>
          <cell r="CG29" t="str">
            <v/>
          </cell>
          <cell r="CH29" t="str">
            <v/>
          </cell>
          <cell r="CI29" t="str">
            <v xml:space="preserve">No consumeables predicted. </v>
          </cell>
          <cell r="CJ29" t="str">
            <v xml:space="preserve">No predicted life limitations. </v>
          </cell>
          <cell r="CK29" t="str">
            <v/>
          </cell>
          <cell r="CL29" t="str">
            <v>Y</v>
          </cell>
        </row>
        <row r="30">
          <cell r="A30">
            <v>27</v>
          </cell>
          <cell r="B30">
            <v>20</v>
          </cell>
          <cell r="C30">
            <v>2</v>
          </cell>
          <cell r="D30" t="str">
            <v>N</v>
          </cell>
          <cell r="E30">
            <v>0</v>
          </cell>
          <cell r="F30" t="str">
            <v>SV00A0A460AG43</v>
          </cell>
          <cell r="G30" t="str">
            <v/>
          </cell>
          <cell r="H30" t="str">
            <v>ALL VARIANTS</v>
          </cell>
          <cell r="I30" t="str">
            <v>COLLECTOR TANK</v>
          </cell>
          <cell r="J30" t="str">
            <v/>
          </cell>
          <cell r="K30" t="str">
            <v>Air Connection Collector Tank</v>
          </cell>
          <cell r="L30" t="str">
            <v/>
          </cell>
          <cell r="M30" t="str">
            <v/>
          </cell>
          <cell r="N30" t="str">
            <v/>
          </cell>
          <cell r="O30">
            <v>3.1854</v>
          </cell>
          <cell r="P30">
            <v>3.1854</v>
          </cell>
          <cell r="Q30">
            <v>3.1854E-6</v>
          </cell>
          <cell r="R30">
            <v>313932.31619262887</v>
          </cell>
          <cell r="S30" t="str">
            <v>No redundancy</v>
          </cell>
          <cell r="T30" t="str">
            <v>Sum of Below Parts</v>
          </cell>
          <cell r="U30">
            <v>2</v>
          </cell>
          <cell r="V30">
            <v>0.32167597999204706</v>
          </cell>
          <cell r="W30">
            <v>1.0246666666666667E-6</v>
          </cell>
          <cell r="X30" t="str">
            <v xml:space="preserve">See parts below. If insert is damaged, the removal and replacement of the tank is required. Other damaged parts can be replaced without replacing the tank. </v>
          </cell>
          <cell r="Z30">
            <v>0</v>
          </cell>
          <cell r="AA30" t="str">
            <v>T0</v>
          </cell>
          <cell r="AB30" t="str">
            <v>T0</v>
          </cell>
          <cell r="AC30" t="str">
            <v>T0</v>
          </cell>
          <cell r="AD30" t="str">
            <v>T0</v>
          </cell>
          <cell r="AL30" t="str">
            <v>MTTE =</v>
          </cell>
          <cell r="AM30">
            <v>0.32167597999204706</v>
          </cell>
          <cell r="AN30">
            <v>1.0246666666666667E-6</v>
          </cell>
          <cell r="AP30">
            <v>1</v>
          </cell>
          <cell r="AQ30">
            <v>4</v>
          </cell>
          <cell r="BJ30">
            <v>6</v>
          </cell>
          <cell r="BL30">
            <v>6</v>
          </cell>
          <cell r="BM30">
            <v>5</v>
          </cell>
          <cell r="BN30">
            <v>1</v>
          </cell>
          <cell r="BO30" t="str">
            <v/>
          </cell>
          <cell r="BP30" t="str">
            <v/>
          </cell>
          <cell r="BQ30" t="str">
            <v/>
          </cell>
          <cell r="BR30" t="str">
            <v/>
          </cell>
          <cell r="BS30" t="str">
            <v/>
          </cell>
          <cell r="BT30" t="str">
            <v/>
          </cell>
          <cell r="BU30" t="str">
            <v/>
          </cell>
          <cell r="BV30" t="str">
            <v/>
          </cell>
          <cell r="BW30" t="str">
            <v/>
          </cell>
          <cell r="BX30" t="str">
            <v/>
          </cell>
          <cell r="BY30" t="str">
            <v/>
          </cell>
          <cell r="BZ30" t="str">
            <v/>
          </cell>
          <cell r="CA30" t="str">
            <v/>
          </cell>
          <cell r="CB30" t="str">
            <v/>
          </cell>
          <cell r="CC30" t="str">
            <v/>
          </cell>
          <cell r="CD30" t="str">
            <v/>
          </cell>
          <cell r="CE30" t="str">
            <v/>
          </cell>
          <cell r="CF30" t="str">
            <v/>
          </cell>
          <cell r="CG30" t="str">
            <v/>
          </cell>
          <cell r="CH30" t="str">
            <v/>
          </cell>
          <cell r="CI30" t="str">
            <v/>
          </cell>
          <cell r="CJ30" t="str">
            <v/>
          </cell>
          <cell r="CK30" t="str">
            <v xml:space="preserve">See parts below. If insert is damaged, the removal and replacement of the tank is required. Other damaged parts can be replaced without replacing the tank. </v>
          </cell>
          <cell r="CL30" t="str">
            <v>Y</v>
          </cell>
        </row>
        <row r="31">
          <cell r="A31">
            <v>28</v>
          </cell>
          <cell r="B31">
            <v>20</v>
          </cell>
          <cell r="C31">
            <v>3</v>
          </cell>
          <cell r="D31" t="str">
            <v>Y</v>
          </cell>
          <cell r="E31">
            <v>0.44800000000000001</v>
          </cell>
          <cell r="F31" t="str">
            <v>SV00A0A460AG4301</v>
          </cell>
          <cell r="G31" t="str">
            <v>FT28192</v>
          </cell>
          <cell r="H31" t="str">
            <v>ALL VARIANTS</v>
          </cell>
          <cell r="I31" t="str">
            <v>COLLECTOR TANK</v>
          </cell>
          <cell r="J31" t="str">
            <v>INSERT M22x1.5</v>
          </cell>
          <cell r="K31" t="str">
            <v>Fuel Breather (Air connection) (4)</v>
          </cell>
          <cell r="L31" t="str">
            <v>INSERT M22x1.5</v>
          </cell>
          <cell r="M31">
            <v>1</v>
          </cell>
          <cell r="N31">
            <v>1</v>
          </cell>
          <cell r="O31">
            <v>0.44800000000000001</v>
          </cell>
          <cell r="P31">
            <v>0.44800000000000001</v>
          </cell>
          <cell r="Q31">
            <v>4.4799999999999999E-7</v>
          </cell>
          <cell r="R31">
            <v>2232142.8571428573</v>
          </cell>
          <cell r="S31" t="str">
            <v>No redundancy</v>
          </cell>
          <cell r="T31" t="str">
            <v>NPRD 95 P2-122, Insert Mount Engine - 0.0160M converted to hours.</v>
          </cell>
          <cell r="U31">
            <v>2</v>
          </cell>
          <cell r="V31">
            <v>1.2833333333333332</v>
          </cell>
          <cell r="W31">
            <v>5.7493333333333329E-7</v>
          </cell>
          <cell r="X31" t="str">
            <v>Remove engine to gain full access to Collector Tank. Carefully remove the transfer hose from both ends. Tank is considered beyond economic repair. Remove and replace tank in accordance with above. Expected to require 2 mechanics to remove the tank. Repair</v>
          </cell>
          <cell r="Z31">
            <v>1</v>
          </cell>
          <cell r="AA31" t="str">
            <v>R1</v>
          </cell>
          <cell r="AB31" t="str">
            <v>T0</v>
          </cell>
          <cell r="AC31" t="str">
            <v>T0</v>
          </cell>
          <cell r="AD31" t="str">
            <v>T0</v>
          </cell>
          <cell r="AE31">
            <v>0</v>
          </cell>
          <cell r="AF31">
            <v>0.5</v>
          </cell>
          <cell r="AG31">
            <v>0.2</v>
          </cell>
          <cell r="AH31">
            <v>0.5</v>
          </cell>
          <cell r="AI31">
            <v>0</v>
          </cell>
          <cell r="AJ31">
            <v>8.3333333333333329E-2</v>
          </cell>
          <cell r="AK31">
            <v>0</v>
          </cell>
          <cell r="AL31">
            <v>0</v>
          </cell>
          <cell r="AM31">
            <v>1.2833333333333332</v>
          </cell>
          <cell r="AN31">
            <v>5.7493333333333329E-7</v>
          </cell>
          <cell r="AO31">
            <v>1</v>
          </cell>
          <cell r="AP31">
            <v>2</v>
          </cell>
          <cell r="AQ31">
            <v>3</v>
          </cell>
          <cell r="AY31">
            <v>1</v>
          </cell>
          <cell r="BD31">
            <v>2</v>
          </cell>
          <cell r="BJ31">
            <v>1</v>
          </cell>
          <cell r="BK31">
            <v>1</v>
          </cell>
          <cell r="BL31">
            <v>2</v>
          </cell>
          <cell r="BM31">
            <v>1</v>
          </cell>
          <cell r="BO31" t="str">
            <v/>
          </cell>
          <cell r="BP31" t="str">
            <v/>
          </cell>
          <cell r="BQ31" t="str">
            <v xml:space="preserve">Remove engine to gain full access to Collector Tank. </v>
          </cell>
          <cell r="BR31" t="str">
            <v/>
          </cell>
          <cell r="BS31" t="str">
            <v/>
          </cell>
          <cell r="BT31" t="str">
            <v/>
          </cell>
          <cell r="BU31" t="str">
            <v xml:space="preserve">Carefully remove the transfer hose from both ends. </v>
          </cell>
          <cell r="BV31" t="str">
            <v xml:space="preserve">Tank is considered beyond economic repair. Remove and replace tank in accordance with above. Expected to require 2 mechanics to remove the tank. </v>
          </cell>
          <cell r="BW31" t="str">
            <v/>
          </cell>
          <cell r="BX31" t="str">
            <v/>
          </cell>
          <cell r="BY31" t="str">
            <v/>
          </cell>
          <cell r="BZ31" t="str">
            <v/>
          </cell>
          <cell r="CA31" t="str">
            <v xml:space="preserve">Repair by exchange available at First or Second line without special facilities. </v>
          </cell>
          <cell r="CB31" t="str">
            <v/>
          </cell>
          <cell r="CC31" t="str">
            <v/>
          </cell>
          <cell r="CD31" t="str">
            <v/>
          </cell>
          <cell r="CE31" t="str">
            <v/>
          </cell>
          <cell r="CF31" t="str">
            <v xml:space="preserve">Remove and replace part with standard tools. No Special tools predicted. </v>
          </cell>
          <cell r="CG31" t="str">
            <v xml:space="preserve">Reinstall in the reverse order. </v>
          </cell>
          <cell r="CH31" t="str">
            <v/>
          </cell>
          <cell r="CI31" t="str">
            <v xml:space="preserve">Use thread-locking compound on fasteners. Use silicone grease on bonded seals for preservation.  Use anti-seizing grease/compound on bulkhead connectors and bolts.  Use  bonding compound on mounting strap clamp locations as required. </v>
          </cell>
          <cell r="CJ31" t="str">
            <v xml:space="preserve">No predicted life limitations. </v>
          </cell>
          <cell r="CK31" t="str">
            <v/>
          </cell>
          <cell r="CL31" t="str">
            <v>Y</v>
          </cell>
        </row>
        <row r="32">
          <cell r="A32">
            <v>29</v>
          </cell>
          <cell r="B32">
            <v>21</v>
          </cell>
          <cell r="C32">
            <v>3</v>
          </cell>
          <cell r="D32" t="str">
            <v>Y</v>
          </cell>
          <cell r="E32">
            <v>2.5424000000000002</v>
          </cell>
          <cell r="F32" t="str">
            <v>SV00A0A460AG4303</v>
          </cell>
          <cell r="G32" t="str">
            <v>G15LCFX</v>
          </cell>
          <cell r="H32" t="str">
            <v>ALL VARIANTS</v>
          </cell>
          <cell r="I32" t="str">
            <v>COLLECTOR TANK</v>
          </cell>
          <cell r="J32" t="str">
            <v>M22X1.5 Male/Male Adaptor</v>
          </cell>
          <cell r="K32" t="str">
            <v>Fuel Breather (Air connection) (4)</v>
          </cell>
          <cell r="L32" t="str">
            <v>M22X1.5 Male/Male Adaptor</v>
          </cell>
          <cell r="M32">
            <v>1</v>
          </cell>
          <cell r="N32">
            <v>1</v>
          </cell>
          <cell r="O32">
            <v>2.5424000000000002</v>
          </cell>
          <cell r="P32">
            <v>2.5424000000000002</v>
          </cell>
          <cell r="Q32">
            <v>2.5424000000000004E-6</v>
          </cell>
          <cell r="R32">
            <v>393329.13782252982</v>
          </cell>
          <cell r="S32" t="str">
            <v>No redundancy</v>
          </cell>
          <cell r="T32" t="str">
            <v>NPRD 95 P2-49, Connector Adapter - 0.0908M converted to hours</v>
          </cell>
          <cell r="U32">
            <v>1</v>
          </cell>
          <cell r="V32">
            <v>0.16666666666666666</v>
          </cell>
          <cell r="W32">
            <v>4.2373333333333337E-7</v>
          </cell>
          <cell r="X32" t="str">
            <v>Expected to require 1 mechanic to conduct repairs. Expected to be replaceable in situ. Replace each  Bonded Seal with every disturbance. Repair by exchange available at First or Second line without special facilities. Remove and replace part with standard</v>
          </cell>
          <cell r="Z32">
            <v>0</v>
          </cell>
          <cell r="AA32" t="str">
            <v>T0</v>
          </cell>
          <cell r="AB32" t="str">
            <v>T0</v>
          </cell>
          <cell r="AC32" t="str">
            <v>P1</v>
          </cell>
          <cell r="AD32" t="str">
            <v>T0</v>
          </cell>
          <cell r="AE32">
            <v>0</v>
          </cell>
          <cell r="AF32">
            <v>0</v>
          </cell>
          <cell r="AG32">
            <v>8.3333333333333329E-2</v>
          </cell>
          <cell r="AH32">
            <v>0</v>
          </cell>
          <cell r="AI32">
            <v>0</v>
          </cell>
          <cell r="AJ32">
            <v>8.3333333333333329E-2</v>
          </cell>
          <cell r="AK32">
            <v>0</v>
          </cell>
          <cell r="AL32">
            <v>0</v>
          </cell>
          <cell r="AM32">
            <v>0.16666666666666666</v>
          </cell>
          <cell r="AN32">
            <v>4.2373333333333337E-7</v>
          </cell>
          <cell r="AP32">
            <v>2</v>
          </cell>
          <cell r="AQ32">
            <v>1</v>
          </cell>
          <cell r="BA32">
            <v>1</v>
          </cell>
          <cell r="BB32">
            <v>1</v>
          </cell>
          <cell r="BC32">
            <v>1</v>
          </cell>
          <cell r="BD32">
            <v>1</v>
          </cell>
          <cell r="BJ32">
            <v>1</v>
          </cell>
          <cell r="BL32">
            <v>1</v>
          </cell>
          <cell r="BM32">
            <v>1</v>
          </cell>
          <cell r="BO32" t="str">
            <v xml:space="preserve">Expected to require 1 mechanic to conduct repairs. </v>
          </cell>
          <cell r="BP32" t="str">
            <v xml:space="preserve">Expected to be replaceable in situ. </v>
          </cell>
          <cell r="BQ32" t="str">
            <v/>
          </cell>
          <cell r="BR32" t="str">
            <v/>
          </cell>
          <cell r="BS32" t="str">
            <v/>
          </cell>
          <cell r="BT32" t="str">
            <v/>
          </cell>
          <cell r="BU32" t="str">
            <v/>
          </cell>
          <cell r="BV32" t="str">
            <v/>
          </cell>
          <cell r="BW32" t="str">
            <v/>
          </cell>
          <cell r="BX32" t="str">
            <v/>
          </cell>
          <cell r="BY32" t="str">
            <v/>
          </cell>
          <cell r="BZ32" t="str">
            <v xml:space="preserve">Replace each  Bonded Seal with every disturbance. </v>
          </cell>
          <cell r="CA32" t="str">
            <v xml:space="preserve">Repair by exchange available at First or Second line without special facilities. </v>
          </cell>
          <cell r="CB32" t="str">
            <v/>
          </cell>
          <cell r="CC32" t="str">
            <v/>
          </cell>
          <cell r="CD32" t="str">
            <v/>
          </cell>
          <cell r="CE32" t="str">
            <v/>
          </cell>
          <cell r="CF32" t="str">
            <v xml:space="preserve">Remove and replace part with standard tools. No Special tools predicted. </v>
          </cell>
          <cell r="CG32" t="str">
            <v/>
          </cell>
          <cell r="CH32" t="str">
            <v/>
          </cell>
          <cell r="CI32" t="str">
            <v xml:space="preserve">No consumeables predicted. </v>
          </cell>
          <cell r="CJ32" t="str">
            <v xml:space="preserve">No predicted life limitations. </v>
          </cell>
          <cell r="CK32" t="str">
            <v/>
          </cell>
          <cell r="CL32" t="str">
            <v>Y</v>
          </cell>
        </row>
        <row r="33">
          <cell r="A33">
            <v>30</v>
          </cell>
          <cell r="B33">
            <v>22</v>
          </cell>
          <cell r="C33">
            <v>3</v>
          </cell>
          <cell r="D33" t="str">
            <v>Y</v>
          </cell>
          <cell r="E33">
            <v>0.19500000000000001</v>
          </cell>
          <cell r="F33" t="str">
            <v>SV00A0A460AG4305</v>
          </cell>
          <cell r="G33" t="str">
            <v>M22 BONDED</v>
          </cell>
          <cell r="H33" t="str">
            <v>ALL VARIANTS</v>
          </cell>
          <cell r="I33" t="str">
            <v>COLLECTOR TANK</v>
          </cell>
          <cell r="J33" t="str">
            <v>M22x1.5 Bonded Seal</v>
          </cell>
          <cell r="K33" t="str">
            <v>Fuel Breather (Air connection) (4)</v>
          </cell>
          <cell r="L33" t="str">
            <v>M22x1.5 Bonded Seal</v>
          </cell>
          <cell r="M33">
            <v>1</v>
          </cell>
          <cell r="N33">
            <v>1</v>
          </cell>
          <cell r="O33">
            <v>0.19500000000000001</v>
          </cell>
          <cell r="P33">
            <v>0.19500000000000001</v>
          </cell>
          <cell r="Q33">
            <v>1.9500000000000001E-7</v>
          </cell>
          <cell r="R33">
            <v>5128205.128205128</v>
          </cell>
          <cell r="S33" t="str">
            <v>No redundancy</v>
          </cell>
          <cell r="T33" t="str">
            <v>NPRD 95 P2-179, Seal O-Ring - 0.0780 GF converted to GM.</v>
          </cell>
          <cell r="U33">
            <v>1</v>
          </cell>
          <cell r="V33">
            <v>0.13333333333333333</v>
          </cell>
          <cell r="W33">
            <v>2.6000000000000001E-8</v>
          </cell>
          <cell r="X33" t="str">
            <v>Expected to require 1 mechanic to conduct repairs. Expected to be replaceable in situ. Repair by exchange available at First or Second line without special facilities. Remove and replace part with standard tools. No Special tools predicted. No consumeable</v>
          </cell>
          <cell r="Z33">
            <v>0</v>
          </cell>
          <cell r="AA33" t="str">
            <v>T0</v>
          </cell>
          <cell r="AB33" t="str">
            <v>T0</v>
          </cell>
          <cell r="AC33" t="str">
            <v>P7</v>
          </cell>
          <cell r="AD33" t="str">
            <v>T0</v>
          </cell>
          <cell r="AE33">
            <v>0</v>
          </cell>
          <cell r="AF33">
            <v>0</v>
          </cell>
          <cell r="AG33">
            <v>0.05</v>
          </cell>
          <cell r="AH33">
            <v>0</v>
          </cell>
          <cell r="AI33">
            <v>0</v>
          </cell>
          <cell r="AJ33">
            <v>8.3333333333333329E-2</v>
          </cell>
          <cell r="AK33">
            <v>0</v>
          </cell>
          <cell r="AL33">
            <v>0</v>
          </cell>
          <cell r="AM33">
            <v>0.13333333333333333</v>
          </cell>
          <cell r="AN33">
            <v>2.6000000000000001E-8</v>
          </cell>
          <cell r="AP33">
            <v>2</v>
          </cell>
          <cell r="AQ33">
            <v>1</v>
          </cell>
          <cell r="BD33">
            <v>1</v>
          </cell>
          <cell r="BJ33">
            <v>1</v>
          </cell>
          <cell r="BL33">
            <v>1</v>
          </cell>
          <cell r="BM33">
            <v>4</v>
          </cell>
          <cell r="BO33" t="str">
            <v xml:space="preserve">Expected to require 1 mechanic to conduct repairs. </v>
          </cell>
          <cell r="BP33" t="str">
            <v xml:space="preserve">Expected to be replaceable in situ. </v>
          </cell>
          <cell r="BQ33" t="str">
            <v/>
          </cell>
          <cell r="BR33" t="str">
            <v/>
          </cell>
          <cell r="BS33" t="str">
            <v/>
          </cell>
          <cell r="BT33" t="str">
            <v/>
          </cell>
          <cell r="BU33" t="str">
            <v/>
          </cell>
          <cell r="BV33" t="str">
            <v/>
          </cell>
          <cell r="BW33" t="str">
            <v/>
          </cell>
          <cell r="BX33" t="str">
            <v/>
          </cell>
          <cell r="BY33" t="str">
            <v/>
          </cell>
          <cell r="BZ33" t="str">
            <v/>
          </cell>
          <cell r="CA33" t="str">
            <v xml:space="preserve">Repair by exchange available at First or Second line without special facilities. </v>
          </cell>
          <cell r="CB33" t="str">
            <v/>
          </cell>
          <cell r="CC33" t="str">
            <v/>
          </cell>
          <cell r="CD33" t="str">
            <v/>
          </cell>
          <cell r="CE33" t="str">
            <v/>
          </cell>
          <cell r="CF33" t="str">
            <v xml:space="preserve">Remove and replace part with standard tools. No Special tools predicted. </v>
          </cell>
          <cell r="CG33" t="str">
            <v/>
          </cell>
          <cell r="CH33" t="str">
            <v/>
          </cell>
          <cell r="CI33" t="str">
            <v xml:space="preserve">No consumeables predicted. </v>
          </cell>
          <cell r="CJ33" t="str">
            <v xml:space="preserve">Life Limited. This material is subject to deterioration. Inspect on condition at 10 years, and every 5 years subsequently. If disturbed, replace with new. </v>
          </cell>
          <cell r="CK33" t="str">
            <v/>
          </cell>
          <cell r="CL33" t="str">
            <v>Y</v>
          </cell>
        </row>
        <row r="34">
          <cell r="A34">
            <v>31</v>
          </cell>
          <cell r="B34">
            <v>23</v>
          </cell>
          <cell r="C34">
            <v>2</v>
          </cell>
          <cell r="D34" t="str">
            <v>N</v>
          </cell>
          <cell r="E34">
            <v>0</v>
          </cell>
          <cell r="F34" t="str">
            <v>SV00A0A410AJ05</v>
          </cell>
          <cell r="G34" t="str">
            <v/>
          </cell>
          <cell r="H34" t="str">
            <v>ALL VARIANTS</v>
          </cell>
          <cell r="I34" t="str">
            <v>COLLECTOR TANK</v>
          </cell>
          <cell r="J34" t="str">
            <v/>
          </cell>
          <cell r="K34" t="str">
            <v>Transfer Hose</v>
          </cell>
          <cell r="L34" t="str">
            <v/>
          </cell>
          <cell r="M34" t="str">
            <v/>
          </cell>
          <cell r="N34" t="str">
            <v/>
          </cell>
          <cell r="O34">
            <v>7.2667999999999999</v>
          </cell>
          <cell r="P34">
            <v>7.2667999999999999</v>
          </cell>
          <cell r="Q34">
            <v>7.2667999999999996E-6</v>
          </cell>
          <cell r="R34">
            <v>137612.15390543293</v>
          </cell>
          <cell r="S34" t="str">
            <v>No redundancy</v>
          </cell>
          <cell r="T34" t="str">
            <v>Sum of Below Parts</v>
          </cell>
          <cell r="U34">
            <v>2</v>
          </cell>
          <cell r="V34">
            <v>0.30050824755509076</v>
          </cell>
          <cell r="W34">
            <v>2.1837333333333334E-6</v>
          </cell>
          <cell r="X34" t="str">
            <v xml:space="preserve">See parts below. If insert is damaged, the removal and replacement of the tank is required. Other damaged parts can be replaced without replacing the tank. </v>
          </cell>
          <cell r="Z34">
            <v>0</v>
          </cell>
          <cell r="AA34" t="str">
            <v>T0</v>
          </cell>
          <cell r="AB34" t="str">
            <v>T0</v>
          </cell>
          <cell r="AC34" t="str">
            <v>T0</v>
          </cell>
          <cell r="AD34" t="str">
            <v>T0</v>
          </cell>
          <cell r="AL34" t="str">
            <v>MTTE =</v>
          </cell>
          <cell r="AM34">
            <v>0.30050824755509076</v>
          </cell>
          <cell r="AN34">
            <v>2.1837333333333334E-6</v>
          </cell>
          <cell r="AP34">
            <v>1</v>
          </cell>
          <cell r="AQ34">
            <v>4</v>
          </cell>
          <cell r="BJ34">
            <v>6</v>
          </cell>
          <cell r="BL34">
            <v>6</v>
          </cell>
          <cell r="BM34">
            <v>5</v>
          </cell>
          <cell r="BN34">
            <v>1</v>
          </cell>
          <cell r="BO34" t="str">
            <v/>
          </cell>
          <cell r="BP34" t="str">
            <v/>
          </cell>
          <cell r="BQ34" t="str">
            <v/>
          </cell>
          <cell r="BR34" t="str">
            <v/>
          </cell>
          <cell r="BS34" t="str">
            <v/>
          </cell>
          <cell r="BT34" t="str">
            <v/>
          </cell>
          <cell r="BU34" t="str">
            <v/>
          </cell>
          <cell r="BV34" t="str">
            <v/>
          </cell>
          <cell r="BW34" t="str">
            <v/>
          </cell>
          <cell r="BX34" t="str">
            <v/>
          </cell>
          <cell r="BY34" t="str">
            <v/>
          </cell>
          <cell r="BZ34" t="str">
            <v/>
          </cell>
          <cell r="CA34" t="str">
            <v/>
          </cell>
          <cell r="CB34" t="str">
            <v/>
          </cell>
          <cell r="CC34" t="str">
            <v/>
          </cell>
          <cell r="CD34" t="str">
            <v/>
          </cell>
          <cell r="CE34" t="str">
            <v/>
          </cell>
          <cell r="CF34" t="str">
            <v/>
          </cell>
          <cell r="CG34" t="str">
            <v/>
          </cell>
          <cell r="CH34" t="str">
            <v/>
          </cell>
          <cell r="CI34" t="str">
            <v/>
          </cell>
          <cell r="CJ34" t="str">
            <v/>
          </cell>
          <cell r="CK34" t="str">
            <v xml:space="preserve">See parts below. If insert is damaged, the removal and replacement of the tank is required. Other damaged parts can be replaced without replacing the tank. </v>
          </cell>
          <cell r="CL34" t="str">
            <v>Y</v>
          </cell>
        </row>
        <row r="35">
          <cell r="A35">
            <v>32</v>
          </cell>
          <cell r="B35">
            <v>23</v>
          </cell>
          <cell r="C35">
            <v>3</v>
          </cell>
          <cell r="D35" t="str">
            <v>Y</v>
          </cell>
          <cell r="E35">
            <v>0.89600000000000002</v>
          </cell>
          <cell r="F35" t="str">
            <v>SV00A0A410AJ0501</v>
          </cell>
          <cell r="G35" t="str">
            <v>FT28268</v>
          </cell>
          <cell r="H35" t="str">
            <v>ALL VARIANTS</v>
          </cell>
          <cell r="I35" t="str">
            <v>COLLECTOR TANK</v>
          </cell>
          <cell r="J35" t="str">
            <v>INSERT M18x1.5</v>
          </cell>
          <cell r="K35" t="str">
            <v>Transfer Hose (10)</v>
          </cell>
          <cell r="L35" t="str">
            <v>INSERT M18x1.5</v>
          </cell>
          <cell r="M35">
            <v>2</v>
          </cell>
          <cell r="N35">
            <v>2</v>
          </cell>
          <cell r="O35">
            <v>0.44800000000000001</v>
          </cell>
          <cell r="P35">
            <v>0.89600000000000002</v>
          </cell>
          <cell r="Q35">
            <v>8.9599999999999998E-7</v>
          </cell>
          <cell r="R35">
            <v>1116071.4285714286</v>
          </cell>
          <cell r="S35" t="str">
            <v>No redundancy</v>
          </cell>
          <cell r="T35" t="str">
            <v>NPRD 95 P2-122, Insert Mount Engine - 0.0160M converted to hours.</v>
          </cell>
          <cell r="U35">
            <v>2</v>
          </cell>
          <cell r="V35">
            <v>1.2833333333333332</v>
          </cell>
          <cell r="W35">
            <v>1.1498666666666666E-6</v>
          </cell>
          <cell r="X35" t="str">
            <v>Remove engine to gain full access to Collector Tank. Carefully remove the transfer hose from both ends. Tank is considered beyond economic repair. Remove and replace tank in accordance with above. Expected to require 2 mechanics to remove the tank. Repair</v>
          </cell>
          <cell r="Z35">
            <v>1</v>
          </cell>
          <cell r="AA35" t="str">
            <v>R1</v>
          </cell>
          <cell r="AB35" t="str">
            <v>T0</v>
          </cell>
          <cell r="AC35" t="str">
            <v>T0</v>
          </cell>
          <cell r="AD35" t="str">
            <v>T0</v>
          </cell>
          <cell r="AE35">
            <v>0</v>
          </cell>
          <cell r="AF35">
            <v>0.5</v>
          </cell>
          <cell r="AG35">
            <v>0.2</v>
          </cell>
          <cell r="AH35">
            <v>0.5</v>
          </cell>
          <cell r="AI35">
            <v>0</v>
          </cell>
          <cell r="AJ35">
            <v>8.3333333333333329E-2</v>
          </cell>
          <cell r="AK35">
            <v>0</v>
          </cell>
          <cell r="AL35">
            <v>0</v>
          </cell>
          <cell r="AM35">
            <v>1.2833333333333332</v>
          </cell>
          <cell r="AN35">
            <v>1.1498666666666666E-6</v>
          </cell>
          <cell r="AO35">
            <v>1</v>
          </cell>
          <cell r="AP35">
            <v>2</v>
          </cell>
          <cell r="AQ35">
            <v>3</v>
          </cell>
          <cell r="AY35">
            <v>1</v>
          </cell>
          <cell r="BD35">
            <v>2</v>
          </cell>
          <cell r="BJ35">
            <v>1</v>
          </cell>
          <cell r="BK35">
            <v>1</v>
          </cell>
          <cell r="BL35">
            <v>2</v>
          </cell>
          <cell r="BM35">
            <v>1</v>
          </cell>
          <cell r="BO35" t="str">
            <v/>
          </cell>
          <cell r="BP35" t="str">
            <v/>
          </cell>
          <cell r="BQ35" t="str">
            <v xml:space="preserve">Remove engine to gain full access to Collector Tank. </v>
          </cell>
          <cell r="BR35" t="str">
            <v/>
          </cell>
          <cell r="BS35" t="str">
            <v/>
          </cell>
          <cell r="BT35" t="str">
            <v/>
          </cell>
          <cell r="BU35" t="str">
            <v xml:space="preserve">Carefully remove the transfer hose from both ends. </v>
          </cell>
          <cell r="BV35" t="str">
            <v xml:space="preserve">Tank is considered beyond economic repair. Remove and replace tank in accordance with above. Expected to require 2 mechanics to remove the tank. </v>
          </cell>
          <cell r="BW35" t="str">
            <v/>
          </cell>
          <cell r="BX35" t="str">
            <v/>
          </cell>
          <cell r="BY35" t="str">
            <v/>
          </cell>
          <cell r="BZ35" t="str">
            <v/>
          </cell>
          <cell r="CA35" t="str">
            <v xml:space="preserve">Repair by exchange available at First or Second line without special facilities. </v>
          </cell>
          <cell r="CB35" t="str">
            <v/>
          </cell>
          <cell r="CC35" t="str">
            <v/>
          </cell>
          <cell r="CD35" t="str">
            <v/>
          </cell>
          <cell r="CE35" t="str">
            <v/>
          </cell>
          <cell r="CF35" t="str">
            <v xml:space="preserve">Remove and replace part with standard tools. No Special tools predicted. </v>
          </cell>
          <cell r="CG35" t="str">
            <v xml:space="preserve">Reinstall in the reverse order. </v>
          </cell>
          <cell r="CH35" t="str">
            <v/>
          </cell>
          <cell r="CI35" t="str">
            <v xml:space="preserve">Use thread-locking compound on fasteners. Use silicone grease on bonded seals for preservation.  Use anti-seizing grease/compound on bulkhead connectors and bolts.  Use  bonding compound on mounting strap clamp locations as required. </v>
          </cell>
          <cell r="CJ35" t="str">
            <v xml:space="preserve">No predicted life limitations. </v>
          </cell>
          <cell r="CK35" t="str">
            <v/>
          </cell>
          <cell r="CL35" t="str">
            <v>Y</v>
          </cell>
        </row>
        <row r="36">
          <cell r="A36">
            <v>33</v>
          </cell>
          <cell r="B36">
            <v>24</v>
          </cell>
          <cell r="C36">
            <v>3</v>
          </cell>
          <cell r="D36" t="str">
            <v>Y</v>
          </cell>
          <cell r="E36">
            <v>5.0848000000000004</v>
          </cell>
          <cell r="F36" t="str">
            <v>SV00A0A410AJ0503</v>
          </cell>
          <cell r="G36" t="str">
            <v>G12LCFX</v>
          </cell>
          <cell r="H36" t="str">
            <v>ALL VARIANTS</v>
          </cell>
          <cell r="I36" t="str">
            <v>COLLECTOR TANK</v>
          </cell>
          <cell r="J36" t="str">
            <v>M18X1.5 Male/Male Adaptor</v>
          </cell>
          <cell r="K36" t="str">
            <v>Transfer Hose (10)</v>
          </cell>
          <cell r="L36" t="str">
            <v>M18X1.5 Male/Male Adaptor</v>
          </cell>
          <cell r="M36">
            <v>2</v>
          </cell>
          <cell r="N36">
            <v>2</v>
          </cell>
          <cell r="O36">
            <v>2.5424000000000002</v>
          </cell>
          <cell r="P36">
            <v>5.0848000000000004</v>
          </cell>
          <cell r="Q36">
            <v>5.0848000000000009E-6</v>
          </cell>
          <cell r="R36">
            <v>196664.56891126491</v>
          </cell>
          <cell r="S36" t="str">
            <v>No redundancy</v>
          </cell>
          <cell r="T36" t="str">
            <v>NPRD 95 P2-49, Connector Adapter - 0.0908M converted to hours</v>
          </cell>
          <cell r="U36">
            <v>1</v>
          </cell>
          <cell r="V36">
            <v>0.16666666666666666</v>
          </cell>
          <cell r="W36">
            <v>8.4746666666666674E-7</v>
          </cell>
          <cell r="X36" t="str">
            <v>Expected to require 1 mechanic to conduct repairs. Expected to be replaceable in situ. Remove engine to gain full access to Collector Tank. Carefully remove the transfer hose from both ends. Replace each  Bonded Seal with every disturbance. Repair by exch</v>
          </cell>
          <cell r="Z36">
            <v>0</v>
          </cell>
          <cell r="AA36" t="str">
            <v>T0</v>
          </cell>
          <cell r="AB36" t="str">
            <v>T0</v>
          </cell>
          <cell r="AC36" t="str">
            <v>P1</v>
          </cell>
          <cell r="AD36" t="str">
            <v>T0</v>
          </cell>
          <cell r="AE36">
            <v>0</v>
          </cell>
          <cell r="AF36">
            <v>0</v>
          </cell>
          <cell r="AG36">
            <v>8.3333333333333329E-2</v>
          </cell>
          <cell r="AH36">
            <v>0</v>
          </cell>
          <cell r="AI36">
            <v>0</v>
          </cell>
          <cell r="AJ36">
            <v>8.3333333333333329E-2</v>
          </cell>
          <cell r="AK36">
            <v>0</v>
          </cell>
          <cell r="AL36">
            <v>0</v>
          </cell>
          <cell r="AM36">
            <v>0.16666666666666666</v>
          </cell>
          <cell r="AN36">
            <v>8.4746666666666674E-7</v>
          </cell>
          <cell r="AO36">
            <v>1</v>
          </cell>
          <cell r="AP36">
            <v>2</v>
          </cell>
          <cell r="AQ36">
            <v>1</v>
          </cell>
          <cell r="AY36">
            <v>1</v>
          </cell>
          <cell r="BA36">
            <v>1</v>
          </cell>
          <cell r="BB36">
            <v>2</v>
          </cell>
          <cell r="BC36">
            <v>1</v>
          </cell>
          <cell r="BD36">
            <v>1</v>
          </cell>
          <cell r="BJ36">
            <v>1</v>
          </cell>
          <cell r="BK36">
            <v>1</v>
          </cell>
          <cell r="BL36">
            <v>2</v>
          </cell>
          <cell r="BM36">
            <v>1</v>
          </cell>
          <cell r="BO36" t="str">
            <v xml:space="preserve">Expected to require 1 mechanic to conduct repairs. </v>
          </cell>
          <cell r="BP36" t="str">
            <v xml:space="preserve">Expected to be replaceable in situ. </v>
          </cell>
          <cell r="BQ36" t="str">
            <v xml:space="preserve">Remove engine to gain full access to Collector Tank. </v>
          </cell>
          <cell r="BR36" t="str">
            <v/>
          </cell>
          <cell r="BS36" t="str">
            <v/>
          </cell>
          <cell r="BT36" t="str">
            <v/>
          </cell>
          <cell r="BU36" t="str">
            <v xml:space="preserve">Carefully remove the transfer hose from both ends. </v>
          </cell>
          <cell r="BV36" t="str">
            <v/>
          </cell>
          <cell r="BW36" t="str">
            <v/>
          </cell>
          <cell r="BX36" t="str">
            <v/>
          </cell>
          <cell r="BY36" t="str">
            <v/>
          </cell>
          <cell r="BZ36" t="str">
            <v xml:space="preserve">Replace each  Bonded Seal with every disturbance. </v>
          </cell>
          <cell r="CA36" t="str">
            <v xml:space="preserve">Repair by exchange available at First or Second line without special facilities. </v>
          </cell>
          <cell r="CB36" t="str">
            <v/>
          </cell>
          <cell r="CC36" t="str">
            <v/>
          </cell>
          <cell r="CD36" t="str">
            <v/>
          </cell>
          <cell r="CE36" t="str">
            <v/>
          </cell>
          <cell r="CF36" t="str">
            <v xml:space="preserve">Remove and replace part with standard tools. No Special tools predicted. </v>
          </cell>
          <cell r="CG36" t="str">
            <v xml:space="preserve">Reinstall in the reverse order. </v>
          </cell>
          <cell r="CH36" t="str">
            <v/>
          </cell>
          <cell r="CI36" t="str">
            <v xml:space="preserve">Use thread-locking compound on fasteners. Use silicone grease on bonded seals for preservation.  Use anti-seizing grease/compound on bulkhead connectors and bolts.  Use  bonding compound on mounting strap clamp locations as required. </v>
          </cell>
          <cell r="CJ36" t="str">
            <v xml:space="preserve">No predicted life limitations. </v>
          </cell>
          <cell r="CK36" t="str">
            <v/>
          </cell>
          <cell r="CL36" t="str">
            <v>Y</v>
          </cell>
        </row>
        <row r="37">
          <cell r="A37">
            <v>34</v>
          </cell>
          <cell r="B37">
            <v>25</v>
          </cell>
          <cell r="C37">
            <v>3</v>
          </cell>
          <cell r="D37" t="str">
            <v>Y</v>
          </cell>
          <cell r="E37">
            <v>0.39</v>
          </cell>
          <cell r="F37" t="str">
            <v>SV00A0A410AJ0505</v>
          </cell>
          <cell r="G37" t="str">
            <v>M18 BONDED</v>
          </cell>
          <cell r="H37" t="str">
            <v>ALL VARIANTS</v>
          </cell>
          <cell r="I37" t="str">
            <v>COLLECTOR TANK</v>
          </cell>
          <cell r="J37" t="str">
            <v>M18x1.5 Bonded Seal</v>
          </cell>
          <cell r="K37" t="str">
            <v>Transfer Hose (10)</v>
          </cell>
          <cell r="L37" t="str">
            <v>M18x1.5 Bonded Seal</v>
          </cell>
          <cell r="M37">
            <v>2</v>
          </cell>
          <cell r="N37">
            <v>2</v>
          </cell>
          <cell r="O37">
            <v>0.19500000000000001</v>
          </cell>
          <cell r="P37">
            <v>0.39</v>
          </cell>
          <cell r="Q37">
            <v>3.9000000000000002E-7</v>
          </cell>
          <cell r="R37">
            <v>2564102.564102564</v>
          </cell>
          <cell r="S37" t="str">
            <v>No redundancy</v>
          </cell>
          <cell r="T37" t="str">
            <v>NPRD 95 P2-179, Seal O-Ring - 0.0780 GF converted to GM.</v>
          </cell>
          <cell r="U37">
            <v>1</v>
          </cell>
          <cell r="V37">
            <v>0.13333333333333333</v>
          </cell>
          <cell r="W37">
            <v>5.2000000000000002E-8</v>
          </cell>
          <cell r="X37" t="str">
            <v>Expected to require 1 mechanic to conduct repairs. Expected to be replaceable in situ. Remove engine to gain full access to Collector Tank. Carefully remove the transfer hose from both ends. Repair by exchange available at First or Second line without spe</v>
          </cell>
          <cell r="Z37">
            <v>0</v>
          </cell>
          <cell r="AA37" t="str">
            <v>T0</v>
          </cell>
          <cell r="AB37" t="str">
            <v>T0</v>
          </cell>
          <cell r="AC37" t="str">
            <v>P7</v>
          </cell>
          <cell r="AD37" t="str">
            <v>T0</v>
          </cell>
          <cell r="AE37">
            <v>0</v>
          </cell>
          <cell r="AF37">
            <v>0</v>
          </cell>
          <cell r="AG37">
            <v>0.05</v>
          </cell>
          <cell r="AH37">
            <v>0</v>
          </cell>
          <cell r="AI37">
            <v>0</v>
          </cell>
          <cell r="AJ37">
            <v>8.3333333333333329E-2</v>
          </cell>
          <cell r="AK37">
            <v>0</v>
          </cell>
          <cell r="AL37">
            <v>0</v>
          </cell>
          <cell r="AM37">
            <v>0.13333333333333333</v>
          </cell>
          <cell r="AN37">
            <v>5.2000000000000002E-8</v>
          </cell>
          <cell r="AO37">
            <v>1</v>
          </cell>
          <cell r="AP37">
            <v>2</v>
          </cell>
          <cell r="AQ37">
            <v>1</v>
          </cell>
          <cell r="AY37">
            <v>1</v>
          </cell>
          <cell r="BD37">
            <v>1</v>
          </cell>
          <cell r="BJ37">
            <v>1</v>
          </cell>
          <cell r="BK37">
            <v>1</v>
          </cell>
          <cell r="BL37">
            <v>2</v>
          </cell>
          <cell r="BM37">
            <v>4</v>
          </cell>
          <cell r="BO37" t="str">
            <v xml:space="preserve">Expected to require 1 mechanic to conduct repairs. </v>
          </cell>
          <cell r="BP37" t="str">
            <v xml:space="preserve">Expected to be replaceable in situ. </v>
          </cell>
          <cell r="BQ37" t="str">
            <v xml:space="preserve">Remove engine to gain full access to Collector Tank. </v>
          </cell>
          <cell r="BR37" t="str">
            <v/>
          </cell>
          <cell r="BS37" t="str">
            <v/>
          </cell>
          <cell r="BT37" t="str">
            <v/>
          </cell>
          <cell r="BU37" t="str">
            <v xml:space="preserve">Carefully remove the transfer hose from both ends. </v>
          </cell>
          <cell r="BV37" t="str">
            <v/>
          </cell>
          <cell r="BW37" t="str">
            <v/>
          </cell>
          <cell r="BX37" t="str">
            <v/>
          </cell>
          <cell r="BY37" t="str">
            <v/>
          </cell>
          <cell r="BZ37" t="str">
            <v/>
          </cell>
          <cell r="CA37" t="str">
            <v xml:space="preserve">Repair by exchange available at First or Second line without special facilities. </v>
          </cell>
          <cell r="CB37" t="str">
            <v/>
          </cell>
          <cell r="CC37" t="str">
            <v/>
          </cell>
          <cell r="CD37" t="str">
            <v/>
          </cell>
          <cell r="CE37" t="str">
            <v/>
          </cell>
          <cell r="CF37" t="str">
            <v xml:space="preserve">Remove and replace part with standard tools. No Special tools predicted. </v>
          </cell>
          <cell r="CG37" t="str">
            <v xml:space="preserve">Reinstall in the reverse order. </v>
          </cell>
          <cell r="CH37" t="str">
            <v/>
          </cell>
          <cell r="CI37" t="str">
            <v xml:space="preserve">Use thread-locking compound on fasteners. Use silicone grease on bonded seals for preservation.  Use anti-seizing grease/compound on bulkhead connectors and bolts.  Use  bonding compound on mounting strap clamp locations as required. </v>
          </cell>
          <cell r="CJ37" t="str">
            <v xml:space="preserve">Life Limited. This material is subject to deterioration. Inspect on condition at 10 years, and every 5 years subsequently. If disturbed, replace with new. </v>
          </cell>
          <cell r="CK37" t="str">
            <v/>
          </cell>
          <cell r="CL37" t="str">
            <v>Y</v>
          </cell>
        </row>
        <row r="38">
          <cell r="A38">
            <v>35</v>
          </cell>
          <cell r="B38">
            <v>26</v>
          </cell>
          <cell r="C38">
            <v>3</v>
          </cell>
          <cell r="D38" t="str">
            <v>Y</v>
          </cell>
          <cell r="E38">
            <v>0.89600000000000002</v>
          </cell>
          <cell r="F38" t="str">
            <v>SV00A0A410AJ0507</v>
          </cell>
          <cell r="G38" t="str">
            <v>FT28191</v>
          </cell>
          <cell r="H38" t="str">
            <v>ALL VARIANTS</v>
          </cell>
          <cell r="I38" t="str">
            <v>COLLECTOR TANK</v>
          </cell>
          <cell r="J38" t="str">
            <v>Fuel Hose to Suit M18 x1.5 Hose Tail</v>
          </cell>
          <cell r="K38" t="str">
            <v>Transfer Hose (10)</v>
          </cell>
          <cell r="L38" t="str">
            <v>Fuel Hose to Suit M18 x1.5 Hose Tail</v>
          </cell>
          <cell r="M38">
            <v>1</v>
          </cell>
          <cell r="N38">
            <v>1</v>
          </cell>
          <cell r="O38">
            <v>0.89600000000000002</v>
          </cell>
          <cell r="P38">
            <v>0.89600000000000002</v>
          </cell>
          <cell r="Q38">
            <v>8.9599999999999998E-7</v>
          </cell>
          <cell r="R38">
            <v>1116071.4285714286</v>
          </cell>
          <cell r="S38" t="str">
            <v>No redundancy</v>
          </cell>
          <cell r="T38" t="str">
            <v>NPRD 95 P2-117, Hose Assembly - 0.0320M converted to hours</v>
          </cell>
          <cell r="U38">
            <v>1</v>
          </cell>
          <cell r="V38">
            <v>0.15</v>
          </cell>
          <cell r="W38">
            <v>1.3439999999999999E-7</v>
          </cell>
          <cell r="X38" t="str">
            <v>Expected to require 1 mechanic to conduct repairs. Expected to be replaceable in situ. Remove engine to gain full access to Collector Tank. Carefully remove the transfer hose from both ends. Replace each  Bonded Seal with every disturbance. Repair by exch</v>
          </cell>
          <cell r="Z38">
            <v>0</v>
          </cell>
          <cell r="AA38" t="str">
            <v>T0</v>
          </cell>
          <cell r="AB38" t="str">
            <v>T0</v>
          </cell>
          <cell r="AC38" t="str">
            <v>P16</v>
          </cell>
          <cell r="AD38" t="str">
            <v>T0</v>
          </cell>
          <cell r="AE38">
            <v>0</v>
          </cell>
          <cell r="AF38">
            <v>0</v>
          </cell>
          <cell r="AG38">
            <v>6.6666666666666666E-2</v>
          </cell>
          <cell r="AH38">
            <v>0</v>
          </cell>
          <cell r="AI38">
            <v>0</v>
          </cell>
          <cell r="AJ38">
            <v>8.3333333333333329E-2</v>
          </cell>
          <cell r="AK38">
            <v>0</v>
          </cell>
          <cell r="AL38">
            <v>0</v>
          </cell>
          <cell r="AM38">
            <v>0.15</v>
          </cell>
          <cell r="AN38">
            <v>1.3439999999999999E-7</v>
          </cell>
          <cell r="AO38">
            <v>1</v>
          </cell>
          <cell r="AP38">
            <v>2</v>
          </cell>
          <cell r="AQ38">
            <v>1</v>
          </cell>
          <cell r="AY38">
            <v>1</v>
          </cell>
          <cell r="BA38">
            <v>1</v>
          </cell>
          <cell r="BB38">
            <v>2</v>
          </cell>
          <cell r="BC38">
            <v>1</v>
          </cell>
          <cell r="BD38">
            <v>1</v>
          </cell>
          <cell r="BJ38">
            <v>1</v>
          </cell>
          <cell r="BK38">
            <v>1</v>
          </cell>
          <cell r="BL38">
            <v>2</v>
          </cell>
          <cell r="BM38">
            <v>1</v>
          </cell>
          <cell r="BO38" t="str">
            <v xml:space="preserve">Expected to require 1 mechanic to conduct repairs. </v>
          </cell>
          <cell r="BP38" t="str">
            <v xml:space="preserve">Expected to be replaceable in situ. </v>
          </cell>
          <cell r="BQ38" t="str">
            <v xml:space="preserve">Remove engine to gain full access to Collector Tank. </v>
          </cell>
          <cell r="BR38" t="str">
            <v/>
          </cell>
          <cell r="BS38" t="str">
            <v/>
          </cell>
          <cell r="BT38" t="str">
            <v/>
          </cell>
          <cell r="BU38" t="str">
            <v xml:space="preserve">Carefully remove the transfer hose from both ends. </v>
          </cell>
          <cell r="BV38" t="str">
            <v/>
          </cell>
          <cell r="BW38" t="str">
            <v/>
          </cell>
          <cell r="BX38" t="str">
            <v/>
          </cell>
          <cell r="BY38" t="str">
            <v/>
          </cell>
          <cell r="BZ38" t="str">
            <v xml:space="preserve">Replace each  Bonded Seal with every disturbance. </v>
          </cell>
          <cell r="CA38" t="str">
            <v xml:space="preserve">Repair by exchange available at First or Second line without special facilities. </v>
          </cell>
          <cell r="CB38" t="str">
            <v/>
          </cell>
          <cell r="CC38" t="str">
            <v/>
          </cell>
          <cell r="CD38" t="str">
            <v/>
          </cell>
          <cell r="CE38" t="str">
            <v/>
          </cell>
          <cell r="CF38" t="str">
            <v xml:space="preserve">Remove and replace part with standard tools. No Special tools predicted. </v>
          </cell>
          <cell r="CG38" t="str">
            <v xml:space="preserve">Reinstall in the reverse order. </v>
          </cell>
          <cell r="CH38" t="str">
            <v/>
          </cell>
          <cell r="CI38" t="str">
            <v xml:space="preserve">Use thread-locking compound on fasteners. Use silicone grease on bonded seals for preservation.  Use anti-seizing grease/compound on bulkhead connectors and bolts.  Use  bonding compound on mounting strap clamp locations as required. </v>
          </cell>
          <cell r="CJ38" t="str">
            <v xml:space="preserve">No predicted life limitations. </v>
          </cell>
          <cell r="CK38" t="str">
            <v/>
          </cell>
          <cell r="CL38" t="str">
            <v>Y</v>
          </cell>
        </row>
        <row r="39">
          <cell r="A39">
            <v>36</v>
          </cell>
          <cell r="B39">
            <v>27</v>
          </cell>
          <cell r="C39">
            <v>2</v>
          </cell>
          <cell r="D39" t="str">
            <v>N</v>
          </cell>
          <cell r="E39">
            <v>0</v>
          </cell>
          <cell r="F39" t="str">
            <v>SV00A0A410AJ11</v>
          </cell>
          <cell r="G39" t="str">
            <v/>
          </cell>
          <cell r="H39" t="str">
            <v>ALL VARIANTS</v>
          </cell>
          <cell r="I39" t="str">
            <v>COLLECTOR TANK</v>
          </cell>
          <cell r="J39" t="str">
            <v/>
          </cell>
          <cell r="K39" t="str">
            <v>Fuel Return From Engine</v>
          </cell>
          <cell r="L39" t="str">
            <v/>
          </cell>
          <cell r="M39" t="str">
            <v/>
          </cell>
          <cell r="N39" t="str">
            <v/>
          </cell>
          <cell r="O39">
            <v>3.1854</v>
          </cell>
          <cell r="P39">
            <v>3.1854</v>
          </cell>
          <cell r="Q39">
            <v>3.1854E-6</v>
          </cell>
          <cell r="R39">
            <v>313932.31619262887</v>
          </cell>
          <cell r="S39" t="str">
            <v>No redundancy</v>
          </cell>
          <cell r="T39" t="str">
            <v>Sum of Below Parts</v>
          </cell>
          <cell r="U39">
            <v>2</v>
          </cell>
          <cell r="V39">
            <v>0.32167597999204706</v>
          </cell>
          <cell r="W39">
            <v>1.0246666666666667E-6</v>
          </cell>
          <cell r="X39" t="str">
            <v xml:space="preserve">See parts below. If insert is damaged, the removal and replacement of the tank is required. Other damaged parts can be replaced without replacing the tank. </v>
          </cell>
          <cell r="Z39">
            <v>0</v>
          </cell>
          <cell r="AA39" t="str">
            <v>T0</v>
          </cell>
          <cell r="AB39" t="str">
            <v>T0</v>
          </cell>
          <cell r="AC39" t="str">
            <v>T0</v>
          </cell>
          <cell r="AD39" t="str">
            <v>T0</v>
          </cell>
          <cell r="AL39" t="str">
            <v>MTTE =</v>
          </cell>
          <cell r="AM39">
            <v>0.32167597999204706</v>
          </cell>
          <cell r="AN39">
            <v>1.0246666666666667E-6</v>
          </cell>
          <cell r="AP39">
            <v>1</v>
          </cell>
          <cell r="AQ39">
            <v>4</v>
          </cell>
          <cell r="BJ39">
            <v>6</v>
          </cell>
          <cell r="BL39">
            <v>6</v>
          </cell>
          <cell r="BM39">
            <v>5</v>
          </cell>
          <cell r="BN39">
            <v>1</v>
          </cell>
          <cell r="BO39" t="str">
            <v/>
          </cell>
          <cell r="BP39" t="str">
            <v/>
          </cell>
          <cell r="BQ39" t="str">
            <v/>
          </cell>
          <cell r="BR39" t="str">
            <v/>
          </cell>
          <cell r="BS39" t="str">
            <v/>
          </cell>
          <cell r="BT39" t="str">
            <v/>
          </cell>
          <cell r="BU39" t="str">
            <v/>
          </cell>
          <cell r="BV39" t="str">
            <v/>
          </cell>
          <cell r="BW39" t="str">
            <v/>
          </cell>
          <cell r="BX39" t="str">
            <v/>
          </cell>
          <cell r="BY39" t="str">
            <v/>
          </cell>
          <cell r="BZ39" t="str">
            <v/>
          </cell>
          <cell r="CA39" t="str">
            <v/>
          </cell>
          <cell r="CB39" t="str">
            <v/>
          </cell>
          <cell r="CC39" t="str">
            <v/>
          </cell>
          <cell r="CD39" t="str">
            <v/>
          </cell>
          <cell r="CE39" t="str">
            <v/>
          </cell>
          <cell r="CF39" t="str">
            <v/>
          </cell>
          <cell r="CG39" t="str">
            <v/>
          </cell>
          <cell r="CH39" t="str">
            <v/>
          </cell>
          <cell r="CI39" t="str">
            <v/>
          </cell>
          <cell r="CJ39" t="str">
            <v/>
          </cell>
          <cell r="CK39" t="str">
            <v xml:space="preserve">See parts below. If insert is damaged, the removal and replacement of the tank is required. Other damaged parts can be replaced without replacing the tank. </v>
          </cell>
          <cell r="CL39" t="str">
            <v>Y</v>
          </cell>
        </row>
        <row r="40">
          <cell r="A40">
            <v>37</v>
          </cell>
          <cell r="B40">
            <v>27</v>
          </cell>
          <cell r="C40">
            <v>3</v>
          </cell>
          <cell r="D40" t="str">
            <v>Y</v>
          </cell>
          <cell r="E40">
            <v>0.44800000000000001</v>
          </cell>
          <cell r="F40" t="str">
            <v>SV00A0A410AJ1101</v>
          </cell>
          <cell r="G40" t="str">
            <v>FT28192</v>
          </cell>
          <cell r="H40" t="str">
            <v>ALL VARIANTS</v>
          </cell>
          <cell r="I40" t="str">
            <v>COLLECTOR TANK</v>
          </cell>
          <cell r="J40" t="str">
            <v>INSERT M22x1.5</v>
          </cell>
          <cell r="K40" t="str">
            <v>Return from engine (3)</v>
          </cell>
          <cell r="L40" t="str">
            <v>INSERT M22x1.5</v>
          </cell>
          <cell r="M40">
            <v>1</v>
          </cell>
          <cell r="N40">
            <v>1</v>
          </cell>
          <cell r="O40">
            <v>0.44800000000000001</v>
          </cell>
          <cell r="P40">
            <v>0.44800000000000001</v>
          </cell>
          <cell r="Q40">
            <v>4.4799999999999999E-7</v>
          </cell>
          <cell r="R40">
            <v>2232142.8571428573</v>
          </cell>
          <cell r="S40" t="str">
            <v>No redundancy</v>
          </cell>
          <cell r="T40" t="str">
            <v>NPRD 95 P2-122, Insert Mount Engine - 0.0160M converted to hours.</v>
          </cell>
          <cell r="U40">
            <v>2</v>
          </cell>
          <cell r="V40">
            <v>1.2833333333333332</v>
          </cell>
          <cell r="W40">
            <v>5.7493333333333329E-7</v>
          </cell>
          <cell r="X40" t="str">
            <v>Remove engine to gain full access to Collector Tank. Carefully remove the transfer hose from both ends. Tank is considered beyond economic repair. Remove and replace tank in accordance with above. Expected to require 2 mechanics to remove the tank. Repair</v>
          </cell>
          <cell r="Z40">
            <v>1</v>
          </cell>
          <cell r="AA40" t="str">
            <v>R1</v>
          </cell>
          <cell r="AB40" t="str">
            <v>T0</v>
          </cell>
          <cell r="AC40" t="str">
            <v>T0</v>
          </cell>
          <cell r="AD40" t="str">
            <v>T0</v>
          </cell>
          <cell r="AE40">
            <v>0</v>
          </cell>
          <cell r="AF40">
            <v>0.5</v>
          </cell>
          <cell r="AG40">
            <v>0.2</v>
          </cell>
          <cell r="AH40">
            <v>0.5</v>
          </cell>
          <cell r="AI40">
            <v>0</v>
          </cell>
          <cell r="AJ40">
            <v>8.3333333333333329E-2</v>
          </cell>
          <cell r="AK40">
            <v>0</v>
          </cell>
          <cell r="AL40">
            <v>0</v>
          </cell>
          <cell r="AM40">
            <v>1.2833333333333332</v>
          </cell>
          <cell r="AN40">
            <v>5.7493333333333329E-7</v>
          </cell>
          <cell r="AO40">
            <v>1</v>
          </cell>
          <cell r="AP40">
            <v>2</v>
          </cell>
          <cell r="AQ40">
            <v>3</v>
          </cell>
          <cell r="AY40">
            <v>1</v>
          </cell>
          <cell r="BD40">
            <v>2</v>
          </cell>
          <cell r="BJ40">
            <v>1</v>
          </cell>
          <cell r="BK40">
            <v>1</v>
          </cell>
          <cell r="BL40">
            <v>2</v>
          </cell>
          <cell r="BM40">
            <v>1</v>
          </cell>
          <cell r="BO40" t="str">
            <v/>
          </cell>
          <cell r="BP40" t="str">
            <v/>
          </cell>
          <cell r="BQ40" t="str">
            <v xml:space="preserve">Remove engine to gain full access to Collector Tank. </v>
          </cell>
          <cell r="BR40" t="str">
            <v/>
          </cell>
          <cell r="BS40" t="str">
            <v/>
          </cell>
          <cell r="BT40" t="str">
            <v/>
          </cell>
          <cell r="BU40" t="str">
            <v xml:space="preserve">Carefully remove the transfer hose from both ends. </v>
          </cell>
          <cell r="BV40" t="str">
            <v xml:space="preserve">Tank is considered beyond economic repair. Remove and replace tank in accordance with above. Expected to require 2 mechanics to remove the tank. </v>
          </cell>
          <cell r="BW40" t="str">
            <v/>
          </cell>
          <cell r="BX40" t="str">
            <v/>
          </cell>
          <cell r="BY40" t="str">
            <v/>
          </cell>
          <cell r="BZ40" t="str">
            <v/>
          </cell>
          <cell r="CA40" t="str">
            <v xml:space="preserve">Repair by exchange available at First or Second line without special facilities. </v>
          </cell>
          <cell r="CB40" t="str">
            <v/>
          </cell>
          <cell r="CC40" t="str">
            <v/>
          </cell>
          <cell r="CD40" t="str">
            <v/>
          </cell>
          <cell r="CE40" t="str">
            <v/>
          </cell>
          <cell r="CF40" t="str">
            <v xml:space="preserve">Remove and replace part with standard tools. No Special tools predicted. </v>
          </cell>
          <cell r="CG40" t="str">
            <v xml:space="preserve">Reinstall in the reverse order. </v>
          </cell>
          <cell r="CH40" t="str">
            <v/>
          </cell>
          <cell r="CI40" t="str">
            <v xml:space="preserve">Use thread-locking compound on fasteners. Use silicone grease on bonded seals for preservation.  Use anti-seizing grease/compound on bulkhead connectors and bolts.  Use  bonding compound on mounting strap clamp locations as required. </v>
          </cell>
          <cell r="CJ40" t="str">
            <v xml:space="preserve">No predicted life limitations. </v>
          </cell>
          <cell r="CK40" t="str">
            <v/>
          </cell>
          <cell r="CL40" t="str">
            <v>Y</v>
          </cell>
        </row>
        <row r="41">
          <cell r="A41">
            <v>38</v>
          </cell>
          <cell r="B41">
            <v>28</v>
          </cell>
          <cell r="C41">
            <v>3</v>
          </cell>
          <cell r="D41" t="str">
            <v>Y</v>
          </cell>
          <cell r="E41">
            <v>2.5424000000000002</v>
          </cell>
          <cell r="F41" t="str">
            <v>SV00A0A410AJ1103</v>
          </cell>
          <cell r="G41" t="str">
            <v>G15LCFX</v>
          </cell>
          <cell r="H41" t="str">
            <v>ALL VARIANTS</v>
          </cell>
          <cell r="I41" t="str">
            <v>COLLECTOR TANK</v>
          </cell>
          <cell r="J41" t="str">
            <v>M22X1.5 Male/Male Adaptor</v>
          </cell>
          <cell r="K41" t="str">
            <v>Return from engine (3)</v>
          </cell>
          <cell r="L41" t="str">
            <v>M22X1.5 Male/Male Adaptor</v>
          </cell>
          <cell r="M41">
            <v>1</v>
          </cell>
          <cell r="N41">
            <v>1</v>
          </cell>
          <cell r="O41">
            <v>2.5424000000000002</v>
          </cell>
          <cell r="P41">
            <v>2.5424000000000002</v>
          </cell>
          <cell r="Q41">
            <v>2.5424000000000004E-6</v>
          </cell>
          <cell r="R41">
            <v>393329.13782252982</v>
          </cell>
          <cell r="S41" t="str">
            <v>No redundancy</v>
          </cell>
          <cell r="T41" t="str">
            <v>NPRD 95 P2-49, Connector Adapter - 0.0908M converted to hours</v>
          </cell>
          <cell r="U41">
            <v>1</v>
          </cell>
          <cell r="V41">
            <v>0.16666666666666666</v>
          </cell>
          <cell r="W41">
            <v>4.2373333333333337E-7</v>
          </cell>
          <cell r="X41" t="str">
            <v>Expected to require 1 mechanic to conduct repairs. Expected to be replaceable in situ. Replace each  Bonded Seal with every disturbance. Repair by exchange available at First or Second line without special facilities. Remove and replace part with standard</v>
          </cell>
          <cell r="Z41">
            <v>0</v>
          </cell>
          <cell r="AA41" t="str">
            <v>T0</v>
          </cell>
          <cell r="AB41" t="str">
            <v>T0</v>
          </cell>
          <cell r="AC41" t="str">
            <v>P1</v>
          </cell>
          <cell r="AD41" t="str">
            <v>T0</v>
          </cell>
          <cell r="AE41">
            <v>0</v>
          </cell>
          <cell r="AF41">
            <v>0</v>
          </cell>
          <cell r="AG41">
            <v>8.3333333333333329E-2</v>
          </cell>
          <cell r="AH41">
            <v>0</v>
          </cell>
          <cell r="AI41">
            <v>0</v>
          </cell>
          <cell r="AJ41">
            <v>8.3333333333333329E-2</v>
          </cell>
          <cell r="AK41">
            <v>0</v>
          </cell>
          <cell r="AL41">
            <v>0</v>
          </cell>
          <cell r="AM41">
            <v>0.16666666666666666</v>
          </cell>
          <cell r="AN41">
            <v>4.2373333333333337E-7</v>
          </cell>
          <cell r="AP41">
            <v>2</v>
          </cell>
          <cell r="AQ41">
            <v>1</v>
          </cell>
          <cell r="BA41">
            <v>1</v>
          </cell>
          <cell r="BB41">
            <v>1</v>
          </cell>
          <cell r="BC41">
            <v>1</v>
          </cell>
          <cell r="BD41">
            <v>1</v>
          </cell>
          <cell r="BJ41">
            <v>1</v>
          </cell>
          <cell r="BL41">
            <v>1</v>
          </cell>
          <cell r="BM41">
            <v>1</v>
          </cell>
          <cell r="BO41" t="str">
            <v xml:space="preserve">Expected to require 1 mechanic to conduct repairs. </v>
          </cell>
          <cell r="BP41" t="str">
            <v xml:space="preserve">Expected to be replaceable in situ. </v>
          </cell>
          <cell r="BQ41" t="str">
            <v/>
          </cell>
          <cell r="BR41" t="str">
            <v/>
          </cell>
          <cell r="BS41" t="str">
            <v/>
          </cell>
          <cell r="BT41" t="str">
            <v/>
          </cell>
          <cell r="BU41" t="str">
            <v/>
          </cell>
          <cell r="BV41" t="str">
            <v/>
          </cell>
          <cell r="BW41" t="str">
            <v/>
          </cell>
          <cell r="BX41" t="str">
            <v/>
          </cell>
          <cell r="BY41" t="str">
            <v/>
          </cell>
          <cell r="BZ41" t="str">
            <v xml:space="preserve">Replace each  Bonded Seal with every disturbance. </v>
          </cell>
          <cell r="CA41" t="str">
            <v xml:space="preserve">Repair by exchange available at First or Second line without special facilities. </v>
          </cell>
          <cell r="CB41" t="str">
            <v/>
          </cell>
          <cell r="CC41" t="str">
            <v/>
          </cell>
          <cell r="CD41" t="str">
            <v/>
          </cell>
          <cell r="CE41" t="str">
            <v/>
          </cell>
          <cell r="CF41" t="str">
            <v xml:space="preserve">Remove and replace part with standard tools. No Special tools predicted. </v>
          </cell>
          <cell r="CG41" t="str">
            <v/>
          </cell>
          <cell r="CH41" t="str">
            <v/>
          </cell>
          <cell r="CI41" t="str">
            <v xml:space="preserve">No consumeables predicted. </v>
          </cell>
          <cell r="CJ41" t="str">
            <v xml:space="preserve">No predicted life limitations. </v>
          </cell>
          <cell r="CK41" t="str">
            <v/>
          </cell>
          <cell r="CL41" t="str">
            <v>Y</v>
          </cell>
        </row>
        <row r="42">
          <cell r="A42">
            <v>39</v>
          </cell>
          <cell r="B42">
            <v>29</v>
          </cell>
          <cell r="C42">
            <v>3</v>
          </cell>
          <cell r="D42" t="str">
            <v>Y</v>
          </cell>
          <cell r="E42">
            <v>0.19500000000000001</v>
          </cell>
          <cell r="F42" t="str">
            <v>SV00A0A410AJ1105</v>
          </cell>
          <cell r="G42" t="str">
            <v>M22 BONDED</v>
          </cell>
          <cell r="H42" t="str">
            <v>ALL VARIANTS</v>
          </cell>
          <cell r="I42" t="str">
            <v>COLLECTOR TANK</v>
          </cell>
          <cell r="J42" t="str">
            <v>M22x1.5 Bonded Seal</v>
          </cell>
          <cell r="K42" t="str">
            <v>Return from engine (3)</v>
          </cell>
          <cell r="L42" t="str">
            <v>M22x1.5 Bonded Seal</v>
          </cell>
          <cell r="M42">
            <v>1</v>
          </cell>
          <cell r="N42">
            <v>1</v>
          </cell>
          <cell r="O42">
            <v>0.19500000000000001</v>
          </cell>
          <cell r="P42">
            <v>0.19500000000000001</v>
          </cell>
          <cell r="Q42">
            <v>1.9500000000000001E-7</v>
          </cell>
          <cell r="R42">
            <v>5128205.128205128</v>
          </cell>
          <cell r="S42" t="str">
            <v>No redundancy</v>
          </cell>
          <cell r="T42" t="str">
            <v>NPRD 95 P2-179, Seal O-Ring - 0.0780 GF converted to GM.</v>
          </cell>
          <cell r="U42">
            <v>1</v>
          </cell>
          <cell r="V42">
            <v>0.13333333333333333</v>
          </cell>
          <cell r="W42">
            <v>2.6000000000000001E-8</v>
          </cell>
          <cell r="X42" t="str">
            <v>Expected to require 1 mechanic to conduct repairs. Expected to be replaceable in situ. Repair by exchange available at First or Second line without special facilities. Remove and replace part with standard tools. No Special tools predicted. No consumeable</v>
          </cell>
          <cell r="Z42">
            <v>0</v>
          </cell>
          <cell r="AA42" t="str">
            <v>T0</v>
          </cell>
          <cell r="AB42" t="str">
            <v>T0</v>
          </cell>
          <cell r="AC42" t="str">
            <v>P7</v>
          </cell>
          <cell r="AD42" t="str">
            <v>T0</v>
          </cell>
          <cell r="AE42">
            <v>0</v>
          </cell>
          <cell r="AF42">
            <v>0</v>
          </cell>
          <cell r="AG42">
            <v>0.05</v>
          </cell>
          <cell r="AH42">
            <v>0</v>
          </cell>
          <cell r="AI42">
            <v>0</v>
          </cell>
          <cell r="AJ42">
            <v>8.3333333333333329E-2</v>
          </cell>
          <cell r="AK42">
            <v>0</v>
          </cell>
          <cell r="AL42">
            <v>0</v>
          </cell>
          <cell r="AM42">
            <v>0.13333333333333333</v>
          </cell>
          <cell r="AN42">
            <v>2.6000000000000001E-8</v>
          </cell>
          <cell r="AP42">
            <v>2</v>
          </cell>
          <cell r="AQ42">
            <v>1</v>
          </cell>
          <cell r="BD42">
            <v>1</v>
          </cell>
          <cell r="BJ42">
            <v>1</v>
          </cell>
          <cell r="BL42">
            <v>1</v>
          </cell>
          <cell r="BM42">
            <v>4</v>
          </cell>
          <cell r="BO42" t="str">
            <v xml:space="preserve">Expected to require 1 mechanic to conduct repairs. </v>
          </cell>
          <cell r="BP42" t="str">
            <v xml:space="preserve">Expected to be replaceable in situ. </v>
          </cell>
          <cell r="BQ42" t="str">
            <v/>
          </cell>
          <cell r="BR42" t="str">
            <v/>
          </cell>
          <cell r="BS42" t="str">
            <v/>
          </cell>
          <cell r="BT42" t="str">
            <v/>
          </cell>
          <cell r="BU42" t="str">
            <v/>
          </cell>
          <cell r="BV42" t="str">
            <v/>
          </cell>
          <cell r="BW42" t="str">
            <v/>
          </cell>
          <cell r="BX42" t="str">
            <v/>
          </cell>
          <cell r="BY42" t="str">
            <v/>
          </cell>
          <cell r="BZ42" t="str">
            <v/>
          </cell>
          <cell r="CA42" t="str">
            <v xml:space="preserve">Repair by exchange available at First or Second line without special facilities. </v>
          </cell>
          <cell r="CB42" t="str">
            <v/>
          </cell>
          <cell r="CC42" t="str">
            <v/>
          </cell>
          <cell r="CD42" t="str">
            <v/>
          </cell>
          <cell r="CE42" t="str">
            <v/>
          </cell>
          <cell r="CF42" t="str">
            <v xml:space="preserve">Remove and replace part with standard tools. No Special tools predicted. </v>
          </cell>
          <cell r="CG42" t="str">
            <v/>
          </cell>
          <cell r="CH42" t="str">
            <v/>
          </cell>
          <cell r="CI42" t="str">
            <v xml:space="preserve">No consumeables predicted. </v>
          </cell>
          <cell r="CJ42" t="str">
            <v xml:space="preserve">Life Limited. This material is subject to deterioration. Inspect on condition at 10 years, and every 5 years subsequently. If disturbed, replace with new. </v>
          </cell>
          <cell r="CK42" t="str">
            <v/>
          </cell>
          <cell r="CL42" t="str">
            <v>Y</v>
          </cell>
        </row>
        <row r="43">
          <cell r="A43">
            <v>40</v>
          </cell>
          <cell r="B43">
            <v>30</v>
          </cell>
          <cell r="C43">
            <v>2</v>
          </cell>
          <cell r="D43" t="str">
            <v>N</v>
          </cell>
          <cell r="E43">
            <v>0</v>
          </cell>
          <cell r="F43" t="str">
            <v>SV00A0A460AA13</v>
          </cell>
          <cell r="G43" t="str">
            <v/>
          </cell>
          <cell r="H43" t="str">
            <v>ALL VARIANTS</v>
          </cell>
          <cell r="I43" t="str">
            <v>COLLECTOR TANK</v>
          </cell>
          <cell r="J43" t="str">
            <v/>
          </cell>
          <cell r="K43" t="str">
            <v>Drain Plug Assembly</v>
          </cell>
          <cell r="L43" t="str">
            <v/>
          </cell>
          <cell r="M43" t="str">
            <v/>
          </cell>
          <cell r="N43" t="str">
            <v/>
          </cell>
          <cell r="O43">
            <v>0.9426000000000001</v>
          </cell>
          <cell r="P43">
            <v>0.9426000000000001</v>
          </cell>
          <cell r="Q43">
            <v>9.4260000000000009E-7</v>
          </cell>
          <cell r="R43">
            <v>1060895.3957139824</v>
          </cell>
          <cell r="S43" t="str">
            <v>No redundancy</v>
          </cell>
          <cell r="T43" t="str">
            <v>Sum of Below Parts</v>
          </cell>
          <cell r="U43">
            <v>2</v>
          </cell>
          <cell r="V43">
            <v>0.66931183251998017</v>
          </cell>
          <cell r="W43">
            <v>6.3089333333333333E-7</v>
          </cell>
          <cell r="X43" t="str">
            <v xml:space="preserve">See parts below. If insert is damaged, the removal and replacement of the tank is required. Other damaged parts can be replaced without replacing the tank. </v>
          </cell>
          <cell r="Z43">
            <v>0</v>
          </cell>
          <cell r="AA43" t="str">
            <v>T0</v>
          </cell>
          <cell r="AB43" t="str">
            <v>T0</v>
          </cell>
          <cell r="AC43" t="str">
            <v>T0</v>
          </cell>
          <cell r="AD43" t="str">
            <v>T0</v>
          </cell>
          <cell r="AL43" t="str">
            <v>MTTE =</v>
          </cell>
          <cell r="AM43">
            <v>0.66931183251998017</v>
          </cell>
          <cell r="AN43">
            <v>6.3089333333333333E-7</v>
          </cell>
          <cell r="AP43">
            <v>1</v>
          </cell>
          <cell r="AQ43">
            <v>4</v>
          </cell>
          <cell r="BJ43">
            <v>6</v>
          </cell>
          <cell r="BL43">
            <v>6</v>
          </cell>
          <cell r="BM43">
            <v>5</v>
          </cell>
          <cell r="BN43">
            <v>1</v>
          </cell>
          <cell r="BO43" t="str">
            <v/>
          </cell>
          <cell r="BP43" t="str">
            <v/>
          </cell>
          <cell r="BQ43" t="str">
            <v/>
          </cell>
          <cell r="BR43" t="str">
            <v/>
          </cell>
          <cell r="BS43" t="str">
            <v/>
          </cell>
          <cell r="BT43" t="str">
            <v/>
          </cell>
          <cell r="BU43" t="str">
            <v/>
          </cell>
          <cell r="BV43" t="str">
            <v/>
          </cell>
          <cell r="BW43" t="str">
            <v/>
          </cell>
          <cell r="BX43" t="str">
            <v/>
          </cell>
          <cell r="BY43" t="str">
            <v/>
          </cell>
          <cell r="BZ43" t="str">
            <v/>
          </cell>
          <cell r="CA43" t="str">
            <v/>
          </cell>
          <cell r="CB43" t="str">
            <v/>
          </cell>
          <cell r="CC43" t="str">
            <v/>
          </cell>
          <cell r="CD43" t="str">
            <v/>
          </cell>
          <cell r="CE43" t="str">
            <v/>
          </cell>
          <cell r="CF43" t="str">
            <v/>
          </cell>
          <cell r="CG43" t="str">
            <v/>
          </cell>
          <cell r="CH43" t="str">
            <v/>
          </cell>
          <cell r="CI43" t="str">
            <v/>
          </cell>
          <cell r="CJ43" t="str">
            <v/>
          </cell>
          <cell r="CK43" t="str">
            <v xml:space="preserve">See parts below. If insert is damaged, the removal and replacement of the tank is required. Other damaged parts can be replaced without replacing the tank. </v>
          </cell>
          <cell r="CL43" t="str">
            <v>Y</v>
          </cell>
        </row>
        <row r="44">
          <cell r="A44">
            <v>41</v>
          </cell>
          <cell r="B44">
            <v>30</v>
          </cell>
          <cell r="C44">
            <v>3</v>
          </cell>
          <cell r="D44" t="str">
            <v>Y</v>
          </cell>
          <cell r="E44">
            <v>0.44800000000000001</v>
          </cell>
          <cell r="F44" t="str">
            <v>SV00A0A460AA1301</v>
          </cell>
          <cell r="G44" t="str">
            <v>FT28274</v>
          </cell>
          <cell r="H44" t="str">
            <v>ALL VARIANTS</v>
          </cell>
          <cell r="I44" t="str">
            <v>COLLECTOR TANK</v>
          </cell>
          <cell r="J44" t="str">
            <v xml:space="preserve">M24 X 1.5 Nut Insert (RM) </v>
          </cell>
          <cell r="K44" t="str">
            <v>Drain Plug Assembly (9)</v>
          </cell>
          <cell r="L44" t="str">
            <v xml:space="preserve">M24 X 1.5 Nut Insert (RM) </v>
          </cell>
          <cell r="M44">
            <v>1</v>
          </cell>
          <cell r="N44">
            <v>1</v>
          </cell>
          <cell r="O44">
            <v>0.44800000000000001</v>
          </cell>
          <cell r="P44">
            <v>0.44800000000000001</v>
          </cell>
          <cell r="Q44">
            <v>4.4799999999999999E-7</v>
          </cell>
          <cell r="R44">
            <v>2232142.8571428573</v>
          </cell>
          <cell r="S44" t="str">
            <v>No redundancy</v>
          </cell>
          <cell r="T44" t="str">
            <v>NPRD 95 P2-122, Insert Mount Engine - 0.0160M converted to hours.</v>
          </cell>
          <cell r="U44">
            <v>2</v>
          </cell>
          <cell r="V44">
            <v>1.2833333333333332</v>
          </cell>
          <cell r="W44">
            <v>5.7493333333333329E-7</v>
          </cell>
          <cell r="X44" t="str">
            <v>Remove engine to gain full access to Collector Tank. Carefully remove the transfer hose from both ends. Tank is considered beyond economic repair. Remove and replace tank in accordance with above. Expected to require 2 mechanics to remove the tank. Repair</v>
          </cell>
          <cell r="Z44">
            <v>1</v>
          </cell>
          <cell r="AA44" t="str">
            <v>R1</v>
          </cell>
          <cell r="AB44" t="str">
            <v>T0</v>
          </cell>
          <cell r="AC44" t="str">
            <v>T0</v>
          </cell>
          <cell r="AD44" t="str">
            <v>T0</v>
          </cell>
          <cell r="AE44">
            <v>0</v>
          </cell>
          <cell r="AF44">
            <v>0.5</v>
          </cell>
          <cell r="AG44">
            <v>0.2</v>
          </cell>
          <cell r="AH44">
            <v>0.5</v>
          </cell>
          <cell r="AI44">
            <v>0</v>
          </cell>
          <cell r="AJ44">
            <v>8.3333333333333329E-2</v>
          </cell>
          <cell r="AK44">
            <v>0</v>
          </cell>
          <cell r="AL44">
            <v>0</v>
          </cell>
          <cell r="AM44">
            <v>1.2833333333333332</v>
          </cell>
          <cell r="AN44">
            <v>5.7493333333333329E-7</v>
          </cell>
          <cell r="AO44">
            <v>1</v>
          </cell>
          <cell r="AP44">
            <v>2</v>
          </cell>
          <cell r="AQ44">
            <v>3</v>
          </cell>
          <cell r="AY44">
            <v>1</v>
          </cell>
          <cell r="BD44">
            <v>2</v>
          </cell>
          <cell r="BJ44">
            <v>1</v>
          </cell>
          <cell r="BK44">
            <v>1</v>
          </cell>
          <cell r="BL44">
            <v>8</v>
          </cell>
          <cell r="BM44">
            <v>1</v>
          </cell>
          <cell r="BO44" t="str">
            <v/>
          </cell>
          <cell r="BP44" t="str">
            <v/>
          </cell>
          <cell r="BQ44" t="str">
            <v xml:space="preserve">Remove engine to gain full access to Collector Tank. </v>
          </cell>
          <cell r="BR44" t="str">
            <v/>
          </cell>
          <cell r="BS44" t="str">
            <v/>
          </cell>
          <cell r="BT44" t="str">
            <v/>
          </cell>
          <cell r="BU44" t="str">
            <v xml:space="preserve">Carefully remove the transfer hose from both ends. </v>
          </cell>
          <cell r="BV44" t="str">
            <v xml:space="preserve">Tank is considered beyond economic repair. Remove and replace tank in accordance with above. Expected to require 2 mechanics to remove the tank. </v>
          </cell>
          <cell r="BW44" t="str">
            <v/>
          </cell>
          <cell r="BX44" t="str">
            <v/>
          </cell>
          <cell r="BY44" t="str">
            <v/>
          </cell>
          <cell r="BZ44" t="str">
            <v/>
          </cell>
          <cell r="CA44" t="str">
            <v xml:space="preserve">Repair by exchange available at First or Second line without special facilities. </v>
          </cell>
          <cell r="CB44" t="str">
            <v/>
          </cell>
          <cell r="CC44" t="str">
            <v/>
          </cell>
          <cell r="CD44" t="str">
            <v/>
          </cell>
          <cell r="CE44" t="str">
            <v/>
          </cell>
          <cell r="CF44" t="str">
            <v xml:space="preserve">Remove and replace part with standard tools. No Special tools predicted. </v>
          </cell>
          <cell r="CG44" t="str">
            <v xml:space="preserve">Reinstall in the reverse order. </v>
          </cell>
          <cell r="CH44" t="str">
            <v/>
          </cell>
          <cell r="CI44" t="str">
            <v>Use thread-locking compound on fasteners. Use silicone grease on bonded seals for preservation.  Use anti-seizing grease/compound on bulkhead connectors and bolts.  Use  bonding compound on mounting strap clamp locations as required. Recommended torque on</v>
          </cell>
          <cell r="CJ44" t="str">
            <v xml:space="preserve">No predicted life limitations. </v>
          </cell>
          <cell r="CK44" t="str">
            <v/>
          </cell>
          <cell r="CL44" t="str">
            <v>Y</v>
          </cell>
        </row>
        <row r="45">
          <cell r="A45">
            <v>42</v>
          </cell>
          <cell r="B45">
            <v>31</v>
          </cell>
          <cell r="C45">
            <v>3</v>
          </cell>
          <cell r="D45" t="str">
            <v>Y</v>
          </cell>
          <cell r="E45">
            <v>0.29959999999999998</v>
          </cell>
          <cell r="F45" t="str">
            <v>SV00A0A460AA1303</v>
          </cell>
          <cell r="G45" t="str">
            <v>ROV16SCFX</v>
          </cell>
          <cell r="H45" t="str">
            <v>ALL VARIANTS</v>
          </cell>
          <cell r="I45" t="str">
            <v>COLLECTOR TANK</v>
          </cell>
          <cell r="J45" t="str">
            <v>M24 X 1.5 Solid Plug</v>
          </cell>
          <cell r="K45" t="str">
            <v>Drain Plug Assembly (9)</v>
          </cell>
          <cell r="L45" t="str">
            <v>M24 X 1.5 Solid Plug</v>
          </cell>
          <cell r="M45">
            <v>1</v>
          </cell>
          <cell r="N45">
            <v>1</v>
          </cell>
          <cell r="O45">
            <v>0.29959999999999998</v>
          </cell>
          <cell r="P45">
            <v>0.29959999999999998</v>
          </cell>
          <cell r="Q45">
            <v>2.9959999999999996E-7</v>
          </cell>
          <cell r="R45">
            <v>3337783.7116154879</v>
          </cell>
          <cell r="S45" t="str">
            <v>No redundancy</v>
          </cell>
          <cell r="T45" t="str">
            <v>NPRD 95 P2-152, Plug - 0.0107M converted to hours</v>
          </cell>
          <cell r="U45">
            <v>1</v>
          </cell>
          <cell r="V45">
            <v>9.9999999999999992E-2</v>
          </cell>
          <cell r="W45">
            <v>2.9959999999999992E-8</v>
          </cell>
          <cell r="X45" t="str">
            <v>Expected to require 1 mechanic to conduct repairs. Expected to be replaceable in situ. Replace each  Bonded Seal with every disturbance. Repair by exchange available at First or Second line without special facilities. Remove and replace part with standard</v>
          </cell>
          <cell r="Z45">
            <v>0</v>
          </cell>
          <cell r="AA45" t="str">
            <v>T0</v>
          </cell>
          <cell r="AB45" t="str">
            <v>T0</v>
          </cell>
          <cell r="AC45" t="str">
            <v>P20</v>
          </cell>
          <cell r="AD45" t="str">
            <v>T0</v>
          </cell>
          <cell r="AE45">
            <v>0</v>
          </cell>
          <cell r="AF45">
            <v>0</v>
          </cell>
          <cell r="AG45">
            <v>1.6666666666666666E-2</v>
          </cell>
          <cell r="AH45">
            <v>0</v>
          </cell>
          <cell r="AI45">
            <v>0</v>
          </cell>
          <cell r="AJ45">
            <v>8.3333333333333329E-2</v>
          </cell>
          <cell r="AK45">
            <v>0</v>
          </cell>
          <cell r="AL45">
            <v>0</v>
          </cell>
          <cell r="AM45">
            <v>9.9999999999999992E-2</v>
          </cell>
          <cell r="AN45">
            <v>2.9959999999999992E-8</v>
          </cell>
          <cell r="AP45">
            <v>2</v>
          </cell>
          <cell r="AQ45">
            <v>1</v>
          </cell>
          <cell r="BA45">
            <v>1</v>
          </cell>
          <cell r="BB45">
            <v>1</v>
          </cell>
          <cell r="BC45">
            <v>1</v>
          </cell>
          <cell r="BD45">
            <v>1</v>
          </cell>
          <cell r="BJ45">
            <v>1</v>
          </cell>
          <cell r="BL45">
            <v>7</v>
          </cell>
          <cell r="BM45">
            <v>1</v>
          </cell>
          <cell r="BO45" t="str">
            <v xml:space="preserve">Expected to require 1 mechanic to conduct repairs. </v>
          </cell>
          <cell r="BP45" t="str">
            <v xml:space="preserve">Expected to be replaceable in situ. </v>
          </cell>
          <cell r="BQ45" t="str">
            <v/>
          </cell>
          <cell r="BR45" t="str">
            <v/>
          </cell>
          <cell r="BS45" t="str">
            <v/>
          </cell>
          <cell r="BT45" t="str">
            <v/>
          </cell>
          <cell r="BU45" t="str">
            <v/>
          </cell>
          <cell r="BV45" t="str">
            <v/>
          </cell>
          <cell r="BW45" t="str">
            <v/>
          </cell>
          <cell r="BX45" t="str">
            <v/>
          </cell>
          <cell r="BY45" t="str">
            <v/>
          </cell>
          <cell r="BZ45" t="str">
            <v xml:space="preserve">Replace each  Bonded Seal with every disturbance. </v>
          </cell>
          <cell r="CA45" t="str">
            <v xml:space="preserve">Repair by exchange available at First or Second line without special facilities. </v>
          </cell>
          <cell r="CB45" t="str">
            <v/>
          </cell>
          <cell r="CC45" t="str">
            <v/>
          </cell>
          <cell r="CD45" t="str">
            <v/>
          </cell>
          <cell r="CE45" t="str">
            <v/>
          </cell>
          <cell r="CF45" t="str">
            <v xml:space="preserve">Remove and replace part with standard tools. No Special tools predicted. </v>
          </cell>
          <cell r="CG45" t="str">
            <v/>
          </cell>
          <cell r="CH45" t="str">
            <v/>
          </cell>
          <cell r="CI45" t="str">
            <v>Use Sealant - Copper Ease, FPT Part Number Y-C5A. Recommended torque on the drain plug is 37Nm+/- 3.0.</v>
          </cell>
          <cell r="CJ45" t="str">
            <v xml:space="preserve">No predicted life limitations. </v>
          </cell>
          <cell r="CK45" t="str">
            <v/>
          </cell>
          <cell r="CL45" t="str">
            <v>Y</v>
          </cell>
        </row>
        <row r="46">
          <cell r="A46">
            <v>43</v>
          </cell>
          <cell r="B46">
            <v>32</v>
          </cell>
          <cell r="C46">
            <v>3</v>
          </cell>
          <cell r="D46" t="str">
            <v>Y</v>
          </cell>
          <cell r="E46">
            <v>0.19500000000000001</v>
          </cell>
          <cell r="F46" t="str">
            <v>SV00A0A460AA1305</v>
          </cell>
          <cell r="G46" t="str">
            <v>24MM BONDED</v>
          </cell>
          <cell r="H46" t="str">
            <v>ALL VARIANTS</v>
          </cell>
          <cell r="I46" t="str">
            <v>COLLECTOR TANK</v>
          </cell>
          <cell r="J46" t="str">
            <v>M24 X 1.5 Bonded Seal</v>
          </cell>
          <cell r="K46" t="str">
            <v>Drain Plug Assembly (9)</v>
          </cell>
          <cell r="L46" t="str">
            <v>M24 X 1.5 Bonded Seal</v>
          </cell>
          <cell r="M46">
            <v>1</v>
          </cell>
          <cell r="N46">
            <v>1</v>
          </cell>
          <cell r="O46">
            <v>0.19500000000000001</v>
          </cell>
          <cell r="P46">
            <v>0.19500000000000001</v>
          </cell>
          <cell r="Q46">
            <v>1.9500000000000001E-7</v>
          </cell>
          <cell r="R46">
            <v>5128205.128205128</v>
          </cell>
          <cell r="S46" t="str">
            <v>No redundancy</v>
          </cell>
          <cell r="T46" t="str">
            <v>NPRD 95 P2-179, Seal O-Ring - 0.0780 GF converted to GM.</v>
          </cell>
          <cell r="U46">
            <v>1</v>
          </cell>
          <cell r="V46">
            <v>0.13333333333333333</v>
          </cell>
          <cell r="W46">
            <v>2.6000000000000001E-8</v>
          </cell>
          <cell r="X46" t="str">
            <v xml:space="preserve">Expected to require 1 mechanic to conduct repairs. Expected to be replaceable in situ. Repair by exchange available at First or Second line without special facilities. Remove and replace part with standard tools. No Special tools predicted. Use Sealant - </v>
          </cell>
          <cell r="Z46">
            <v>0</v>
          </cell>
          <cell r="AA46" t="str">
            <v>T0</v>
          </cell>
          <cell r="AB46" t="str">
            <v>T0</v>
          </cell>
          <cell r="AC46" t="str">
            <v>P7</v>
          </cell>
          <cell r="AD46" t="str">
            <v>T0</v>
          </cell>
          <cell r="AE46">
            <v>0</v>
          </cell>
          <cell r="AF46">
            <v>0</v>
          </cell>
          <cell r="AG46">
            <v>0.05</v>
          </cell>
          <cell r="AH46">
            <v>0</v>
          </cell>
          <cell r="AI46">
            <v>0</v>
          </cell>
          <cell r="AJ46">
            <v>8.3333333333333329E-2</v>
          </cell>
          <cell r="AK46">
            <v>0</v>
          </cell>
          <cell r="AL46">
            <v>0</v>
          </cell>
          <cell r="AM46">
            <v>0.13333333333333333</v>
          </cell>
          <cell r="AN46">
            <v>2.6000000000000001E-8</v>
          </cell>
          <cell r="AP46">
            <v>2</v>
          </cell>
          <cell r="AQ46">
            <v>1</v>
          </cell>
          <cell r="BD46">
            <v>1</v>
          </cell>
          <cell r="BJ46">
            <v>1</v>
          </cell>
          <cell r="BL46">
            <v>7</v>
          </cell>
          <cell r="BM46">
            <v>4</v>
          </cell>
          <cell r="BO46" t="str">
            <v xml:space="preserve">Expected to require 1 mechanic to conduct repairs. </v>
          </cell>
          <cell r="BP46" t="str">
            <v xml:space="preserve">Expected to be replaceable in situ. </v>
          </cell>
          <cell r="BQ46" t="str">
            <v/>
          </cell>
          <cell r="BR46" t="str">
            <v/>
          </cell>
          <cell r="BS46" t="str">
            <v/>
          </cell>
          <cell r="BT46" t="str">
            <v/>
          </cell>
          <cell r="BU46" t="str">
            <v/>
          </cell>
          <cell r="BV46" t="str">
            <v/>
          </cell>
          <cell r="BW46" t="str">
            <v/>
          </cell>
          <cell r="BX46" t="str">
            <v/>
          </cell>
          <cell r="BY46" t="str">
            <v/>
          </cell>
          <cell r="BZ46" t="str">
            <v/>
          </cell>
          <cell r="CA46" t="str">
            <v xml:space="preserve">Repair by exchange available at First or Second line without special facilities. </v>
          </cell>
          <cell r="CB46" t="str">
            <v/>
          </cell>
          <cell r="CC46" t="str">
            <v/>
          </cell>
          <cell r="CD46" t="str">
            <v/>
          </cell>
          <cell r="CE46" t="str">
            <v/>
          </cell>
          <cell r="CF46" t="str">
            <v xml:space="preserve">Remove and replace part with standard tools. No Special tools predicted. </v>
          </cell>
          <cell r="CG46" t="str">
            <v/>
          </cell>
          <cell r="CH46" t="str">
            <v/>
          </cell>
          <cell r="CI46" t="str">
            <v>Use Sealant - Copper Ease, FPT Part Number Y-C5A. Recommended torque on the drain plug is 37Nm+/- 3.0.</v>
          </cell>
          <cell r="CJ46" t="str">
            <v xml:space="preserve">Life Limited. This material is subject to deterioration. Inspect on condition at 10 years, and every 5 years subsequently. If disturbed, replace with new. </v>
          </cell>
          <cell r="CK46" t="str">
            <v/>
          </cell>
          <cell r="CL46" t="str">
            <v>Y</v>
          </cell>
        </row>
        <row r="47">
          <cell r="A47">
            <v>44</v>
          </cell>
          <cell r="B47">
            <v>32</v>
          </cell>
          <cell r="C47">
            <v>2</v>
          </cell>
          <cell r="D47" t="str">
            <v>N</v>
          </cell>
          <cell r="E47">
            <v>0</v>
          </cell>
          <cell r="F47" t="str">
            <v>SV00A0A410AJ13</v>
          </cell>
          <cell r="G47" t="str">
            <v/>
          </cell>
          <cell r="H47" t="str">
            <v>ALL VARIANTS</v>
          </cell>
          <cell r="I47" t="str">
            <v>COLLECTOR TANK</v>
          </cell>
          <cell r="J47" t="str">
            <v/>
          </cell>
          <cell r="K47" t="str">
            <v>Pre heater supply</v>
          </cell>
          <cell r="L47" t="str">
            <v/>
          </cell>
          <cell r="M47" t="str">
            <v/>
          </cell>
          <cell r="N47" t="str">
            <v/>
          </cell>
          <cell r="O47">
            <v>3.1854</v>
          </cell>
          <cell r="P47">
            <v>3.1854</v>
          </cell>
          <cell r="Q47">
            <v>3.1854E-6</v>
          </cell>
          <cell r="R47">
            <v>313932.31619262887</v>
          </cell>
          <cell r="S47" t="str">
            <v>No redundancy</v>
          </cell>
          <cell r="T47" t="str">
            <v>Sum of Below Parts</v>
          </cell>
          <cell r="U47">
            <v>2</v>
          </cell>
          <cell r="V47">
            <v>0.32167597999204706</v>
          </cell>
          <cell r="W47">
            <v>1.0246666666666667E-6</v>
          </cell>
          <cell r="X47" t="str">
            <v xml:space="preserve">See parts below. If insert is damaged, the removal and replacement of the tank is required. Other damaged parts can be replaced without replacing the tank. </v>
          </cell>
          <cell r="Z47">
            <v>0</v>
          </cell>
          <cell r="AA47" t="str">
            <v>T0</v>
          </cell>
          <cell r="AB47" t="str">
            <v>T0</v>
          </cell>
          <cell r="AC47" t="str">
            <v>T0</v>
          </cell>
          <cell r="AD47" t="str">
            <v>T0</v>
          </cell>
          <cell r="AL47" t="str">
            <v>MTTE =</v>
          </cell>
          <cell r="AM47">
            <v>0.32167597999204706</v>
          </cell>
          <cell r="AN47">
            <v>1.0246666666666667E-6</v>
          </cell>
          <cell r="AP47">
            <v>1</v>
          </cell>
          <cell r="AQ47">
            <v>4</v>
          </cell>
          <cell r="BJ47">
            <v>6</v>
          </cell>
          <cell r="BL47">
            <v>6</v>
          </cell>
          <cell r="BM47">
            <v>5</v>
          </cell>
          <cell r="BN47">
            <v>1</v>
          </cell>
          <cell r="BO47" t="str">
            <v/>
          </cell>
          <cell r="BP47" t="str">
            <v/>
          </cell>
          <cell r="BQ47" t="str">
            <v/>
          </cell>
          <cell r="BR47" t="str">
            <v/>
          </cell>
          <cell r="BS47" t="str">
            <v/>
          </cell>
          <cell r="BT47" t="str">
            <v/>
          </cell>
          <cell r="BU47" t="str">
            <v/>
          </cell>
          <cell r="BV47" t="str">
            <v/>
          </cell>
          <cell r="BW47" t="str">
            <v/>
          </cell>
          <cell r="BX47" t="str">
            <v/>
          </cell>
          <cell r="BY47" t="str">
            <v/>
          </cell>
          <cell r="BZ47" t="str">
            <v/>
          </cell>
          <cell r="CA47" t="str">
            <v/>
          </cell>
          <cell r="CB47" t="str">
            <v/>
          </cell>
          <cell r="CC47" t="str">
            <v/>
          </cell>
          <cell r="CD47" t="str">
            <v/>
          </cell>
          <cell r="CE47" t="str">
            <v/>
          </cell>
          <cell r="CF47" t="str">
            <v/>
          </cell>
          <cell r="CG47" t="str">
            <v/>
          </cell>
          <cell r="CH47" t="str">
            <v/>
          </cell>
          <cell r="CI47" t="str">
            <v/>
          </cell>
          <cell r="CJ47" t="str">
            <v/>
          </cell>
          <cell r="CK47" t="str">
            <v xml:space="preserve">See parts below. If insert is damaged, the removal and replacement of the tank is required. Other damaged parts can be replaced without replacing the tank. </v>
          </cell>
          <cell r="CL47" t="str">
            <v>Y</v>
          </cell>
        </row>
        <row r="48">
          <cell r="A48">
            <v>45</v>
          </cell>
          <cell r="B48">
            <v>33</v>
          </cell>
          <cell r="C48">
            <v>3</v>
          </cell>
          <cell r="D48" t="str">
            <v>Y</v>
          </cell>
          <cell r="E48">
            <v>0.44800000000000001</v>
          </cell>
          <cell r="F48" t="str">
            <v>SV00A0A410AJ1301</v>
          </cell>
          <cell r="G48" t="str">
            <v>FT28268</v>
          </cell>
          <cell r="H48" t="str">
            <v>ALL VARIANTS</v>
          </cell>
          <cell r="I48" t="str">
            <v>COLLECTOR TANK</v>
          </cell>
          <cell r="J48" t="str">
            <v>INSERT M18x1.5</v>
          </cell>
          <cell r="K48" t="str">
            <v>Pre heater supply (5)</v>
          </cell>
          <cell r="L48" t="str">
            <v>INSERT M18x1.5</v>
          </cell>
          <cell r="M48">
            <v>1</v>
          </cell>
          <cell r="N48">
            <v>1</v>
          </cell>
          <cell r="O48">
            <v>0.44800000000000001</v>
          </cell>
          <cell r="P48">
            <v>0.44800000000000001</v>
          </cell>
          <cell r="Q48">
            <v>4.4799999999999999E-7</v>
          </cell>
          <cell r="R48">
            <v>2232142.8571428573</v>
          </cell>
          <cell r="S48" t="str">
            <v>No redundancy</v>
          </cell>
          <cell r="T48" t="str">
            <v>NPRD 95 P2-122, Insert Mount Engine - 0.0160M converted to hours.</v>
          </cell>
          <cell r="U48">
            <v>2</v>
          </cell>
          <cell r="V48">
            <v>1.2833333333333332</v>
          </cell>
          <cell r="W48">
            <v>5.7493333333333329E-7</v>
          </cell>
          <cell r="X48" t="str">
            <v>Remove engine to gain full access to Collector Tank. Carefully remove the transfer hose from both ends. Tank is considered beyond economic repair. Remove and replace tank in accordance with above. Expected to require 2 mechanics to remove the tank. Repair</v>
          </cell>
          <cell r="Z48">
            <v>1</v>
          </cell>
          <cell r="AA48" t="str">
            <v>R1</v>
          </cell>
          <cell r="AB48" t="str">
            <v>T0</v>
          </cell>
          <cell r="AC48" t="str">
            <v>T0</v>
          </cell>
          <cell r="AD48" t="str">
            <v>T0</v>
          </cell>
          <cell r="AE48">
            <v>0</v>
          </cell>
          <cell r="AF48">
            <v>0.5</v>
          </cell>
          <cell r="AG48">
            <v>0.2</v>
          </cell>
          <cell r="AH48">
            <v>0.5</v>
          </cell>
          <cell r="AI48">
            <v>0</v>
          </cell>
          <cell r="AJ48">
            <v>8.3333333333333329E-2</v>
          </cell>
          <cell r="AK48">
            <v>0</v>
          </cell>
          <cell r="AL48">
            <v>0</v>
          </cell>
          <cell r="AM48">
            <v>1.2833333333333332</v>
          </cell>
          <cell r="AN48">
            <v>5.7493333333333329E-7</v>
          </cell>
          <cell r="AO48">
            <v>1</v>
          </cell>
          <cell r="AP48">
            <v>2</v>
          </cell>
          <cell r="AQ48">
            <v>3</v>
          </cell>
          <cell r="AY48">
            <v>1</v>
          </cell>
          <cell r="BD48">
            <v>2</v>
          </cell>
          <cell r="BJ48">
            <v>1</v>
          </cell>
          <cell r="BK48">
            <v>1</v>
          </cell>
          <cell r="BL48">
            <v>2</v>
          </cell>
          <cell r="BM48">
            <v>1</v>
          </cell>
          <cell r="BO48" t="str">
            <v/>
          </cell>
          <cell r="BP48" t="str">
            <v/>
          </cell>
          <cell r="BQ48" t="str">
            <v xml:space="preserve">Remove engine to gain full access to Collector Tank. </v>
          </cell>
          <cell r="BR48" t="str">
            <v/>
          </cell>
          <cell r="BS48" t="str">
            <v/>
          </cell>
          <cell r="BT48" t="str">
            <v/>
          </cell>
          <cell r="BU48" t="str">
            <v xml:space="preserve">Carefully remove the transfer hose from both ends. </v>
          </cell>
          <cell r="BV48" t="str">
            <v xml:space="preserve">Tank is considered beyond economic repair. Remove and replace tank in accordance with above. Expected to require 2 mechanics to remove the tank. </v>
          </cell>
          <cell r="BW48" t="str">
            <v/>
          </cell>
          <cell r="BX48" t="str">
            <v/>
          </cell>
          <cell r="BY48" t="str">
            <v/>
          </cell>
          <cell r="BZ48" t="str">
            <v/>
          </cell>
          <cell r="CA48" t="str">
            <v xml:space="preserve">Repair by exchange available at First or Second line without special facilities. </v>
          </cell>
          <cell r="CB48" t="str">
            <v/>
          </cell>
          <cell r="CC48" t="str">
            <v/>
          </cell>
          <cell r="CD48" t="str">
            <v/>
          </cell>
          <cell r="CE48" t="str">
            <v/>
          </cell>
          <cell r="CF48" t="str">
            <v xml:space="preserve">Remove and replace part with standard tools. No Special tools predicted. </v>
          </cell>
          <cell r="CG48" t="str">
            <v xml:space="preserve">Reinstall in the reverse order. </v>
          </cell>
          <cell r="CH48" t="str">
            <v/>
          </cell>
          <cell r="CI48" t="str">
            <v xml:space="preserve">Use thread-locking compound on fasteners. Use silicone grease on bonded seals for preservation.  Use anti-seizing grease/compound on bulkhead connectors and bolts.  Use  bonding compound on mounting strap clamp locations as required. </v>
          </cell>
          <cell r="CJ48" t="str">
            <v xml:space="preserve">No predicted life limitations. </v>
          </cell>
          <cell r="CK48" t="str">
            <v/>
          </cell>
          <cell r="CL48" t="str">
            <v>Y</v>
          </cell>
        </row>
        <row r="49">
          <cell r="A49">
            <v>46</v>
          </cell>
          <cell r="B49">
            <v>34</v>
          </cell>
          <cell r="C49">
            <v>3</v>
          </cell>
          <cell r="D49" t="str">
            <v>Y</v>
          </cell>
          <cell r="E49">
            <v>2.5424000000000002</v>
          </cell>
          <cell r="F49" t="str">
            <v>SV00A0A410AJ1303</v>
          </cell>
          <cell r="G49" t="str">
            <v>G12LCFX</v>
          </cell>
          <cell r="H49" t="str">
            <v>ALL VARIANTS</v>
          </cell>
          <cell r="I49" t="str">
            <v>COLLECTOR TANK</v>
          </cell>
          <cell r="J49" t="str">
            <v>M18X1.5 Male/Male Adaptor</v>
          </cell>
          <cell r="K49" t="str">
            <v>Pre heater supply (5)</v>
          </cell>
          <cell r="L49" t="str">
            <v>M18X1.5 Male/Male Adaptor</v>
          </cell>
          <cell r="M49">
            <v>1</v>
          </cell>
          <cell r="N49">
            <v>1</v>
          </cell>
          <cell r="O49">
            <v>2.5424000000000002</v>
          </cell>
          <cell r="P49">
            <v>2.5424000000000002</v>
          </cell>
          <cell r="Q49">
            <v>2.5424000000000004E-6</v>
          </cell>
          <cell r="R49">
            <v>393329.13782252982</v>
          </cell>
          <cell r="S49" t="str">
            <v>No redundancy</v>
          </cell>
          <cell r="T49" t="str">
            <v>NPRD 95 P2-49, Connector Adapter - 0.0908M converted to hours</v>
          </cell>
          <cell r="U49">
            <v>1</v>
          </cell>
          <cell r="V49">
            <v>0.16666666666666666</v>
          </cell>
          <cell r="W49">
            <v>4.2373333333333337E-7</v>
          </cell>
          <cell r="X49" t="str">
            <v>Expected to require 1 mechanic to conduct repairs. Expected to be replaceable in situ. Replace each  Bonded Seal with every disturbance. Repair by exchange available at First or Second line without special facilities. Remove and replace part with standard</v>
          </cell>
          <cell r="Z49">
            <v>0</v>
          </cell>
          <cell r="AA49" t="str">
            <v>T0</v>
          </cell>
          <cell r="AB49" t="str">
            <v>T0</v>
          </cell>
          <cell r="AC49" t="str">
            <v>P1</v>
          </cell>
          <cell r="AD49" t="str">
            <v>T0</v>
          </cell>
          <cell r="AE49">
            <v>0</v>
          </cell>
          <cell r="AF49">
            <v>0</v>
          </cell>
          <cell r="AG49">
            <v>8.3333333333333329E-2</v>
          </cell>
          <cell r="AH49">
            <v>0</v>
          </cell>
          <cell r="AI49">
            <v>0</v>
          </cell>
          <cell r="AJ49">
            <v>8.3333333333333329E-2</v>
          </cell>
          <cell r="AK49">
            <v>0</v>
          </cell>
          <cell r="AL49">
            <v>0</v>
          </cell>
          <cell r="AM49">
            <v>0.16666666666666666</v>
          </cell>
          <cell r="AN49">
            <v>4.2373333333333337E-7</v>
          </cell>
          <cell r="AP49">
            <v>2</v>
          </cell>
          <cell r="AQ49">
            <v>1</v>
          </cell>
          <cell r="BA49">
            <v>1</v>
          </cell>
          <cell r="BB49">
            <v>1</v>
          </cell>
          <cell r="BC49">
            <v>1</v>
          </cell>
          <cell r="BD49">
            <v>1</v>
          </cell>
          <cell r="BJ49">
            <v>1</v>
          </cell>
          <cell r="BL49">
            <v>1</v>
          </cell>
          <cell r="BM49">
            <v>1</v>
          </cell>
          <cell r="BO49" t="str">
            <v xml:space="preserve">Expected to require 1 mechanic to conduct repairs. </v>
          </cell>
          <cell r="BP49" t="str">
            <v xml:space="preserve">Expected to be replaceable in situ. </v>
          </cell>
          <cell r="BQ49" t="str">
            <v/>
          </cell>
          <cell r="BR49" t="str">
            <v/>
          </cell>
          <cell r="BS49" t="str">
            <v/>
          </cell>
          <cell r="BT49" t="str">
            <v/>
          </cell>
          <cell r="BU49" t="str">
            <v/>
          </cell>
          <cell r="BV49" t="str">
            <v/>
          </cell>
          <cell r="BW49" t="str">
            <v/>
          </cell>
          <cell r="BX49" t="str">
            <v/>
          </cell>
          <cell r="BY49" t="str">
            <v/>
          </cell>
          <cell r="BZ49" t="str">
            <v xml:space="preserve">Replace each  Bonded Seal with every disturbance. </v>
          </cell>
          <cell r="CA49" t="str">
            <v xml:space="preserve">Repair by exchange available at First or Second line without special facilities. </v>
          </cell>
          <cell r="CB49" t="str">
            <v/>
          </cell>
          <cell r="CC49" t="str">
            <v/>
          </cell>
          <cell r="CD49" t="str">
            <v/>
          </cell>
          <cell r="CE49" t="str">
            <v/>
          </cell>
          <cell r="CF49" t="str">
            <v xml:space="preserve">Remove and replace part with standard tools. No Special tools predicted. </v>
          </cell>
          <cell r="CG49" t="str">
            <v/>
          </cell>
          <cell r="CH49" t="str">
            <v/>
          </cell>
          <cell r="CI49" t="str">
            <v xml:space="preserve">No consumeables predicted. </v>
          </cell>
          <cell r="CJ49" t="str">
            <v xml:space="preserve">No predicted life limitations. </v>
          </cell>
          <cell r="CK49" t="str">
            <v/>
          </cell>
          <cell r="CL49" t="str">
            <v>Y</v>
          </cell>
        </row>
        <row r="50">
          <cell r="A50">
            <v>47</v>
          </cell>
          <cell r="B50">
            <v>35</v>
          </cell>
          <cell r="C50">
            <v>3</v>
          </cell>
          <cell r="D50" t="str">
            <v>Y</v>
          </cell>
          <cell r="E50">
            <v>0.19500000000000001</v>
          </cell>
          <cell r="F50" t="str">
            <v>SV00A0A410AJ1305</v>
          </cell>
          <cell r="G50" t="str">
            <v>M18 BONDED</v>
          </cell>
          <cell r="H50" t="str">
            <v>ALL VARIANTS</v>
          </cell>
          <cell r="I50" t="str">
            <v>COLLECTOR TANK</v>
          </cell>
          <cell r="J50" t="str">
            <v>M18x1.5 Bonded Seal</v>
          </cell>
          <cell r="K50" t="str">
            <v>Pre heater supply (5)</v>
          </cell>
          <cell r="L50" t="str">
            <v>M18x1.5 Bonded Seal</v>
          </cell>
          <cell r="M50">
            <v>1</v>
          </cell>
          <cell r="N50">
            <v>1</v>
          </cell>
          <cell r="O50">
            <v>0.19500000000000001</v>
          </cell>
          <cell r="P50">
            <v>0.19500000000000001</v>
          </cell>
          <cell r="Q50">
            <v>1.9500000000000001E-7</v>
          </cell>
          <cell r="R50">
            <v>5128205.128205128</v>
          </cell>
          <cell r="S50" t="str">
            <v>No redundancy</v>
          </cell>
          <cell r="T50" t="str">
            <v>NPRD 95 P2-179, Seal O-Ring - 0.0780 GF converted to GM.</v>
          </cell>
          <cell r="U50">
            <v>1</v>
          </cell>
          <cell r="V50">
            <v>0.13333333333333333</v>
          </cell>
          <cell r="W50">
            <v>2.6000000000000001E-8</v>
          </cell>
          <cell r="X50" t="str">
            <v>Expected to require 1 mechanic to conduct repairs. Expected to be replaceable in situ. Repair by exchange available at First or Second line without special facilities. Remove and replace part with standard tools. No Special tools predicted. No consumeable</v>
          </cell>
          <cell r="Z50">
            <v>0</v>
          </cell>
          <cell r="AA50" t="str">
            <v>T0</v>
          </cell>
          <cell r="AB50" t="str">
            <v>T0</v>
          </cell>
          <cell r="AC50" t="str">
            <v>P7</v>
          </cell>
          <cell r="AD50" t="str">
            <v>T0</v>
          </cell>
          <cell r="AE50">
            <v>0</v>
          </cell>
          <cell r="AF50">
            <v>0</v>
          </cell>
          <cell r="AG50">
            <v>0.05</v>
          </cell>
          <cell r="AH50">
            <v>0</v>
          </cell>
          <cell r="AI50">
            <v>0</v>
          </cell>
          <cell r="AJ50">
            <v>8.3333333333333329E-2</v>
          </cell>
          <cell r="AK50">
            <v>0</v>
          </cell>
          <cell r="AL50">
            <v>0</v>
          </cell>
          <cell r="AM50">
            <v>0.13333333333333333</v>
          </cell>
          <cell r="AN50">
            <v>2.6000000000000001E-8</v>
          </cell>
          <cell r="AP50">
            <v>2</v>
          </cell>
          <cell r="AQ50">
            <v>1</v>
          </cell>
          <cell r="BD50">
            <v>1</v>
          </cell>
          <cell r="BJ50">
            <v>1</v>
          </cell>
          <cell r="BL50">
            <v>1</v>
          </cell>
          <cell r="BM50">
            <v>4</v>
          </cell>
          <cell r="BO50" t="str">
            <v xml:space="preserve">Expected to require 1 mechanic to conduct repairs. </v>
          </cell>
          <cell r="BP50" t="str">
            <v xml:space="preserve">Expected to be replaceable in situ. </v>
          </cell>
          <cell r="BQ50" t="str">
            <v/>
          </cell>
          <cell r="BR50" t="str">
            <v/>
          </cell>
          <cell r="BS50" t="str">
            <v/>
          </cell>
          <cell r="BT50" t="str">
            <v/>
          </cell>
          <cell r="BU50" t="str">
            <v/>
          </cell>
          <cell r="BV50" t="str">
            <v/>
          </cell>
          <cell r="BW50" t="str">
            <v/>
          </cell>
          <cell r="BX50" t="str">
            <v/>
          </cell>
          <cell r="BY50" t="str">
            <v/>
          </cell>
          <cell r="BZ50" t="str">
            <v/>
          </cell>
          <cell r="CA50" t="str">
            <v xml:space="preserve">Repair by exchange available at First or Second line without special facilities. </v>
          </cell>
          <cell r="CB50" t="str">
            <v/>
          </cell>
          <cell r="CC50" t="str">
            <v/>
          </cell>
          <cell r="CD50" t="str">
            <v/>
          </cell>
          <cell r="CE50" t="str">
            <v/>
          </cell>
          <cell r="CF50" t="str">
            <v xml:space="preserve">Remove and replace part with standard tools. No Special tools predicted. </v>
          </cell>
          <cell r="CG50" t="str">
            <v/>
          </cell>
          <cell r="CH50" t="str">
            <v/>
          </cell>
          <cell r="CI50" t="str">
            <v xml:space="preserve">No consumeables predicted. </v>
          </cell>
          <cell r="CJ50" t="str">
            <v xml:space="preserve">Life Limited. This material is subject to deterioration. Inspect on condition at 10 years, and every 5 years subsequently. If disturbed, replace with new. </v>
          </cell>
          <cell r="CK50" t="str">
            <v/>
          </cell>
          <cell r="CL50" t="str">
            <v>Y</v>
          </cell>
        </row>
        <row r="51">
          <cell r="A51">
            <v>48</v>
          </cell>
          <cell r="B51">
            <v>36</v>
          </cell>
          <cell r="C51">
            <v>2</v>
          </cell>
          <cell r="D51" t="str">
            <v>N</v>
          </cell>
          <cell r="E51">
            <v>0</v>
          </cell>
          <cell r="F51" t="str">
            <v>SV00A0A410AJ15</v>
          </cell>
          <cell r="G51" t="str">
            <v/>
          </cell>
          <cell r="H51" t="str">
            <v>ALL VARIANTS</v>
          </cell>
          <cell r="I51" t="str">
            <v>COLLECTOR TANK</v>
          </cell>
          <cell r="J51" t="str">
            <v/>
          </cell>
          <cell r="K51" t="str">
            <v>APU Supply / Return</v>
          </cell>
          <cell r="L51" t="str">
            <v/>
          </cell>
          <cell r="M51" t="str">
            <v/>
          </cell>
          <cell r="N51" t="str">
            <v/>
          </cell>
          <cell r="O51">
            <v>3.1854</v>
          </cell>
          <cell r="P51">
            <v>3.1854</v>
          </cell>
          <cell r="Q51">
            <v>3.1854E-6</v>
          </cell>
          <cell r="R51">
            <v>313932.31619262887</v>
          </cell>
          <cell r="S51" t="str">
            <v>No redundancy</v>
          </cell>
          <cell r="T51" t="str">
            <v>Sum of Below Parts</v>
          </cell>
          <cell r="U51">
            <v>2</v>
          </cell>
          <cell r="V51">
            <v>0.32167597999204706</v>
          </cell>
          <cell r="W51">
            <v>1.0246666666666667E-6</v>
          </cell>
          <cell r="X51" t="str">
            <v xml:space="preserve">See parts below. If insert is damaged, the removal and replacement of the tank is required. Other damaged parts can be replaced without replacing the tank. </v>
          </cell>
          <cell r="Z51">
            <v>0</v>
          </cell>
          <cell r="AA51" t="str">
            <v>T0</v>
          </cell>
          <cell r="AB51" t="str">
            <v>T0</v>
          </cell>
          <cell r="AC51" t="str">
            <v>T0</v>
          </cell>
          <cell r="AD51" t="str">
            <v>T0</v>
          </cell>
          <cell r="AL51" t="str">
            <v>MTTE =</v>
          </cell>
          <cell r="AM51">
            <v>0.32167597999204706</v>
          </cell>
          <cell r="AN51">
            <v>1.0246666666666667E-6</v>
          </cell>
          <cell r="AP51">
            <v>1</v>
          </cell>
          <cell r="AQ51">
            <v>4</v>
          </cell>
          <cell r="BJ51">
            <v>6</v>
          </cell>
          <cell r="BL51">
            <v>6</v>
          </cell>
          <cell r="BM51">
            <v>5</v>
          </cell>
          <cell r="BN51">
            <v>1</v>
          </cell>
          <cell r="BO51" t="str">
            <v/>
          </cell>
          <cell r="BP51" t="str">
            <v/>
          </cell>
          <cell r="BQ51" t="str">
            <v/>
          </cell>
          <cell r="BR51" t="str">
            <v/>
          </cell>
          <cell r="BS51" t="str">
            <v/>
          </cell>
          <cell r="BT51" t="str">
            <v/>
          </cell>
          <cell r="BU51" t="str">
            <v/>
          </cell>
          <cell r="BV51" t="str">
            <v/>
          </cell>
          <cell r="BW51" t="str">
            <v/>
          </cell>
          <cell r="BX51" t="str">
            <v/>
          </cell>
          <cell r="BY51" t="str">
            <v/>
          </cell>
          <cell r="BZ51" t="str">
            <v/>
          </cell>
          <cell r="CA51" t="str">
            <v/>
          </cell>
          <cell r="CB51" t="str">
            <v/>
          </cell>
          <cell r="CC51" t="str">
            <v/>
          </cell>
          <cell r="CD51" t="str">
            <v/>
          </cell>
          <cell r="CE51" t="str">
            <v/>
          </cell>
          <cell r="CF51" t="str">
            <v/>
          </cell>
          <cell r="CG51" t="str">
            <v/>
          </cell>
          <cell r="CH51" t="str">
            <v/>
          </cell>
          <cell r="CI51" t="str">
            <v/>
          </cell>
          <cell r="CJ51" t="str">
            <v/>
          </cell>
          <cell r="CK51" t="str">
            <v xml:space="preserve">See parts below. If insert is damaged, the removal and replacement of the tank is required. Other damaged parts can be replaced without replacing the tank. </v>
          </cell>
          <cell r="CL51" t="str">
            <v>Y</v>
          </cell>
        </row>
        <row r="52">
          <cell r="A52">
            <v>49</v>
          </cell>
          <cell r="B52">
            <v>36</v>
          </cell>
          <cell r="C52">
            <v>3</v>
          </cell>
          <cell r="D52" t="str">
            <v>Y</v>
          </cell>
          <cell r="E52">
            <v>0.44800000000000001</v>
          </cell>
          <cell r="F52" t="str">
            <v>SV00A0A410AJ1501</v>
          </cell>
          <cell r="G52" t="str">
            <v>FT28329</v>
          </cell>
          <cell r="H52" t="str">
            <v>ALL VARIANTS</v>
          </cell>
          <cell r="I52" t="str">
            <v>COLLECTOR TANK</v>
          </cell>
          <cell r="J52" t="str">
            <v>INSERT M16x1.5</v>
          </cell>
          <cell r="K52" t="str">
            <v>APU Supply  (11)</v>
          </cell>
          <cell r="L52" t="str">
            <v>INSERT M16x1.5</v>
          </cell>
          <cell r="M52">
            <v>1</v>
          </cell>
          <cell r="N52">
            <v>1</v>
          </cell>
          <cell r="O52">
            <v>0.44800000000000001</v>
          </cell>
          <cell r="P52">
            <v>0.44800000000000001</v>
          </cell>
          <cell r="Q52">
            <v>4.4799999999999999E-7</v>
          </cell>
          <cell r="R52">
            <v>2232142.8571428573</v>
          </cell>
          <cell r="S52" t="str">
            <v>No redundancy</v>
          </cell>
          <cell r="T52" t="str">
            <v>NPRD 95 P2-122, Insert Mount Engine - 0.0160M converted to hours.</v>
          </cell>
          <cell r="U52">
            <v>2</v>
          </cell>
          <cell r="V52">
            <v>1.2833333333333332</v>
          </cell>
          <cell r="W52">
            <v>5.7493333333333329E-7</v>
          </cell>
          <cell r="X52" t="str">
            <v>Remove engine to gain full access to Collector Tank. Carefully remove the transfer hose from both ends. Tank is considered beyond economic repair. Remove and replace tank in accordance with above. Expected to require 2 mechanics to remove the tank. Repair</v>
          </cell>
          <cell r="Z52">
            <v>1</v>
          </cell>
          <cell r="AA52" t="str">
            <v>R1</v>
          </cell>
          <cell r="AB52" t="str">
            <v>T0</v>
          </cell>
          <cell r="AC52" t="str">
            <v>T0</v>
          </cell>
          <cell r="AD52" t="str">
            <v>T0</v>
          </cell>
          <cell r="AE52">
            <v>0</v>
          </cell>
          <cell r="AF52">
            <v>0.5</v>
          </cell>
          <cell r="AG52">
            <v>0.2</v>
          </cell>
          <cell r="AH52">
            <v>0.5</v>
          </cell>
          <cell r="AI52">
            <v>0</v>
          </cell>
          <cell r="AJ52">
            <v>8.3333333333333329E-2</v>
          </cell>
          <cell r="AK52">
            <v>0</v>
          </cell>
          <cell r="AL52">
            <v>0</v>
          </cell>
          <cell r="AM52">
            <v>1.2833333333333332</v>
          </cell>
          <cell r="AN52">
            <v>5.7493333333333329E-7</v>
          </cell>
          <cell r="AO52">
            <v>1</v>
          </cell>
          <cell r="AP52">
            <v>2</v>
          </cell>
          <cell r="AQ52">
            <v>3</v>
          </cell>
          <cell r="AY52">
            <v>1</v>
          </cell>
          <cell r="BD52">
            <v>2</v>
          </cell>
          <cell r="BJ52">
            <v>1</v>
          </cell>
          <cell r="BK52">
            <v>1</v>
          </cell>
          <cell r="BL52">
            <v>2</v>
          </cell>
          <cell r="BM52">
            <v>1</v>
          </cell>
          <cell r="BO52" t="str">
            <v/>
          </cell>
          <cell r="BP52" t="str">
            <v/>
          </cell>
          <cell r="BQ52" t="str">
            <v xml:space="preserve">Remove engine to gain full access to Collector Tank. </v>
          </cell>
          <cell r="BR52" t="str">
            <v/>
          </cell>
          <cell r="BS52" t="str">
            <v/>
          </cell>
          <cell r="BT52" t="str">
            <v/>
          </cell>
          <cell r="BU52" t="str">
            <v xml:space="preserve">Carefully remove the transfer hose from both ends. </v>
          </cell>
          <cell r="BV52" t="str">
            <v xml:space="preserve">Tank is considered beyond economic repair. Remove and replace tank in accordance with above. Expected to require 2 mechanics to remove the tank. </v>
          </cell>
          <cell r="BW52" t="str">
            <v/>
          </cell>
          <cell r="BX52" t="str">
            <v/>
          </cell>
          <cell r="BY52" t="str">
            <v/>
          </cell>
          <cell r="BZ52" t="str">
            <v/>
          </cell>
          <cell r="CA52" t="str">
            <v xml:space="preserve">Repair by exchange available at First or Second line without special facilities. </v>
          </cell>
          <cell r="CB52" t="str">
            <v/>
          </cell>
          <cell r="CC52" t="str">
            <v/>
          </cell>
          <cell r="CD52" t="str">
            <v/>
          </cell>
          <cell r="CE52" t="str">
            <v/>
          </cell>
          <cell r="CF52" t="str">
            <v xml:space="preserve">Remove and replace part with standard tools. No Special tools predicted. </v>
          </cell>
          <cell r="CG52" t="str">
            <v xml:space="preserve">Reinstall in the reverse order. </v>
          </cell>
          <cell r="CH52" t="str">
            <v/>
          </cell>
          <cell r="CI52" t="str">
            <v xml:space="preserve">Use thread-locking compound on fasteners. Use silicone grease on bonded seals for preservation.  Use anti-seizing grease/compound on bulkhead connectors and bolts.  Use  bonding compound on mounting strap clamp locations as required. </v>
          </cell>
          <cell r="CJ52" t="str">
            <v xml:space="preserve">No predicted life limitations. </v>
          </cell>
          <cell r="CK52" t="str">
            <v/>
          </cell>
          <cell r="CL52" t="str">
            <v>Y</v>
          </cell>
        </row>
        <row r="53">
          <cell r="A53">
            <v>50</v>
          </cell>
          <cell r="B53">
            <v>37</v>
          </cell>
          <cell r="C53">
            <v>3</v>
          </cell>
          <cell r="D53" t="str">
            <v>Y</v>
          </cell>
          <cell r="E53">
            <v>2.5424000000000002</v>
          </cell>
          <cell r="F53" t="str">
            <v>SV00A0A410AJ1503</v>
          </cell>
          <cell r="G53" t="str">
            <v>G10LCFX</v>
          </cell>
          <cell r="H53" t="str">
            <v>ALL VARIANTS</v>
          </cell>
          <cell r="I53" t="str">
            <v>COLLECTOR TANK</v>
          </cell>
          <cell r="J53" t="str">
            <v>M16X1.5 Male/Male Adaptor</v>
          </cell>
          <cell r="K53" t="str">
            <v>APU Supply  (11)</v>
          </cell>
          <cell r="L53" t="str">
            <v>M16X1.5 Male/Male Adaptor</v>
          </cell>
          <cell r="M53">
            <v>1</v>
          </cell>
          <cell r="N53">
            <v>1</v>
          </cell>
          <cell r="O53">
            <v>2.5424000000000002</v>
          </cell>
          <cell r="P53">
            <v>2.5424000000000002</v>
          </cell>
          <cell r="Q53">
            <v>2.5424000000000004E-6</v>
          </cell>
          <cell r="R53">
            <v>393329.13782252982</v>
          </cell>
          <cell r="S53" t="str">
            <v>No redundancy</v>
          </cell>
          <cell r="T53" t="str">
            <v>NPRD 95 P2-49, Connector Adapter - 0.0908M converted to hours</v>
          </cell>
          <cell r="U53">
            <v>1</v>
          </cell>
          <cell r="V53">
            <v>0.16666666666666666</v>
          </cell>
          <cell r="W53">
            <v>4.2373333333333337E-7</v>
          </cell>
          <cell r="X53" t="str">
            <v>Expected to require 1 mechanic to conduct repairs. Expected to be replaceable in situ. Replace each  Bonded Seal with every disturbance. Repair by exchange available at First or Second line without special facilities. Remove and replace part with standard</v>
          </cell>
          <cell r="Z53">
            <v>0</v>
          </cell>
          <cell r="AA53" t="str">
            <v>T0</v>
          </cell>
          <cell r="AB53" t="str">
            <v>T0</v>
          </cell>
          <cell r="AC53" t="str">
            <v>P1</v>
          </cell>
          <cell r="AD53" t="str">
            <v>T0</v>
          </cell>
          <cell r="AE53">
            <v>0</v>
          </cell>
          <cell r="AF53">
            <v>0</v>
          </cell>
          <cell r="AG53">
            <v>8.3333333333333329E-2</v>
          </cell>
          <cell r="AH53">
            <v>0</v>
          </cell>
          <cell r="AI53">
            <v>0</v>
          </cell>
          <cell r="AJ53">
            <v>8.3333333333333329E-2</v>
          </cell>
          <cell r="AK53">
            <v>0</v>
          </cell>
          <cell r="AL53">
            <v>0</v>
          </cell>
          <cell r="AM53">
            <v>0.16666666666666666</v>
          </cell>
          <cell r="AN53">
            <v>4.2373333333333337E-7</v>
          </cell>
          <cell r="AP53">
            <v>2</v>
          </cell>
          <cell r="AQ53">
            <v>1</v>
          </cell>
          <cell r="BA53">
            <v>1</v>
          </cell>
          <cell r="BB53">
            <v>1</v>
          </cell>
          <cell r="BC53">
            <v>1</v>
          </cell>
          <cell r="BD53">
            <v>1</v>
          </cell>
          <cell r="BJ53">
            <v>1</v>
          </cell>
          <cell r="BL53">
            <v>1</v>
          </cell>
          <cell r="BM53">
            <v>1</v>
          </cell>
          <cell r="BO53" t="str">
            <v xml:space="preserve">Expected to require 1 mechanic to conduct repairs. </v>
          </cell>
          <cell r="BP53" t="str">
            <v xml:space="preserve">Expected to be replaceable in situ. </v>
          </cell>
          <cell r="BQ53" t="str">
            <v/>
          </cell>
          <cell r="BR53" t="str">
            <v/>
          </cell>
          <cell r="BS53" t="str">
            <v/>
          </cell>
          <cell r="BT53" t="str">
            <v/>
          </cell>
          <cell r="BU53" t="str">
            <v/>
          </cell>
          <cell r="BV53" t="str">
            <v/>
          </cell>
          <cell r="BW53" t="str">
            <v/>
          </cell>
          <cell r="BX53" t="str">
            <v/>
          </cell>
          <cell r="BY53" t="str">
            <v/>
          </cell>
          <cell r="BZ53" t="str">
            <v xml:space="preserve">Replace each  Bonded Seal with every disturbance. </v>
          </cell>
          <cell r="CA53" t="str">
            <v xml:space="preserve">Repair by exchange available at First or Second line without special facilities. </v>
          </cell>
          <cell r="CB53" t="str">
            <v/>
          </cell>
          <cell r="CC53" t="str">
            <v/>
          </cell>
          <cell r="CD53" t="str">
            <v/>
          </cell>
          <cell r="CE53" t="str">
            <v/>
          </cell>
          <cell r="CF53" t="str">
            <v xml:space="preserve">Remove and replace part with standard tools. No Special tools predicted. </v>
          </cell>
          <cell r="CG53" t="str">
            <v/>
          </cell>
          <cell r="CH53" t="str">
            <v/>
          </cell>
          <cell r="CI53" t="str">
            <v xml:space="preserve">No consumeables predicted. </v>
          </cell>
          <cell r="CJ53" t="str">
            <v xml:space="preserve">No predicted life limitations. </v>
          </cell>
          <cell r="CK53" t="str">
            <v/>
          </cell>
          <cell r="CL53" t="str">
            <v>Y</v>
          </cell>
        </row>
        <row r="54">
          <cell r="A54">
            <v>51</v>
          </cell>
          <cell r="B54">
            <v>38</v>
          </cell>
          <cell r="C54">
            <v>3</v>
          </cell>
          <cell r="D54" t="str">
            <v>Y</v>
          </cell>
          <cell r="E54">
            <v>0.19500000000000001</v>
          </cell>
          <cell r="F54" t="str">
            <v>SV00A0A410AJ1505</v>
          </cell>
          <cell r="G54" t="str">
            <v>M16 BONDED</v>
          </cell>
          <cell r="H54" t="str">
            <v>ALL VARIANTS</v>
          </cell>
          <cell r="I54" t="str">
            <v>COLLECTOR TANK</v>
          </cell>
          <cell r="J54" t="str">
            <v>M16x1.5 Bonded Seal</v>
          </cell>
          <cell r="K54" t="str">
            <v>APU Supply  (11)</v>
          </cell>
          <cell r="L54" t="str">
            <v>M16x1.5 Bonded Seal</v>
          </cell>
          <cell r="M54">
            <v>1</v>
          </cell>
          <cell r="N54">
            <v>1</v>
          </cell>
          <cell r="O54">
            <v>0.19500000000000001</v>
          </cell>
          <cell r="P54">
            <v>0.19500000000000001</v>
          </cell>
          <cell r="Q54">
            <v>1.9500000000000001E-7</v>
          </cell>
          <cell r="R54">
            <v>5128205.128205128</v>
          </cell>
          <cell r="S54" t="str">
            <v>No redundancy</v>
          </cell>
          <cell r="T54" t="str">
            <v>NPRD 95 P2-179, Seal O-Ring - 0.0780 GF converted to GM.</v>
          </cell>
          <cell r="U54">
            <v>1</v>
          </cell>
          <cell r="V54">
            <v>0.13333333333333333</v>
          </cell>
          <cell r="W54">
            <v>2.6000000000000001E-8</v>
          </cell>
          <cell r="X54" t="str">
            <v>Expected to require 1 mechanic to conduct repairs. Expected to be replaceable in situ. Repair by exchange available at First or Second line without special facilities. Remove and replace part with standard tools. No Special tools predicted. No consumeable</v>
          </cell>
          <cell r="Z54">
            <v>0</v>
          </cell>
          <cell r="AA54" t="str">
            <v>T0</v>
          </cell>
          <cell r="AB54" t="str">
            <v>T0</v>
          </cell>
          <cell r="AC54" t="str">
            <v>P7</v>
          </cell>
          <cell r="AD54" t="str">
            <v>T0</v>
          </cell>
          <cell r="AE54">
            <v>0</v>
          </cell>
          <cell r="AF54">
            <v>0</v>
          </cell>
          <cell r="AG54">
            <v>0.05</v>
          </cell>
          <cell r="AH54">
            <v>0</v>
          </cell>
          <cell r="AI54">
            <v>0</v>
          </cell>
          <cell r="AJ54">
            <v>8.3333333333333329E-2</v>
          </cell>
          <cell r="AK54">
            <v>0</v>
          </cell>
          <cell r="AL54">
            <v>0</v>
          </cell>
          <cell r="AM54">
            <v>0.13333333333333333</v>
          </cell>
          <cell r="AN54">
            <v>2.6000000000000001E-8</v>
          </cell>
          <cell r="AP54">
            <v>2</v>
          </cell>
          <cell r="AQ54">
            <v>1</v>
          </cell>
          <cell r="BD54">
            <v>1</v>
          </cell>
          <cell r="BJ54">
            <v>1</v>
          </cell>
          <cell r="BL54">
            <v>1</v>
          </cell>
          <cell r="BM54">
            <v>4</v>
          </cell>
          <cell r="BO54" t="str">
            <v xml:space="preserve">Expected to require 1 mechanic to conduct repairs. </v>
          </cell>
          <cell r="BP54" t="str">
            <v xml:space="preserve">Expected to be replaceable in situ. </v>
          </cell>
          <cell r="BQ54" t="str">
            <v/>
          </cell>
          <cell r="BR54" t="str">
            <v/>
          </cell>
          <cell r="BS54" t="str">
            <v/>
          </cell>
          <cell r="BT54" t="str">
            <v/>
          </cell>
          <cell r="BU54" t="str">
            <v/>
          </cell>
          <cell r="BV54" t="str">
            <v/>
          </cell>
          <cell r="BW54" t="str">
            <v/>
          </cell>
          <cell r="BX54" t="str">
            <v/>
          </cell>
          <cell r="BY54" t="str">
            <v/>
          </cell>
          <cell r="BZ54" t="str">
            <v/>
          </cell>
          <cell r="CA54" t="str">
            <v xml:space="preserve">Repair by exchange available at First or Second line without special facilities. </v>
          </cell>
          <cell r="CB54" t="str">
            <v/>
          </cell>
          <cell r="CC54" t="str">
            <v/>
          </cell>
          <cell r="CD54" t="str">
            <v/>
          </cell>
          <cell r="CE54" t="str">
            <v/>
          </cell>
          <cell r="CF54" t="str">
            <v xml:space="preserve">Remove and replace part with standard tools. No Special tools predicted. </v>
          </cell>
          <cell r="CG54" t="str">
            <v/>
          </cell>
          <cell r="CH54" t="str">
            <v/>
          </cell>
          <cell r="CI54" t="str">
            <v xml:space="preserve">No consumeables predicted. </v>
          </cell>
          <cell r="CJ54" t="str">
            <v xml:space="preserve">Life Limited. This material is subject to deterioration. Inspect on condition at 10 years, and every 5 years subsequently. If disturbed, replace with new. </v>
          </cell>
          <cell r="CK54" t="str">
            <v/>
          </cell>
          <cell r="CL54" t="str">
            <v>Y</v>
          </cell>
        </row>
        <row r="55">
          <cell r="A55">
            <v>52</v>
          </cell>
          <cell r="B55">
            <v>36</v>
          </cell>
          <cell r="C55">
            <v>2</v>
          </cell>
          <cell r="D55" t="str">
            <v>N</v>
          </cell>
          <cell r="E55">
            <v>0</v>
          </cell>
          <cell r="F55" t="str">
            <v>SV00A0A410AJ17</v>
          </cell>
          <cell r="G55" t="str">
            <v/>
          </cell>
          <cell r="H55" t="str">
            <v>ALL VARIANTS</v>
          </cell>
          <cell r="I55" t="str">
            <v>COLLECTOR TANK</v>
          </cell>
          <cell r="J55" t="str">
            <v/>
          </cell>
          <cell r="K55" t="str">
            <v>APU Supply / Return</v>
          </cell>
          <cell r="L55" t="str">
            <v/>
          </cell>
          <cell r="M55" t="str">
            <v/>
          </cell>
          <cell r="N55" t="str">
            <v/>
          </cell>
          <cell r="O55">
            <v>3.1854</v>
          </cell>
          <cell r="P55">
            <v>3.1854</v>
          </cell>
          <cell r="Q55">
            <v>3.1854E-6</v>
          </cell>
          <cell r="R55">
            <v>313932.31619262887</v>
          </cell>
          <cell r="S55" t="str">
            <v>No redundancy</v>
          </cell>
          <cell r="T55" t="str">
            <v>Sum of Below Parts</v>
          </cell>
          <cell r="U55">
            <v>2</v>
          </cell>
          <cell r="V55">
            <v>0.32167597999204706</v>
          </cell>
          <cell r="W55">
            <v>1.0246666666666667E-6</v>
          </cell>
          <cell r="X55" t="str">
            <v xml:space="preserve">See parts below. If insert is damaged, the removal and replacement of the tank is required. Other damaged parts can be replaced without replacing the tank. </v>
          </cell>
          <cell r="Z55">
            <v>0</v>
          </cell>
          <cell r="AA55" t="str">
            <v>T0</v>
          </cell>
          <cell r="AB55" t="str">
            <v>T0</v>
          </cell>
          <cell r="AC55" t="str">
            <v>T0</v>
          </cell>
          <cell r="AD55" t="str">
            <v>T0</v>
          </cell>
          <cell r="AL55" t="str">
            <v>MTTE =</v>
          </cell>
          <cell r="AM55">
            <v>0.32167597999204706</v>
          </cell>
          <cell r="AN55">
            <v>1.0246666666666667E-6</v>
          </cell>
          <cell r="AP55">
            <v>1</v>
          </cell>
          <cell r="AQ55">
            <v>4</v>
          </cell>
          <cell r="BJ55">
            <v>6</v>
          </cell>
          <cell r="BL55">
            <v>6</v>
          </cell>
          <cell r="BM55">
            <v>5</v>
          </cell>
          <cell r="BN55">
            <v>1</v>
          </cell>
          <cell r="BO55" t="str">
            <v/>
          </cell>
          <cell r="BP55" t="str">
            <v/>
          </cell>
          <cell r="BQ55" t="str">
            <v/>
          </cell>
          <cell r="BR55" t="str">
            <v/>
          </cell>
          <cell r="BS55" t="str">
            <v/>
          </cell>
          <cell r="BT55" t="str">
            <v/>
          </cell>
          <cell r="BU55" t="str">
            <v/>
          </cell>
          <cell r="BV55" t="str">
            <v/>
          </cell>
          <cell r="BW55" t="str">
            <v/>
          </cell>
          <cell r="BX55" t="str">
            <v/>
          </cell>
          <cell r="BY55" t="str">
            <v/>
          </cell>
          <cell r="BZ55" t="str">
            <v/>
          </cell>
          <cell r="CA55" t="str">
            <v/>
          </cell>
          <cell r="CB55" t="str">
            <v/>
          </cell>
          <cell r="CC55" t="str">
            <v/>
          </cell>
          <cell r="CD55" t="str">
            <v/>
          </cell>
          <cell r="CE55" t="str">
            <v/>
          </cell>
          <cell r="CF55" t="str">
            <v/>
          </cell>
          <cell r="CG55" t="str">
            <v/>
          </cell>
          <cell r="CH55" t="str">
            <v/>
          </cell>
          <cell r="CI55" t="str">
            <v/>
          </cell>
          <cell r="CJ55" t="str">
            <v/>
          </cell>
          <cell r="CK55" t="str">
            <v xml:space="preserve">See parts below. If insert is damaged, the removal and replacement of the tank is required. Other damaged parts can be replaced without replacing the tank. </v>
          </cell>
          <cell r="CL55" t="str">
            <v>Y</v>
          </cell>
        </row>
        <row r="56">
          <cell r="A56">
            <v>53</v>
          </cell>
          <cell r="B56">
            <v>36</v>
          </cell>
          <cell r="C56">
            <v>3</v>
          </cell>
          <cell r="D56" t="str">
            <v>Y</v>
          </cell>
          <cell r="E56">
            <v>0.44800000000000001</v>
          </cell>
          <cell r="F56" t="str">
            <v>SV00A0A410AJ1701</v>
          </cell>
          <cell r="G56" t="str">
            <v>FT28329</v>
          </cell>
          <cell r="H56" t="str">
            <v>ALL VARIANTS</v>
          </cell>
          <cell r="I56" t="str">
            <v>COLLECTOR TANK</v>
          </cell>
          <cell r="J56" t="str">
            <v>INSERT M16x1.5</v>
          </cell>
          <cell r="K56" t="str">
            <v>APU Return (11)</v>
          </cell>
          <cell r="L56" t="str">
            <v>INSERT M16x1.5</v>
          </cell>
          <cell r="M56">
            <v>1</v>
          </cell>
          <cell r="N56">
            <v>1</v>
          </cell>
          <cell r="O56">
            <v>0.44800000000000001</v>
          </cell>
          <cell r="P56">
            <v>0.44800000000000001</v>
          </cell>
          <cell r="Q56">
            <v>4.4799999999999999E-7</v>
          </cell>
          <cell r="R56">
            <v>2232142.8571428573</v>
          </cell>
          <cell r="S56" t="str">
            <v>No redundancy</v>
          </cell>
          <cell r="T56" t="str">
            <v>NPRD 95 P2-122, Insert Mount Engine - 0.0160M converted to hours.</v>
          </cell>
          <cell r="U56">
            <v>2</v>
          </cell>
          <cell r="V56">
            <v>1.2833333333333332</v>
          </cell>
          <cell r="W56">
            <v>5.7493333333333329E-7</v>
          </cell>
          <cell r="X56" t="str">
            <v>Remove engine to gain full access to Collector Tank. Carefully remove the transfer hose from both ends. Tank is considered beyond economic repair. Remove and replace tank in accordance with above. Expected to require 2 mechanics to remove the tank. Repair</v>
          </cell>
          <cell r="Z56">
            <v>1</v>
          </cell>
          <cell r="AA56" t="str">
            <v>R1</v>
          </cell>
          <cell r="AB56" t="str">
            <v>T0</v>
          </cell>
          <cell r="AC56" t="str">
            <v>T0</v>
          </cell>
          <cell r="AD56" t="str">
            <v>T0</v>
          </cell>
          <cell r="AE56">
            <v>0</v>
          </cell>
          <cell r="AF56">
            <v>0.5</v>
          </cell>
          <cell r="AG56">
            <v>0.2</v>
          </cell>
          <cell r="AH56">
            <v>0.5</v>
          </cell>
          <cell r="AI56">
            <v>0</v>
          </cell>
          <cell r="AJ56">
            <v>8.3333333333333329E-2</v>
          </cell>
          <cell r="AK56">
            <v>0</v>
          </cell>
          <cell r="AL56">
            <v>0</v>
          </cell>
          <cell r="AM56">
            <v>1.2833333333333332</v>
          </cell>
          <cell r="AN56">
            <v>5.7493333333333329E-7</v>
          </cell>
          <cell r="AO56">
            <v>1</v>
          </cell>
          <cell r="AP56">
            <v>2</v>
          </cell>
          <cell r="AQ56">
            <v>3</v>
          </cell>
          <cell r="AY56">
            <v>1</v>
          </cell>
          <cell r="BD56">
            <v>2</v>
          </cell>
          <cell r="BJ56">
            <v>1</v>
          </cell>
          <cell r="BK56">
            <v>1</v>
          </cell>
          <cell r="BL56">
            <v>2</v>
          </cell>
          <cell r="BM56">
            <v>1</v>
          </cell>
          <cell r="BO56" t="str">
            <v/>
          </cell>
          <cell r="BP56" t="str">
            <v/>
          </cell>
          <cell r="BQ56" t="str">
            <v xml:space="preserve">Remove engine to gain full access to Collector Tank. </v>
          </cell>
          <cell r="BR56" t="str">
            <v/>
          </cell>
          <cell r="BS56" t="str">
            <v/>
          </cell>
          <cell r="BT56" t="str">
            <v/>
          </cell>
          <cell r="BU56" t="str">
            <v xml:space="preserve">Carefully remove the transfer hose from both ends. </v>
          </cell>
          <cell r="BV56" t="str">
            <v xml:space="preserve">Tank is considered beyond economic repair. Remove and replace tank in accordance with above. Expected to require 2 mechanics to remove the tank. </v>
          </cell>
          <cell r="BW56" t="str">
            <v/>
          </cell>
          <cell r="BX56" t="str">
            <v/>
          </cell>
          <cell r="BY56" t="str">
            <v/>
          </cell>
          <cell r="BZ56" t="str">
            <v/>
          </cell>
          <cell r="CA56" t="str">
            <v xml:space="preserve">Repair by exchange available at First or Second line without special facilities. </v>
          </cell>
          <cell r="CB56" t="str">
            <v/>
          </cell>
          <cell r="CC56" t="str">
            <v/>
          </cell>
          <cell r="CD56" t="str">
            <v/>
          </cell>
          <cell r="CE56" t="str">
            <v/>
          </cell>
          <cell r="CF56" t="str">
            <v xml:space="preserve">Remove and replace part with standard tools. No Special tools predicted. </v>
          </cell>
          <cell r="CG56" t="str">
            <v xml:space="preserve">Reinstall in the reverse order. </v>
          </cell>
          <cell r="CH56" t="str">
            <v/>
          </cell>
          <cell r="CI56" t="str">
            <v xml:space="preserve">Use thread-locking compound on fasteners. Use silicone grease on bonded seals for preservation.  Use anti-seizing grease/compound on bulkhead connectors and bolts.  Use  bonding compound on mounting strap clamp locations as required. </v>
          </cell>
          <cell r="CJ56" t="str">
            <v xml:space="preserve">No predicted life limitations. </v>
          </cell>
          <cell r="CK56" t="str">
            <v/>
          </cell>
          <cell r="CL56" t="str">
            <v>Y</v>
          </cell>
        </row>
        <row r="57">
          <cell r="A57">
            <v>54</v>
          </cell>
          <cell r="B57">
            <v>37</v>
          </cell>
          <cell r="C57">
            <v>3</v>
          </cell>
          <cell r="D57" t="str">
            <v>Y</v>
          </cell>
          <cell r="E57">
            <v>2.5424000000000002</v>
          </cell>
          <cell r="F57" t="str">
            <v>SV00A0A410AJ1703</v>
          </cell>
          <cell r="G57" t="str">
            <v>G10LCFX</v>
          </cell>
          <cell r="H57" t="str">
            <v>ALL VARIANTS</v>
          </cell>
          <cell r="I57" t="str">
            <v>COLLECTOR TANK</v>
          </cell>
          <cell r="J57" t="str">
            <v>M16X1.5 Male/Male Adaptor</v>
          </cell>
          <cell r="K57" t="str">
            <v>APU Return (11)</v>
          </cell>
          <cell r="L57" t="str">
            <v>M16X1.5 Male/Male Adaptor</v>
          </cell>
          <cell r="M57">
            <v>1</v>
          </cell>
          <cell r="N57">
            <v>1</v>
          </cell>
          <cell r="O57">
            <v>2.5424000000000002</v>
          </cell>
          <cell r="P57">
            <v>2.5424000000000002</v>
          </cell>
          <cell r="Q57">
            <v>2.5424000000000004E-6</v>
          </cell>
          <cell r="R57">
            <v>393329.13782252982</v>
          </cell>
          <cell r="S57" t="str">
            <v>No redundancy</v>
          </cell>
          <cell r="T57" t="str">
            <v>NPRD 95 P2-49, Connector Adapter - 0.0908M converted to hours</v>
          </cell>
          <cell r="U57">
            <v>1</v>
          </cell>
          <cell r="V57">
            <v>0.16666666666666666</v>
          </cell>
          <cell r="W57">
            <v>4.2373333333333337E-7</v>
          </cell>
          <cell r="X57" t="str">
            <v>Expected to require 1 mechanic to conduct repairs. Expected to be replaceable in situ. Replace each  Bonded Seal with every disturbance. Repair by exchange available at First or Second line without special facilities. Remove and replace part with standard</v>
          </cell>
          <cell r="Z57">
            <v>0</v>
          </cell>
          <cell r="AA57" t="str">
            <v>T0</v>
          </cell>
          <cell r="AB57" t="str">
            <v>T0</v>
          </cell>
          <cell r="AC57" t="str">
            <v>P1</v>
          </cell>
          <cell r="AD57" t="str">
            <v>T0</v>
          </cell>
          <cell r="AE57">
            <v>0</v>
          </cell>
          <cell r="AF57">
            <v>0</v>
          </cell>
          <cell r="AG57">
            <v>8.3333333333333329E-2</v>
          </cell>
          <cell r="AH57">
            <v>0</v>
          </cell>
          <cell r="AI57">
            <v>0</v>
          </cell>
          <cell r="AJ57">
            <v>8.3333333333333329E-2</v>
          </cell>
          <cell r="AK57">
            <v>0</v>
          </cell>
          <cell r="AL57">
            <v>0</v>
          </cell>
          <cell r="AM57">
            <v>0.16666666666666666</v>
          </cell>
          <cell r="AN57">
            <v>4.2373333333333337E-7</v>
          </cell>
          <cell r="AP57">
            <v>2</v>
          </cell>
          <cell r="AQ57">
            <v>1</v>
          </cell>
          <cell r="BA57">
            <v>1</v>
          </cell>
          <cell r="BB57">
            <v>1</v>
          </cell>
          <cell r="BC57">
            <v>1</v>
          </cell>
          <cell r="BD57">
            <v>1</v>
          </cell>
          <cell r="BJ57">
            <v>1</v>
          </cell>
          <cell r="BL57">
            <v>1</v>
          </cell>
          <cell r="BM57">
            <v>1</v>
          </cell>
          <cell r="BO57" t="str">
            <v xml:space="preserve">Expected to require 1 mechanic to conduct repairs. </v>
          </cell>
          <cell r="BP57" t="str">
            <v xml:space="preserve">Expected to be replaceable in situ. </v>
          </cell>
          <cell r="BQ57" t="str">
            <v/>
          </cell>
          <cell r="BR57" t="str">
            <v/>
          </cell>
          <cell r="BS57" t="str">
            <v/>
          </cell>
          <cell r="BT57" t="str">
            <v/>
          </cell>
          <cell r="BU57" t="str">
            <v/>
          </cell>
          <cell r="BV57" t="str">
            <v/>
          </cell>
          <cell r="BW57" t="str">
            <v/>
          </cell>
          <cell r="BX57" t="str">
            <v/>
          </cell>
          <cell r="BY57" t="str">
            <v/>
          </cell>
          <cell r="BZ57" t="str">
            <v xml:space="preserve">Replace each  Bonded Seal with every disturbance. </v>
          </cell>
          <cell r="CA57" t="str">
            <v xml:space="preserve">Repair by exchange available at First or Second line without special facilities. </v>
          </cell>
          <cell r="CB57" t="str">
            <v/>
          </cell>
          <cell r="CC57" t="str">
            <v/>
          </cell>
          <cell r="CD57" t="str">
            <v/>
          </cell>
          <cell r="CE57" t="str">
            <v/>
          </cell>
          <cell r="CF57" t="str">
            <v xml:space="preserve">Remove and replace part with standard tools. No Special tools predicted. </v>
          </cell>
          <cell r="CG57" t="str">
            <v/>
          </cell>
          <cell r="CH57" t="str">
            <v/>
          </cell>
          <cell r="CI57" t="str">
            <v xml:space="preserve">No consumeables predicted. </v>
          </cell>
          <cell r="CJ57" t="str">
            <v xml:space="preserve">No predicted life limitations. </v>
          </cell>
          <cell r="CK57" t="str">
            <v/>
          </cell>
          <cell r="CL57" t="str">
            <v>Y</v>
          </cell>
        </row>
        <row r="58">
          <cell r="A58">
            <v>55</v>
          </cell>
          <cell r="B58">
            <v>38</v>
          </cell>
          <cell r="C58">
            <v>3</v>
          </cell>
          <cell r="D58" t="str">
            <v>Y</v>
          </cell>
          <cell r="E58">
            <v>0.19500000000000001</v>
          </cell>
          <cell r="F58" t="str">
            <v>SV00A0A410AJ1705</v>
          </cell>
          <cell r="G58" t="str">
            <v>M16 BONDED</v>
          </cell>
          <cell r="H58" t="str">
            <v>ALL VARIANTS</v>
          </cell>
          <cell r="I58" t="str">
            <v>COLLECTOR TANK</v>
          </cell>
          <cell r="J58" t="str">
            <v>M16x1.5 Bonded Seal</v>
          </cell>
          <cell r="K58" t="str">
            <v>APU Return (11)</v>
          </cell>
          <cell r="L58" t="str">
            <v>M16x1.5 Bonded Seal</v>
          </cell>
          <cell r="M58">
            <v>1</v>
          </cell>
          <cell r="N58">
            <v>1</v>
          </cell>
          <cell r="O58">
            <v>0.19500000000000001</v>
          </cell>
          <cell r="P58">
            <v>0.19500000000000001</v>
          </cell>
          <cell r="Q58">
            <v>1.9500000000000001E-7</v>
          </cell>
          <cell r="R58">
            <v>5128205.128205128</v>
          </cell>
          <cell r="S58" t="str">
            <v>No redundancy</v>
          </cell>
          <cell r="T58" t="str">
            <v>NPRD 95 P2-179, Seal O-Ring - 0.0780 GF converted to GM.</v>
          </cell>
          <cell r="U58">
            <v>1</v>
          </cell>
          <cell r="V58">
            <v>0.13333333333333333</v>
          </cell>
          <cell r="W58">
            <v>2.6000000000000001E-8</v>
          </cell>
          <cell r="X58" t="str">
            <v>Expected to require 1 mechanic to conduct repairs. Expected to be replaceable in situ. Repair by exchange available at First or Second line without special facilities. Remove and replace part with standard tools. No Special tools predicted. No consumeable</v>
          </cell>
          <cell r="Z58">
            <v>0</v>
          </cell>
          <cell r="AA58" t="str">
            <v>T0</v>
          </cell>
          <cell r="AB58" t="str">
            <v>T0</v>
          </cell>
          <cell r="AC58" t="str">
            <v>P7</v>
          </cell>
          <cell r="AD58" t="str">
            <v>T0</v>
          </cell>
          <cell r="AE58">
            <v>0</v>
          </cell>
          <cell r="AF58">
            <v>0</v>
          </cell>
          <cell r="AG58">
            <v>0.05</v>
          </cell>
          <cell r="AH58">
            <v>0</v>
          </cell>
          <cell r="AI58">
            <v>0</v>
          </cell>
          <cell r="AJ58">
            <v>8.3333333333333329E-2</v>
          </cell>
          <cell r="AK58">
            <v>0</v>
          </cell>
          <cell r="AL58">
            <v>0</v>
          </cell>
          <cell r="AM58">
            <v>0.13333333333333333</v>
          </cell>
          <cell r="AN58">
            <v>2.6000000000000001E-8</v>
          </cell>
          <cell r="AP58">
            <v>2</v>
          </cell>
          <cell r="AQ58">
            <v>1</v>
          </cell>
          <cell r="BD58">
            <v>1</v>
          </cell>
          <cell r="BJ58">
            <v>1</v>
          </cell>
          <cell r="BL58">
            <v>1</v>
          </cell>
          <cell r="BM58">
            <v>4</v>
          </cell>
          <cell r="BO58" t="str">
            <v xml:space="preserve">Expected to require 1 mechanic to conduct repairs. </v>
          </cell>
          <cell r="BP58" t="str">
            <v xml:space="preserve">Expected to be replaceable in situ. </v>
          </cell>
          <cell r="BQ58" t="str">
            <v/>
          </cell>
          <cell r="BR58" t="str">
            <v/>
          </cell>
          <cell r="BS58" t="str">
            <v/>
          </cell>
          <cell r="BT58" t="str">
            <v/>
          </cell>
          <cell r="BU58" t="str">
            <v/>
          </cell>
          <cell r="BV58" t="str">
            <v/>
          </cell>
          <cell r="BW58" t="str">
            <v/>
          </cell>
          <cell r="BX58" t="str">
            <v/>
          </cell>
          <cell r="BY58" t="str">
            <v/>
          </cell>
          <cell r="BZ58" t="str">
            <v/>
          </cell>
          <cell r="CA58" t="str">
            <v xml:space="preserve">Repair by exchange available at First or Second line without special facilities. </v>
          </cell>
          <cell r="CB58" t="str">
            <v/>
          </cell>
          <cell r="CC58" t="str">
            <v/>
          </cell>
          <cell r="CD58" t="str">
            <v/>
          </cell>
          <cell r="CE58" t="str">
            <v/>
          </cell>
          <cell r="CF58" t="str">
            <v xml:space="preserve">Remove and replace part with standard tools. No Special tools predicted. </v>
          </cell>
          <cell r="CG58" t="str">
            <v/>
          </cell>
          <cell r="CH58" t="str">
            <v/>
          </cell>
          <cell r="CI58" t="str">
            <v xml:space="preserve">No consumeables predicted. </v>
          </cell>
          <cell r="CJ58" t="str">
            <v xml:space="preserve">Life Limited. This material is subject to deterioration. Inspect on condition at 10 years, and every 5 years subsequently. If disturbed, replace with new. </v>
          </cell>
          <cell r="CK58" t="str">
            <v/>
          </cell>
          <cell r="CL58" t="str">
            <v>Y</v>
          </cell>
        </row>
        <row r="59">
          <cell r="A59">
            <v>56</v>
          </cell>
          <cell r="B59">
            <v>39</v>
          </cell>
          <cell r="C59">
            <v>1</v>
          </cell>
          <cell r="D59" t="str">
            <v>N</v>
          </cell>
          <cell r="E59">
            <v>0</v>
          </cell>
          <cell r="F59" t="str">
            <v>SV00A0A410AD</v>
          </cell>
          <cell r="G59" t="str">
            <v>FT28501</v>
          </cell>
          <cell r="H59" t="str">
            <v>Scout</v>
          </cell>
          <cell r="I59" t="str">
            <v>MAIN TANK  1  - SCOUT</v>
          </cell>
          <cell r="J59" t="str">
            <v/>
          </cell>
          <cell r="K59" t="str">
            <v>MAIN FUEL TANK</v>
          </cell>
          <cell r="L59" t="str">
            <v/>
          </cell>
          <cell r="M59" t="str">
            <v/>
          </cell>
          <cell r="N59" t="str">
            <v/>
          </cell>
          <cell r="O59">
            <v>136.40562238671842</v>
          </cell>
          <cell r="P59">
            <v>136.40562238671842</v>
          </cell>
          <cell r="Q59">
            <v>1.3640562238671842E-4</v>
          </cell>
          <cell r="R59">
            <v>7331.0761133066626</v>
          </cell>
          <cell r="S59" t="str">
            <v>Secondary Tank continues to provide fuel to Collector Tank</v>
          </cell>
          <cell r="T59" t="str">
            <v>Sum of Below Parts</v>
          </cell>
          <cell r="U59">
            <v>2</v>
          </cell>
          <cell r="V59">
            <v>0.64600907761000959</v>
          </cell>
          <cell r="W59">
            <v>8.8119270298863236E-5</v>
          </cell>
          <cell r="Z59">
            <v>0</v>
          </cell>
          <cell r="AA59" t="str">
            <v>T0</v>
          </cell>
          <cell r="AB59" t="str">
            <v>T0</v>
          </cell>
          <cell r="AC59" t="str">
            <v>T0</v>
          </cell>
          <cell r="AD59" t="str">
            <v>T0</v>
          </cell>
          <cell r="AL59" t="str">
            <v>MTTE =</v>
          </cell>
          <cell r="AM59">
            <v>0.64600907761000959</v>
          </cell>
          <cell r="BQ59" t="str">
            <v/>
          </cell>
          <cell r="BR59" t="str">
            <v/>
          </cell>
          <cell r="BS59" t="str">
            <v/>
          </cell>
          <cell r="BT59" t="str">
            <v/>
          </cell>
          <cell r="BV59" t="str">
            <v/>
          </cell>
          <cell r="BW59" t="str">
            <v/>
          </cell>
          <cell r="BX59" t="str">
            <v/>
          </cell>
          <cell r="BZ59" t="str">
            <v/>
          </cell>
          <cell r="CE59" t="str">
            <v/>
          </cell>
          <cell r="CK59" t="str">
            <v/>
          </cell>
          <cell r="CL59" t="str">
            <v>Y</v>
          </cell>
        </row>
        <row r="60">
          <cell r="A60">
            <v>57</v>
          </cell>
          <cell r="B60">
            <v>40</v>
          </cell>
          <cell r="C60">
            <v>2</v>
          </cell>
          <cell r="D60" t="str">
            <v>Y</v>
          </cell>
          <cell r="E60">
            <v>3.5896000000000003</v>
          </cell>
          <cell r="F60" t="str">
            <v>SV00A0A410AD01</v>
          </cell>
          <cell r="G60" t="str">
            <v>FT28511</v>
          </cell>
          <cell r="H60" t="str">
            <v>Scout</v>
          </cell>
          <cell r="I60" t="str">
            <v>MAIN TANK  1  - SCOUT</v>
          </cell>
          <cell r="J60" t="str">
            <v>Rotational Moulding</v>
          </cell>
          <cell r="K60" t="str">
            <v>RM Tank CH53 Natural Crosslink Polyethylene</v>
          </cell>
          <cell r="L60" t="str">
            <v>Rotational Moulding</v>
          </cell>
          <cell r="M60">
            <v>1</v>
          </cell>
          <cell r="N60">
            <v>1</v>
          </cell>
          <cell r="O60">
            <v>3.5896000000000003</v>
          </cell>
          <cell r="P60">
            <v>3.5896000000000003</v>
          </cell>
          <cell r="Q60">
            <v>3.5896000000000003E-6</v>
          </cell>
          <cell r="R60">
            <v>278582.57187430351</v>
          </cell>
          <cell r="S60" t="str">
            <v>Secondary Tank continues to provide fuel to Collector Tank</v>
          </cell>
          <cell r="T60" t="str">
            <v>NPRD 95 P2-213, Tank Fuel Engine - 0.1282M converted to hours</v>
          </cell>
          <cell r="U60">
            <v>3</v>
          </cell>
          <cell r="V60">
            <v>1.3</v>
          </cell>
          <cell r="W60">
            <v>4.6664800000000004E-6</v>
          </cell>
          <cell r="X60" t="str">
            <v>Very difficult to repair. Remove and replace tank. Drain the tank. Remove the tank. Disconnect any pipework.  disconnect fuel level sensor and optical sensor.  Disconnect any retaining fasteners (straps, cradles and mounting plates).  Carefully remove the</v>
          </cell>
          <cell r="Z60">
            <v>1</v>
          </cell>
          <cell r="AA60" t="str">
            <v>R2</v>
          </cell>
          <cell r="AB60" t="str">
            <v>T0</v>
          </cell>
          <cell r="AC60" t="str">
            <v>P21</v>
          </cell>
          <cell r="AD60" t="str">
            <v>T0</v>
          </cell>
          <cell r="AE60">
            <v>0</v>
          </cell>
          <cell r="AF60">
            <v>0.5</v>
          </cell>
          <cell r="AG60">
            <v>0.21666666666666667</v>
          </cell>
          <cell r="AH60">
            <v>0.5</v>
          </cell>
          <cell r="AI60">
            <v>0</v>
          </cell>
          <cell r="AJ60">
            <v>8.3333333333333329E-2</v>
          </cell>
          <cell r="AK60">
            <v>0</v>
          </cell>
          <cell r="AL60">
            <v>0</v>
          </cell>
          <cell r="AM60">
            <v>1.3</v>
          </cell>
          <cell r="AN60">
            <v>4.6664800000000004E-6</v>
          </cell>
          <cell r="AP60">
            <v>1</v>
          </cell>
          <cell r="AQ60">
            <v>5</v>
          </cell>
          <cell r="AX60">
            <v>1</v>
          </cell>
          <cell r="BD60">
            <v>2</v>
          </cell>
          <cell r="BI60">
            <v>1</v>
          </cell>
          <cell r="BJ60">
            <v>1</v>
          </cell>
          <cell r="BK60">
            <v>1</v>
          </cell>
          <cell r="BL60">
            <v>2</v>
          </cell>
          <cell r="BM60">
            <v>1</v>
          </cell>
          <cell r="BO60" t="str">
            <v/>
          </cell>
          <cell r="BP60" t="str">
            <v/>
          </cell>
          <cell r="BQ60" t="str">
            <v/>
          </cell>
          <cell r="BR60" t="str">
            <v/>
          </cell>
          <cell r="BS60" t="str">
            <v/>
          </cell>
          <cell r="BT60" t="str">
            <v/>
          </cell>
          <cell r="BU60" t="str">
            <v/>
          </cell>
          <cell r="BV60" t="str">
            <v>Very difficult to repair. Remove and replace tank. Drain the tank. Remove the tank. Disconnect any pipework.  disconnect fuel level sensor and optical sensor.  Disconnect any retaining fasteners (straps, cradles and mounting plates).  Carefully remove the</v>
          </cell>
          <cell r="BW60" t="str">
            <v/>
          </cell>
          <cell r="BX60" t="str">
            <v/>
          </cell>
          <cell r="BY60" t="str">
            <v/>
          </cell>
          <cell r="BZ60" t="str">
            <v/>
          </cell>
          <cell r="CA60" t="str">
            <v xml:space="preserve">Repair by exchange available at First or Second line without special facilities. </v>
          </cell>
          <cell r="CB60" t="str">
            <v/>
          </cell>
          <cell r="CC60" t="str">
            <v/>
          </cell>
          <cell r="CD60" t="str">
            <v xml:space="preserve">Difficult to repair.  Some specialist patching is possible.  GKN can supply details. </v>
          </cell>
          <cell r="CE60" t="str">
            <v/>
          </cell>
          <cell r="CF60" t="str">
            <v xml:space="preserve">Remove and replace part with standard tools. No Special tools predicted. </v>
          </cell>
          <cell r="CG60" t="str">
            <v xml:space="preserve">Reinstall in the reverse order. </v>
          </cell>
          <cell r="CH60" t="str">
            <v/>
          </cell>
          <cell r="CI60" t="str">
            <v xml:space="preserve">Use thread-locking compound on fasteners. Use silicone grease on bonded seals for preservation.  Use anti-seizing grease/compound on bulkhead connectors and bolts.  Use  bonding compound on mounting strap clamp locations as required. </v>
          </cell>
          <cell r="CJ60" t="str">
            <v xml:space="preserve">No predicted life limitations. </v>
          </cell>
          <cell r="CK60" t="str">
            <v/>
          </cell>
          <cell r="CL60" t="str">
            <v>Y</v>
          </cell>
        </row>
        <row r="61">
          <cell r="A61">
            <v>60</v>
          </cell>
          <cell r="B61">
            <v>43</v>
          </cell>
          <cell r="C61">
            <v>2</v>
          </cell>
          <cell r="D61" t="str">
            <v>Y</v>
          </cell>
          <cell r="E61">
            <v>1</v>
          </cell>
          <cell r="F61" t="str">
            <v>SV00A0A410AD17</v>
          </cell>
          <cell r="G61" t="str">
            <v>FT28481</v>
          </cell>
          <cell r="H61" t="str">
            <v>Scout</v>
          </cell>
          <cell r="I61" t="str">
            <v>MAIN TANK  1  - SCOUT</v>
          </cell>
          <cell r="J61" t="str">
            <v>SAFOAM Cut Block LRU</v>
          </cell>
          <cell r="K61" t="str">
            <v>Reticulated Safety Foam</v>
          </cell>
          <cell r="L61" t="str">
            <v>SAFOAM Cut Block LRU</v>
          </cell>
          <cell r="M61">
            <v>1</v>
          </cell>
          <cell r="N61">
            <v>1</v>
          </cell>
          <cell r="O61">
            <v>1</v>
          </cell>
          <cell r="P61">
            <v>1</v>
          </cell>
          <cell r="Q61">
            <v>9.9999999999999995E-7</v>
          </cell>
          <cell r="R61">
            <v>1000000</v>
          </cell>
          <cell r="S61" t="str">
            <v>No redundancy</v>
          </cell>
          <cell r="T61" t="str">
            <v>Unsubstantiated Estimate</v>
          </cell>
          <cell r="U61">
            <v>2</v>
          </cell>
          <cell r="V61">
            <v>1.3</v>
          </cell>
          <cell r="W61">
            <v>1.3E-6</v>
          </cell>
          <cell r="X61" t="str">
            <v xml:space="preserve">Tank is considered beyond economic repair. Remove and replace tank in accordance with above. Expected to require 2 mechanics to remove the tank. Repair by exchange available at First or Second line without special facilities. Systematically remove SAFOAM </v>
          </cell>
          <cell r="Z61">
            <v>1</v>
          </cell>
          <cell r="AA61" t="str">
            <v>R2</v>
          </cell>
          <cell r="AB61" t="str">
            <v>T0</v>
          </cell>
          <cell r="AC61" t="str">
            <v>T0</v>
          </cell>
          <cell r="AD61" t="str">
            <v>T0</v>
          </cell>
          <cell r="AE61">
            <v>0</v>
          </cell>
          <cell r="AF61">
            <v>0.5</v>
          </cell>
          <cell r="AG61">
            <v>0.21666666666666667</v>
          </cell>
          <cell r="AH61">
            <v>0.5</v>
          </cell>
          <cell r="AI61">
            <v>0</v>
          </cell>
          <cell r="AJ61">
            <v>8.3333333333333329E-2</v>
          </cell>
          <cell r="AK61">
            <v>0</v>
          </cell>
          <cell r="AL61">
            <v>0</v>
          </cell>
          <cell r="AM61">
            <v>1.3</v>
          </cell>
          <cell r="AN61">
            <v>1.3E-6</v>
          </cell>
          <cell r="AP61">
            <v>2</v>
          </cell>
          <cell r="AQ61">
            <v>3</v>
          </cell>
          <cell r="BD61">
            <v>2</v>
          </cell>
          <cell r="BG61">
            <v>1</v>
          </cell>
          <cell r="BH61">
            <v>1</v>
          </cell>
          <cell r="BJ61">
            <v>2</v>
          </cell>
          <cell r="BK61">
            <v>1</v>
          </cell>
          <cell r="BL61">
            <v>5</v>
          </cell>
          <cell r="BM61">
            <v>2</v>
          </cell>
          <cell r="BO61" t="str">
            <v/>
          </cell>
          <cell r="BP61" t="str">
            <v/>
          </cell>
          <cell r="BQ61" t="str">
            <v/>
          </cell>
          <cell r="BR61" t="str">
            <v/>
          </cell>
          <cell r="BS61" t="str">
            <v/>
          </cell>
          <cell r="BT61" t="str">
            <v/>
          </cell>
          <cell r="BU61" t="str">
            <v/>
          </cell>
          <cell r="BV61" t="str">
            <v xml:space="preserve">Tank is considered beyond economic repair. Remove and replace tank in accordance with above. Expected to require 2 mechanics to remove the tank. </v>
          </cell>
          <cell r="BW61" t="str">
            <v/>
          </cell>
          <cell r="BX61" t="str">
            <v/>
          </cell>
          <cell r="BY61" t="str">
            <v/>
          </cell>
          <cell r="BZ61" t="str">
            <v/>
          </cell>
          <cell r="CA61" t="str">
            <v xml:space="preserve">Repair by exchange available at First or Second line without special facilities. </v>
          </cell>
          <cell r="CB61" t="str">
            <v/>
          </cell>
          <cell r="CC61" t="str">
            <v/>
          </cell>
          <cell r="CD61" t="str">
            <v/>
          </cell>
          <cell r="CE61" t="str">
            <v xml:space="preserve">Systematically remove SAFOAM layers and discard in accordance with local responsibilities.  Carefully reinstall new layers of Safoam in accordance with instructions. </v>
          </cell>
          <cell r="CF61" t="str">
            <v xml:space="preserve">Cutting tools and Separating spatulas required. </v>
          </cell>
          <cell r="CG61" t="str">
            <v xml:space="preserve">Reinstall in the reverse order. </v>
          </cell>
          <cell r="CH61" t="str">
            <v xml:space="preserve">Task time doesn't include 24 hours inactive time awaiting curing of Adhesives. </v>
          </cell>
          <cell r="CI61" t="str">
            <v xml:space="preserve">Use thread-locking compound on fasteners. Use silicone grease on bonded seals for preservation.  Use anti-seizing grease/compound on bulkhead connectors and bolts.  Use  bonding compound on mounting strap clamp locations as required. Use P-NEA26 adhesive </v>
          </cell>
          <cell r="CJ61" t="str">
            <v>Life Limited. This material is subject to deterioration. Inspect on condition at 10 years, and every 5 years subsequently.</v>
          </cell>
          <cell r="CK61" t="str">
            <v/>
          </cell>
          <cell r="CL61" t="str">
            <v>Y</v>
          </cell>
        </row>
        <row r="62">
          <cell r="A62">
            <v>61</v>
          </cell>
          <cell r="B62">
            <v>44</v>
          </cell>
          <cell r="C62">
            <v>2</v>
          </cell>
          <cell r="D62" t="str">
            <v>N</v>
          </cell>
          <cell r="E62">
            <v>0</v>
          </cell>
          <cell r="F62" t="str">
            <v>SV00A0A410AD25</v>
          </cell>
          <cell r="G62" t="str">
            <v/>
          </cell>
          <cell r="H62" t="str">
            <v>Scout</v>
          </cell>
          <cell r="I62" t="str">
            <v>MAIN TANK  1  - SCOUT</v>
          </cell>
          <cell r="J62" t="str">
            <v/>
          </cell>
          <cell r="K62" t="str">
            <v>Earthing Boss</v>
          </cell>
          <cell r="L62" t="str">
            <v/>
          </cell>
          <cell r="M62" t="str">
            <v/>
          </cell>
          <cell r="N62" t="str">
            <v/>
          </cell>
          <cell r="O62">
            <v>0.16800000000000001</v>
          </cell>
          <cell r="P62">
            <v>0.16800000000000001</v>
          </cell>
          <cell r="Q62">
            <v>1.6800000000000002E-7</v>
          </cell>
          <cell r="R62">
            <v>5952380.9523809515</v>
          </cell>
          <cell r="S62" t="str">
            <v>No redundancy</v>
          </cell>
          <cell r="T62" t="str">
            <v>Sum of Below Parts</v>
          </cell>
          <cell r="U62">
            <v>1</v>
          </cell>
          <cell r="V62">
            <v>0.15</v>
          </cell>
          <cell r="W62">
            <v>2.5200000000000004E-8</v>
          </cell>
          <cell r="X62" t="str">
            <v xml:space="preserve">See parts below. Individual damaged parts can be replaced without replacing the tank. </v>
          </cell>
          <cell r="Z62">
            <v>0</v>
          </cell>
          <cell r="AA62" t="str">
            <v>T0</v>
          </cell>
          <cell r="AB62" t="str">
            <v>T0</v>
          </cell>
          <cell r="AC62" t="str">
            <v>T0</v>
          </cell>
          <cell r="AD62" t="str">
            <v>T0</v>
          </cell>
          <cell r="AL62" t="str">
            <v>MTTE =</v>
          </cell>
          <cell r="AM62">
            <v>0.15</v>
          </cell>
          <cell r="AN62">
            <v>2.5200000000000004E-8</v>
          </cell>
          <cell r="AP62">
            <v>1</v>
          </cell>
          <cell r="AQ62">
            <v>4</v>
          </cell>
          <cell r="BJ62">
            <v>6</v>
          </cell>
          <cell r="BL62">
            <v>6</v>
          </cell>
          <cell r="BM62">
            <v>5</v>
          </cell>
          <cell r="BN62">
            <v>2</v>
          </cell>
          <cell r="BO62" t="str">
            <v/>
          </cell>
          <cell r="BP62" t="str">
            <v/>
          </cell>
          <cell r="BQ62" t="str">
            <v/>
          </cell>
          <cell r="BR62" t="str">
            <v/>
          </cell>
          <cell r="BS62" t="str">
            <v/>
          </cell>
          <cell r="BT62" t="str">
            <v/>
          </cell>
          <cell r="BU62" t="str">
            <v/>
          </cell>
          <cell r="BV62" t="str">
            <v/>
          </cell>
          <cell r="BW62" t="str">
            <v/>
          </cell>
          <cell r="BX62" t="str">
            <v/>
          </cell>
          <cell r="BY62" t="str">
            <v/>
          </cell>
          <cell r="BZ62" t="str">
            <v/>
          </cell>
          <cell r="CA62" t="str">
            <v/>
          </cell>
          <cell r="CB62" t="str">
            <v/>
          </cell>
          <cell r="CC62" t="str">
            <v/>
          </cell>
          <cell r="CD62" t="str">
            <v/>
          </cell>
          <cell r="CE62" t="str">
            <v/>
          </cell>
          <cell r="CF62" t="str">
            <v/>
          </cell>
          <cell r="CG62" t="str">
            <v/>
          </cell>
          <cell r="CH62" t="str">
            <v/>
          </cell>
          <cell r="CI62" t="str">
            <v/>
          </cell>
          <cell r="CJ62" t="str">
            <v/>
          </cell>
          <cell r="CK62" t="str">
            <v xml:space="preserve">See parts below. Individual damaged parts can be replaced without replacing the tank. </v>
          </cell>
          <cell r="CL62" t="str">
            <v>Y</v>
          </cell>
        </row>
        <row r="63">
          <cell r="A63">
            <v>62</v>
          </cell>
          <cell r="B63">
            <v>44</v>
          </cell>
          <cell r="C63">
            <v>3</v>
          </cell>
          <cell r="D63" t="str">
            <v>Y</v>
          </cell>
          <cell r="E63">
            <v>5.6000000000000001E-2</v>
          </cell>
          <cell r="F63" t="str">
            <v>SV00A0A410AD2501</v>
          </cell>
          <cell r="G63" t="str">
            <v>FT28198</v>
          </cell>
          <cell r="H63" t="str">
            <v>Scout</v>
          </cell>
          <cell r="I63" t="str">
            <v>MAIN TANK  1  - SCOUT</v>
          </cell>
          <cell r="J63" t="str">
            <v>M8 Earthing Boss (White)</v>
          </cell>
          <cell r="K63" t="str">
            <v>Earthing Boss</v>
          </cell>
          <cell r="L63" t="str">
            <v>M8 Earthing Boss (White)</v>
          </cell>
          <cell r="M63">
            <v>1</v>
          </cell>
          <cell r="N63">
            <v>1</v>
          </cell>
          <cell r="O63">
            <v>5.6000000000000001E-2</v>
          </cell>
          <cell r="P63">
            <v>5.6000000000000001E-2</v>
          </cell>
          <cell r="Q63">
            <v>5.5999999999999999E-8</v>
          </cell>
          <cell r="R63">
            <v>17857142.857142858</v>
          </cell>
          <cell r="S63" t="str">
            <v>No redundancy</v>
          </cell>
          <cell r="T63" t="str">
            <v>NPRD 95 P2-20, Bolt Hex Head - 0.0020M converted to hours</v>
          </cell>
          <cell r="U63">
            <v>1</v>
          </cell>
          <cell r="V63">
            <v>0.25</v>
          </cell>
          <cell r="W63">
            <v>1.4E-8</v>
          </cell>
          <cell r="X63" t="str">
            <v>Expected to require 1 mechanic to conduct repairs. Expected to be replaceable in situ. Repair by exchange available at First or Second line without special facilities. Remove and replace part with standard tools. No Special tools predicted. No consumeable</v>
          </cell>
          <cell r="Z63">
            <v>0</v>
          </cell>
          <cell r="AA63" t="str">
            <v>T0</v>
          </cell>
          <cell r="AB63" t="str">
            <v>T0</v>
          </cell>
          <cell r="AC63" t="str">
            <v>P25</v>
          </cell>
          <cell r="AD63" t="str">
            <v>T0</v>
          </cell>
          <cell r="AE63">
            <v>0</v>
          </cell>
          <cell r="AF63">
            <v>0</v>
          </cell>
          <cell r="AG63">
            <v>0.16666666666666666</v>
          </cell>
          <cell r="AH63">
            <v>0</v>
          </cell>
          <cell r="AI63">
            <v>0</v>
          </cell>
          <cell r="AJ63">
            <v>8.3333333333333329E-2</v>
          </cell>
          <cell r="AK63">
            <v>0</v>
          </cell>
          <cell r="AL63">
            <v>0</v>
          </cell>
          <cell r="AM63">
            <v>0.25</v>
          </cell>
          <cell r="AN63">
            <v>1.4E-8</v>
          </cell>
          <cell r="AP63">
            <v>2</v>
          </cell>
          <cell r="AQ63">
            <v>1</v>
          </cell>
          <cell r="BD63">
            <v>1</v>
          </cell>
          <cell r="BJ63">
            <v>1</v>
          </cell>
          <cell r="BL63">
            <v>1</v>
          </cell>
          <cell r="BM63">
            <v>1</v>
          </cell>
          <cell r="BO63" t="str">
            <v xml:space="preserve">Expected to require 1 mechanic to conduct repairs. </v>
          </cell>
          <cell r="BP63" t="str">
            <v xml:space="preserve">Expected to be replaceable in situ. </v>
          </cell>
          <cell r="BQ63" t="str">
            <v/>
          </cell>
          <cell r="BR63" t="str">
            <v/>
          </cell>
          <cell r="BS63" t="str">
            <v/>
          </cell>
          <cell r="BT63" t="str">
            <v/>
          </cell>
          <cell r="BU63" t="str">
            <v/>
          </cell>
          <cell r="BV63" t="str">
            <v/>
          </cell>
          <cell r="BW63" t="str">
            <v/>
          </cell>
          <cell r="BX63" t="str">
            <v/>
          </cell>
          <cell r="BY63" t="str">
            <v/>
          </cell>
          <cell r="BZ63" t="str">
            <v/>
          </cell>
          <cell r="CA63" t="str">
            <v xml:space="preserve">Repair by exchange available at First or Second line without special facilities. </v>
          </cell>
          <cell r="CB63" t="str">
            <v/>
          </cell>
          <cell r="CC63" t="str">
            <v/>
          </cell>
          <cell r="CD63" t="str">
            <v/>
          </cell>
          <cell r="CE63" t="str">
            <v/>
          </cell>
          <cell r="CF63" t="str">
            <v xml:space="preserve">Remove and replace part with standard tools. No Special tools predicted. </v>
          </cell>
          <cell r="CG63" t="str">
            <v/>
          </cell>
          <cell r="CH63" t="str">
            <v/>
          </cell>
          <cell r="CI63" t="str">
            <v xml:space="preserve">No consumeables predicted. </v>
          </cell>
          <cell r="CJ63" t="str">
            <v xml:space="preserve">No predicted life limitations. </v>
          </cell>
          <cell r="CK63" t="str">
            <v/>
          </cell>
          <cell r="CL63" t="str">
            <v>Y</v>
          </cell>
        </row>
        <row r="64">
          <cell r="A64">
            <v>63</v>
          </cell>
          <cell r="B64">
            <v>45</v>
          </cell>
          <cell r="C64">
            <v>3</v>
          </cell>
          <cell r="D64" t="str">
            <v>Y</v>
          </cell>
          <cell r="E64">
            <v>5.6000000000000001E-2</v>
          </cell>
          <cell r="F64" t="str">
            <v>SV00A0A410AD2503</v>
          </cell>
          <cell r="G64" t="str">
            <v>BT-M3X20CSK</v>
          </cell>
          <cell r="H64" t="str">
            <v>Scout</v>
          </cell>
          <cell r="I64" t="str">
            <v>MAIN TANK  1  - SCOUT</v>
          </cell>
          <cell r="J64" t="str">
            <v>M3 Csk Screw</v>
          </cell>
          <cell r="K64" t="str">
            <v>Earthing Boss</v>
          </cell>
          <cell r="L64" t="str">
            <v>M3 Csk Screw</v>
          </cell>
          <cell r="M64">
            <v>1</v>
          </cell>
          <cell r="N64">
            <v>1</v>
          </cell>
          <cell r="O64">
            <v>5.6000000000000001E-2</v>
          </cell>
          <cell r="P64">
            <v>5.6000000000000001E-2</v>
          </cell>
          <cell r="Q64">
            <v>5.5999999999999999E-8</v>
          </cell>
          <cell r="R64">
            <v>17857142.857142858</v>
          </cell>
          <cell r="S64" t="str">
            <v>No redundancy</v>
          </cell>
          <cell r="T64" t="str">
            <v>NPRD 95 P2-20, Bolt Hex Head - 0.0020M converted to hours</v>
          </cell>
          <cell r="U64">
            <v>1</v>
          </cell>
          <cell r="V64">
            <v>9.9999999999999992E-2</v>
          </cell>
          <cell r="W64">
            <v>5.5999999999999997E-9</v>
          </cell>
          <cell r="X64" t="str">
            <v>Expected to require 1 mechanic to conduct repairs. Expected to be replaceable in situ. Open Armor Hatch for access. Repair by exchange available at First or Second line without special facilities. Remove and replace part with standard tools. No Special to</v>
          </cell>
          <cell r="Z64">
            <v>0</v>
          </cell>
          <cell r="AA64" t="str">
            <v>T0</v>
          </cell>
          <cell r="AB64" t="str">
            <v>T0</v>
          </cell>
          <cell r="AC64" t="str">
            <v>P6</v>
          </cell>
          <cell r="AD64" t="str">
            <v>T0</v>
          </cell>
          <cell r="AE64">
            <v>0</v>
          </cell>
          <cell r="AF64">
            <v>0</v>
          </cell>
          <cell r="AG64">
            <v>1.6666666666666666E-2</v>
          </cell>
          <cell r="AH64">
            <v>0</v>
          </cell>
          <cell r="AI64">
            <v>0</v>
          </cell>
          <cell r="AJ64">
            <v>8.3333333333333329E-2</v>
          </cell>
          <cell r="AK64">
            <v>0</v>
          </cell>
          <cell r="AL64">
            <v>0</v>
          </cell>
          <cell r="AM64">
            <v>9.9999999999999992E-2</v>
          </cell>
          <cell r="AN64">
            <v>5.5999999999999997E-9</v>
          </cell>
          <cell r="AP64">
            <v>2</v>
          </cell>
          <cell r="AQ64">
            <v>1</v>
          </cell>
          <cell r="AU64">
            <v>1</v>
          </cell>
          <cell r="BD64">
            <v>1</v>
          </cell>
          <cell r="BJ64">
            <v>1</v>
          </cell>
          <cell r="BL64">
            <v>1</v>
          </cell>
          <cell r="BM64">
            <v>1</v>
          </cell>
          <cell r="BO64" t="str">
            <v xml:space="preserve">Expected to require 1 mechanic to conduct repairs. </v>
          </cell>
          <cell r="BP64" t="str">
            <v xml:space="preserve">Expected to be replaceable in situ. </v>
          </cell>
          <cell r="BQ64" t="str">
            <v/>
          </cell>
          <cell r="BR64" t="str">
            <v xml:space="preserve">Open Armor Hatch for access. </v>
          </cell>
          <cell r="BS64" t="str">
            <v/>
          </cell>
          <cell r="BT64" t="str">
            <v/>
          </cell>
          <cell r="BU64" t="str">
            <v/>
          </cell>
          <cell r="BV64" t="str">
            <v/>
          </cell>
          <cell r="BW64" t="str">
            <v/>
          </cell>
          <cell r="BX64" t="str">
            <v/>
          </cell>
          <cell r="BY64" t="str">
            <v/>
          </cell>
          <cell r="BZ64" t="str">
            <v/>
          </cell>
          <cell r="CA64" t="str">
            <v xml:space="preserve">Repair by exchange available at First or Second line without special facilities. </v>
          </cell>
          <cell r="CB64" t="str">
            <v/>
          </cell>
          <cell r="CC64" t="str">
            <v/>
          </cell>
          <cell r="CD64" t="str">
            <v/>
          </cell>
          <cell r="CE64" t="str">
            <v/>
          </cell>
          <cell r="CF64" t="str">
            <v xml:space="preserve">Remove and replace part with standard tools. No Special tools predicted. </v>
          </cell>
          <cell r="CG64" t="str">
            <v/>
          </cell>
          <cell r="CH64" t="str">
            <v/>
          </cell>
          <cell r="CI64" t="str">
            <v xml:space="preserve">No consumeables predicted. </v>
          </cell>
          <cell r="CJ64" t="str">
            <v xml:space="preserve">No predicted life limitations. </v>
          </cell>
          <cell r="CK64" t="str">
            <v/>
          </cell>
          <cell r="CL64" t="str">
            <v>Y</v>
          </cell>
        </row>
        <row r="65">
          <cell r="A65">
            <v>64</v>
          </cell>
          <cell r="B65">
            <v>46</v>
          </cell>
          <cell r="C65">
            <v>3</v>
          </cell>
          <cell r="D65" t="str">
            <v>Y</v>
          </cell>
          <cell r="E65">
            <v>5.6000000000000001E-2</v>
          </cell>
          <cell r="F65" t="str">
            <v>SV00A0A410AD2505</v>
          </cell>
          <cell r="G65" t="str">
            <v>BT-M8X10HX</v>
          </cell>
          <cell r="H65" t="str">
            <v>Scout</v>
          </cell>
          <cell r="I65" t="str">
            <v>MAIN TANK  1  - SCOUT</v>
          </cell>
          <cell r="J65" t="str">
            <v>M8 Bolt Hex Head</v>
          </cell>
          <cell r="K65" t="str">
            <v>Earthing Boss</v>
          </cell>
          <cell r="L65" t="str">
            <v>M8 Bolt Hex Head</v>
          </cell>
          <cell r="M65">
            <v>1</v>
          </cell>
          <cell r="N65">
            <v>1</v>
          </cell>
          <cell r="O65">
            <v>5.6000000000000001E-2</v>
          </cell>
          <cell r="P65">
            <v>5.6000000000000001E-2</v>
          </cell>
          <cell r="Q65">
            <v>5.5999999999999999E-8</v>
          </cell>
          <cell r="R65">
            <v>17857142.857142858</v>
          </cell>
          <cell r="S65" t="str">
            <v>No redundancy</v>
          </cell>
          <cell r="T65" t="str">
            <v>NPRD 95 P2-20, Bolt Hex Head - 0.0020M converted to hours</v>
          </cell>
          <cell r="U65">
            <v>1</v>
          </cell>
          <cell r="V65">
            <v>9.9999999999999992E-2</v>
          </cell>
          <cell r="W65">
            <v>5.5999999999999997E-9</v>
          </cell>
          <cell r="X65" t="str">
            <v>Expected to require 1 mechanic to conduct repairs. Expected to be replaceable in situ. Repair by exchange available at First or Second line without special facilities. Remove and replace part with standard tools. No Special tools predicted. No consumeable</v>
          </cell>
          <cell r="Z65">
            <v>0</v>
          </cell>
          <cell r="AA65" t="str">
            <v>T0</v>
          </cell>
          <cell r="AB65" t="str">
            <v>T0</v>
          </cell>
          <cell r="AC65" t="str">
            <v>P6</v>
          </cell>
          <cell r="AD65" t="str">
            <v>T0</v>
          </cell>
          <cell r="AE65">
            <v>0</v>
          </cell>
          <cell r="AF65">
            <v>0</v>
          </cell>
          <cell r="AG65">
            <v>1.6666666666666666E-2</v>
          </cell>
          <cell r="AH65">
            <v>0</v>
          </cell>
          <cell r="AI65">
            <v>0</v>
          </cell>
          <cell r="AJ65">
            <v>8.3333333333333329E-2</v>
          </cell>
          <cell r="AK65">
            <v>0</v>
          </cell>
          <cell r="AL65">
            <v>0</v>
          </cell>
          <cell r="AM65">
            <v>9.9999999999999992E-2</v>
          </cell>
          <cell r="AN65">
            <v>5.5999999999999997E-9</v>
          </cell>
          <cell r="AP65">
            <v>2</v>
          </cell>
          <cell r="AQ65">
            <v>1</v>
          </cell>
          <cell r="BD65">
            <v>1</v>
          </cell>
          <cell r="BJ65">
            <v>1</v>
          </cell>
          <cell r="BL65">
            <v>1</v>
          </cell>
          <cell r="BM65">
            <v>1</v>
          </cell>
          <cell r="BO65" t="str">
            <v xml:space="preserve">Expected to require 1 mechanic to conduct repairs. </v>
          </cell>
          <cell r="BP65" t="str">
            <v xml:space="preserve">Expected to be replaceable in situ. </v>
          </cell>
          <cell r="BQ65" t="str">
            <v/>
          </cell>
          <cell r="BR65" t="str">
            <v/>
          </cell>
          <cell r="BS65" t="str">
            <v/>
          </cell>
          <cell r="BT65" t="str">
            <v/>
          </cell>
          <cell r="BU65" t="str">
            <v/>
          </cell>
          <cell r="BV65" t="str">
            <v/>
          </cell>
          <cell r="BW65" t="str">
            <v/>
          </cell>
          <cell r="BX65" t="str">
            <v/>
          </cell>
          <cell r="BY65" t="str">
            <v/>
          </cell>
          <cell r="BZ65" t="str">
            <v/>
          </cell>
          <cell r="CA65" t="str">
            <v xml:space="preserve">Repair by exchange available at First or Second line without special facilities. </v>
          </cell>
          <cell r="CB65" t="str">
            <v/>
          </cell>
          <cell r="CC65" t="str">
            <v/>
          </cell>
          <cell r="CD65" t="str">
            <v/>
          </cell>
          <cell r="CE65" t="str">
            <v/>
          </cell>
          <cell r="CF65" t="str">
            <v xml:space="preserve">Remove and replace part with standard tools. No Special tools predicted. </v>
          </cell>
          <cell r="CG65" t="str">
            <v/>
          </cell>
          <cell r="CH65" t="str">
            <v/>
          </cell>
          <cell r="CI65" t="str">
            <v xml:space="preserve">No consumeables predicted. </v>
          </cell>
          <cell r="CJ65" t="str">
            <v xml:space="preserve">No predicted life limitations. </v>
          </cell>
          <cell r="CK65" t="str">
            <v/>
          </cell>
          <cell r="CL65" t="str">
            <v>Y</v>
          </cell>
        </row>
        <row r="66">
          <cell r="A66">
            <v>66</v>
          </cell>
          <cell r="B66">
            <v>48</v>
          </cell>
          <cell r="C66">
            <v>2</v>
          </cell>
          <cell r="D66" t="str">
            <v>N</v>
          </cell>
          <cell r="E66">
            <v>0</v>
          </cell>
          <cell r="F66" t="str">
            <v>SV00A0A410AD03</v>
          </cell>
          <cell r="G66" t="str">
            <v>FT28391</v>
          </cell>
          <cell r="H66" t="str">
            <v>Scout</v>
          </cell>
          <cell r="I66" t="str">
            <v>MAIN TANK  1  - SCOUT</v>
          </cell>
          <cell r="J66" t="str">
            <v/>
          </cell>
          <cell r="K66" t="str">
            <v>Top Access Plate Assembly</v>
          </cell>
          <cell r="L66" t="str">
            <v/>
          </cell>
          <cell r="M66" t="str">
            <v/>
          </cell>
          <cell r="N66" t="str">
            <v/>
          </cell>
          <cell r="O66">
            <v>5.360153250053485</v>
          </cell>
          <cell r="P66">
            <v>5.360153250053485</v>
          </cell>
          <cell r="Q66">
            <v>5.3601532500534846E-6</v>
          </cell>
          <cell r="R66">
            <v>186561.83010999206</v>
          </cell>
          <cell r="S66" t="str">
            <v>No redundancy</v>
          </cell>
          <cell r="T66" t="str">
            <v>Sum of Below Parts</v>
          </cell>
          <cell r="U66">
            <v>1</v>
          </cell>
          <cell r="V66">
            <v>0.30295527898248042</v>
          </cell>
          <cell r="W66">
            <v>1.6238867232588025E-6</v>
          </cell>
          <cell r="X66" t="str">
            <v xml:space="preserve">See parts below. Individual damaged parts can be replaced without replacing the tank. </v>
          </cell>
          <cell r="Z66">
            <v>0</v>
          </cell>
          <cell r="AA66" t="str">
            <v>T0</v>
          </cell>
          <cell r="AB66" t="str">
            <v>T0</v>
          </cell>
          <cell r="AC66" t="str">
            <v>T0</v>
          </cell>
          <cell r="AD66" t="str">
            <v>T0</v>
          </cell>
          <cell r="AL66" t="str">
            <v>MTTE =</v>
          </cell>
          <cell r="AM66">
            <v>0.30295527898248042</v>
          </cell>
          <cell r="AN66">
            <v>1.6238867232588025E-6</v>
          </cell>
          <cell r="AP66">
            <v>1</v>
          </cell>
          <cell r="AQ66">
            <v>4</v>
          </cell>
          <cell r="BJ66">
            <v>6</v>
          </cell>
          <cell r="BL66">
            <v>6</v>
          </cell>
          <cell r="BM66">
            <v>5</v>
          </cell>
          <cell r="BN66">
            <v>2</v>
          </cell>
          <cell r="BO66" t="str">
            <v/>
          </cell>
          <cell r="BP66" t="str">
            <v/>
          </cell>
          <cell r="BQ66" t="str">
            <v/>
          </cell>
          <cell r="BR66" t="str">
            <v/>
          </cell>
          <cell r="BS66" t="str">
            <v/>
          </cell>
          <cell r="BT66" t="str">
            <v/>
          </cell>
          <cell r="BU66" t="str">
            <v/>
          </cell>
          <cell r="BV66" t="str">
            <v/>
          </cell>
          <cell r="BW66" t="str">
            <v/>
          </cell>
          <cell r="BX66" t="str">
            <v/>
          </cell>
          <cell r="BY66" t="str">
            <v/>
          </cell>
          <cell r="BZ66" t="str">
            <v/>
          </cell>
          <cell r="CA66" t="str">
            <v/>
          </cell>
          <cell r="CB66" t="str">
            <v/>
          </cell>
          <cell r="CC66" t="str">
            <v/>
          </cell>
          <cell r="CD66" t="str">
            <v/>
          </cell>
          <cell r="CE66" t="str">
            <v/>
          </cell>
          <cell r="CF66" t="str">
            <v/>
          </cell>
          <cell r="CG66" t="str">
            <v/>
          </cell>
          <cell r="CH66" t="str">
            <v/>
          </cell>
          <cell r="CI66" t="str">
            <v/>
          </cell>
          <cell r="CJ66" t="str">
            <v/>
          </cell>
          <cell r="CK66" t="str">
            <v xml:space="preserve">See parts below. Individual damaged parts can be replaced without replacing the tank. </v>
          </cell>
          <cell r="CL66" t="str">
            <v>Y</v>
          </cell>
        </row>
        <row r="67">
          <cell r="A67">
            <v>67</v>
          </cell>
          <cell r="B67">
            <v>48</v>
          </cell>
          <cell r="C67">
            <v>3</v>
          </cell>
          <cell r="D67" t="str">
            <v>Y</v>
          </cell>
          <cell r="E67">
            <v>0.224</v>
          </cell>
          <cell r="F67" t="str">
            <v>SV00A0A410AD0301</v>
          </cell>
          <cell r="G67" t="str">
            <v>FT28491</v>
          </cell>
          <cell r="H67" t="str">
            <v>Scout</v>
          </cell>
          <cell r="I67" t="str">
            <v>MAIN TANK  1  - SCOUT</v>
          </cell>
          <cell r="J67" t="str">
            <v>Plate</v>
          </cell>
          <cell r="K67" t="str">
            <v>Top Access Plate Assy FT28391</v>
          </cell>
          <cell r="L67" t="str">
            <v>Plate</v>
          </cell>
          <cell r="M67">
            <v>1</v>
          </cell>
          <cell r="N67">
            <v>1</v>
          </cell>
          <cell r="O67">
            <v>0.224</v>
          </cell>
          <cell r="P67">
            <v>0.224</v>
          </cell>
          <cell r="Q67">
            <v>2.2399999999999999E-7</v>
          </cell>
          <cell r="R67">
            <v>4464285.7142857146</v>
          </cell>
          <cell r="S67" t="str">
            <v>No redundancy</v>
          </cell>
          <cell r="T67" t="str">
            <v>NPRD 95 P2-152, Plate - 0.008M GM converted to hours.</v>
          </cell>
          <cell r="U67">
            <v>1</v>
          </cell>
          <cell r="V67">
            <v>1</v>
          </cell>
          <cell r="W67">
            <v>2.2399999999999999E-7</v>
          </cell>
          <cell r="X67" t="str">
            <v>Expected to require 1 mechanic to conduct repairs. Expected to be repairable in situ. Remove Armor Lid. Remove 56 bolts to remove the Top Access Plate. Replace each  Gasket with every disturbance. Repair by exchange available at First or Second line witho</v>
          </cell>
          <cell r="Y67">
            <v>56</v>
          </cell>
          <cell r="Z67">
            <v>0</v>
          </cell>
          <cell r="AA67" t="str">
            <v>T0</v>
          </cell>
          <cell r="AB67" t="str">
            <v>PT1</v>
          </cell>
          <cell r="AC67" t="str">
            <v>T0</v>
          </cell>
          <cell r="AD67" t="str">
            <v>P14</v>
          </cell>
          <cell r="AE67">
            <v>0</v>
          </cell>
          <cell r="AF67">
            <v>0</v>
          </cell>
          <cell r="AG67">
            <v>0.91666666666666663</v>
          </cell>
          <cell r="AH67">
            <v>0</v>
          </cell>
          <cell r="AI67">
            <v>0</v>
          </cell>
          <cell r="AJ67">
            <v>8.3333333333333329E-2</v>
          </cell>
          <cell r="AK67">
            <v>0</v>
          </cell>
          <cell r="AL67">
            <v>0</v>
          </cell>
          <cell r="AM67">
            <v>1</v>
          </cell>
          <cell r="AN67">
            <v>2.2399999999999999E-7</v>
          </cell>
          <cell r="AP67">
            <v>1</v>
          </cell>
          <cell r="AQ67">
            <v>1</v>
          </cell>
          <cell r="AR67">
            <v>1</v>
          </cell>
          <cell r="AS67">
            <v>56</v>
          </cell>
          <cell r="AV67">
            <v>1</v>
          </cell>
          <cell r="BA67">
            <v>1</v>
          </cell>
          <cell r="BB67">
            <v>1</v>
          </cell>
          <cell r="BC67">
            <v>3</v>
          </cell>
          <cell r="BD67">
            <v>1</v>
          </cell>
          <cell r="BJ67">
            <v>1</v>
          </cell>
          <cell r="BK67">
            <v>1</v>
          </cell>
          <cell r="BL67">
            <v>1</v>
          </cell>
          <cell r="BM67">
            <v>1</v>
          </cell>
          <cell r="BO67" t="str">
            <v xml:space="preserve">Expected to require 1 mechanic to conduct repairs. </v>
          </cell>
          <cell r="BP67" t="str">
            <v xml:space="preserve">Expected to be repairable in situ. </v>
          </cell>
          <cell r="BQ67" t="str">
            <v/>
          </cell>
          <cell r="BR67" t="str">
            <v/>
          </cell>
          <cell r="BS67" t="str">
            <v xml:space="preserve">Remove Armor Lid. </v>
          </cell>
          <cell r="BT67" t="str">
            <v/>
          </cell>
          <cell r="BU67" t="str">
            <v/>
          </cell>
          <cell r="BV67" t="str">
            <v/>
          </cell>
          <cell r="BW67" t="str">
            <v xml:space="preserve">Remove 56 bolts to remove the Top Access Plate. </v>
          </cell>
          <cell r="BX67" t="str">
            <v/>
          </cell>
          <cell r="BY67" t="str">
            <v/>
          </cell>
          <cell r="BZ67" t="str">
            <v xml:space="preserve">Replace each  Gasket with every disturbance. </v>
          </cell>
          <cell r="CA67" t="str">
            <v xml:space="preserve">Repair by exchange available at First or Second line without special facilities. </v>
          </cell>
          <cell r="CB67" t="str">
            <v/>
          </cell>
          <cell r="CC67" t="str">
            <v/>
          </cell>
          <cell r="CD67" t="str">
            <v/>
          </cell>
          <cell r="CE67" t="str">
            <v/>
          </cell>
          <cell r="CF67" t="str">
            <v xml:space="preserve">Remove and replace part with standard tools. No Special tools predicted. </v>
          </cell>
          <cell r="CG67" t="str">
            <v xml:space="preserve">Reinstall in the reverse order. </v>
          </cell>
          <cell r="CH67" t="str">
            <v/>
          </cell>
          <cell r="CI67" t="str">
            <v xml:space="preserve">No consumeables predicted. </v>
          </cell>
          <cell r="CJ67" t="str">
            <v xml:space="preserve">No predicted life limitations. </v>
          </cell>
          <cell r="CK67" t="str">
            <v/>
          </cell>
          <cell r="CL67" t="str">
            <v>Y</v>
          </cell>
        </row>
        <row r="68">
          <cell r="A68">
            <v>68</v>
          </cell>
          <cell r="B68">
            <v>49</v>
          </cell>
          <cell r="C68">
            <v>3</v>
          </cell>
          <cell r="D68" t="str">
            <v>Y</v>
          </cell>
          <cell r="E68">
            <v>0.89600000000000002</v>
          </cell>
          <cell r="F68" t="str">
            <v>SV00A0A410AD0303</v>
          </cell>
          <cell r="G68" t="str">
            <v>FT28241</v>
          </cell>
          <cell r="H68" t="str">
            <v>Scout</v>
          </cell>
          <cell r="I68" t="str">
            <v>MAIN TANK  1  - SCOUT</v>
          </cell>
          <cell r="J68" t="str">
            <v>Backing Ring</v>
          </cell>
          <cell r="K68" t="str">
            <v>Top Access Plate Assy FT28391</v>
          </cell>
          <cell r="L68" t="str">
            <v>Backing Ring</v>
          </cell>
          <cell r="M68">
            <v>1</v>
          </cell>
          <cell r="N68">
            <v>1</v>
          </cell>
          <cell r="O68">
            <v>0.89600000000000002</v>
          </cell>
          <cell r="P68">
            <v>0.89600000000000002</v>
          </cell>
          <cell r="Q68">
            <v>8.9599999999999998E-7</v>
          </cell>
          <cell r="R68">
            <v>1116071.4285714286</v>
          </cell>
          <cell r="S68" t="str">
            <v>No redundancy</v>
          </cell>
          <cell r="T68" t="str">
            <v>NPRD 95 P2- 176, Ring Backup - 0.0320M converted to hours</v>
          </cell>
          <cell r="U68">
            <v>1</v>
          </cell>
          <cell r="V68">
            <v>1.0833333333333333</v>
          </cell>
          <cell r="W68">
            <v>9.7066666666666668E-7</v>
          </cell>
          <cell r="X68" t="str">
            <v>Expected to require 1 mechanic to conduct repairs. Expected to be replaceable in situ. Remove Armor Lid. Remove 56 bolts to remove the Top Access Plate. Replace each  Gasket with every disturbance. Repair by exchange available at First or Second line with</v>
          </cell>
          <cell r="Y68">
            <v>56</v>
          </cell>
          <cell r="Z68">
            <v>0</v>
          </cell>
          <cell r="AA68" t="str">
            <v>T0</v>
          </cell>
          <cell r="AB68" t="str">
            <v>T1</v>
          </cell>
          <cell r="AC68" t="str">
            <v>P2</v>
          </cell>
          <cell r="AD68" t="str">
            <v>P14</v>
          </cell>
          <cell r="AE68">
            <v>0.44166666666666665</v>
          </cell>
          <cell r="AF68">
            <v>0</v>
          </cell>
          <cell r="AG68">
            <v>0.11666666666666667</v>
          </cell>
          <cell r="AH68">
            <v>0</v>
          </cell>
          <cell r="AI68">
            <v>0.44166666666666665</v>
          </cell>
          <cell r="AJ68">
            <v>8.3333333333333329E-2</v>
          </cell>
          <cell r="AK68">
            <v>0</v>
          </cell>
          <cell r="AL68">
            <v>0</v>
          </cell>
          <cell r="AM68">
            <v>1.0833333333333333</v>
          </cell>
          <cell r="AN68">
            <v>9.7066666666666668E-7</v>
          </cell>
          <cell r="AP68">
            <v>2</v>
          </cell>
          <cell r="AQ68">
            <v>1</v>
          </cell>
          <cell r="AR68">
            <v>1</v>
          </cell>
          <cell r="AS68">
            <v>56</v>
          </cell>
          <cell r="AV68">
            <v>1</v>
          </cell>
          <cell r="BA68">
            <v>1</v>
          </cell>
          <cell r="BB68">
            <v>1</v>
          </cell>
          <cell r="BC68">
            <v>3</v>
          </cell>
          <cell r="BD68">
            <v>1</v>
          </cell>
          <cell r="BJ68">
            <v>1</v>
          </cell>
          <cell r="BK68">
            <v>1</v>
          </cell>
          <cell r="BL68">
            <v>1</v>
          </cell>
          <cell r="BM68">
            <v>1</v>
          </cell>
          <cell r="BO68" t="str">
            <v xml:space="preserve">Expected to require 1 mechanic to conduct repairs. </v>
          </cell>
          <cell r="BP68" t="str">
            <v xml:space="preserve">Expected to be replaceable in situ. </v>
          </cell>
          <cell r="BQ68" t="str">
            <v/>
          </cell>
          <cell r="BR68" t="str">
            <v/>
          </cell>
          <cell r="BS68" t="str">
            <v xml:space="preserve">Remove Armor Lid. </v>
          </cell>
          <cell r="BT68" t="str">
            <v/>
          </cell>
          <cell r="BU68" t="str">
            <v/>
          </cell>
          <cell r="BV68" t="str">
            <v/>
          </cell>
          <cell r="BW68" t="str">
            <v xml:space="preserve">Remove 56 bolts to remove the Top Access Plate. </v>
          </cell>
          <cell r="BX68" t="str">
            <v/>
          </cell>
          <cell r="BY68" t="str">
            <v/>
          </cell>
          <cell r="BZ68" t="str">
            <v xml:space="preserve">Replace each  Gasket with every disturbance. </v>
          </cell>
          <cell r="CA68" t="str">
            <v xml:space="preserve">Repair by exchange available at First or Second line without special facilities. </v>
          </cell>
          <cell r="CB68" t="str">
            <v/>
          </cell>
          <cell r="CC68" t="str">
            <v/>
          </cell>
          <cell r="CD68" t="str">
            <v/>
          </cell>
          <cell r="CE68" t="str">
            <v/>
          </cell>
          <cell r="CF68" t="str">
            <v xml:space="preserve">Remove and replace part with standard tools. No Special tools predicted. </v>
          </cell>
          <cell r="CG68" t="str">
            <v xml:space="preserve">Reinstall in the reverse order. </v>
          </cell>
          <cell r="CH68" t="str">
            <v/>
          </cell>
          <cell r="CI68" t="str">
            <v xml:space="preserve">No consumeables predicted. </v>
          </cell>
          <cell r="CJ68" t="str">
            <v xml:space="preserve">No predicted life limitations. </v>
          </cell>
          <cell r="CK68" t="str">
            <v/>
          </cell>
          <cell r="CL68" t="str">
            <v>Y</v>
          </cell>
        </row>
        <row r="69">
          <cell r="A69">
            <v>69</v>
          </cell>
          <cell r="B69">
            <v>51</v>
          </cell>
          <cell r="C69">
            <v>3</v>
          </cell>
          <cell r="D69" t="str">
            <v>Y</v>
          </cell>
          <cell r="E69">
            <v>3.1360000000000001</v>
          </cell>
          <cell r="F69" t="str">
            <v>SV00A0A410AD0305</v>
          </cell>
          <cell r="G69" t="str">
            <v>BT-M6X25HX/SS</v>
          </cell>
          <cell r="H69" t="str">
            <v>Scout</v>
          </cell>
          <cell r="I69" t="str">
            <v>MAIN TANK  1  - SCOUT</v>
          </cell>
          <cell r="J69" t="str">
            <v>M6 Bolt Hex Head</v>
          </cell>
          <cell r="K69" t="str">
            <v>Top Access Plate Assy FT28391</v>
          </cell>
          <cell r="L69" t="str">
            <v>M6 Bolt Hex Head</v>
          </cell>
          <cell r="M69">
            <v>56</v>
          </cell>
          <cell r="N69">
            <v>56</v>
          </cell>
          <cell r="O69">
            <v>5.6000000000000001E-2</v>
          </cell>
          <cell r="P69">
            <v>3.1360000000000001</v>
          </cell>
          <cell r="Q69">
            <v>3.1360000000000001E-6</v>
          </cell>
          <cell r="R69">
            <v>318877.55102040817</v>
          </cell>
          <cell r="S69" t="str">
            <v>Multiple fasteners</v>
          </cell>
          <cell r="T69" t="str">
            <v>NPRD 95 P2-20, Bolt Hex Head - 0.0020M converted to hours</v>
          </cell>
          <cell r="U69">
            <v>1</v>
          </cell>
          <cell r="V69">
            <v>9.9999999999999992E-2</v>
          </cell>
          <cell r="W69">
            <v>3.136E-7</v>
          </cell>
          <cell r="X69" t="str">
            <v>Expected to require 1 mechanic to conduct repairs. Expected to be replaceable in situ. Remove Armor Lid. Repair by exchange available at First or Second line without special facilities. Remove and replace part with standard tools. No Special tools predict</v>
          </cell>
          <cell r="Z69">
            <v>0</v>
          </cell>
          <cell r="AA69" t="str">
            <v>T0</v>
          </cell>
          <cell r="AB69" t="str">
            <v>T0</v>
          </cell>
          <cell r="AC69" t="str">
            <v>P6</v>
          </cell>
          <cell r="AD69" t="str">
            <v>T0</v>
          </cell>
          <cell r="AE69">
            <v>0</v>
          </cell>
          <cell r="AF69">
            <v>0</v>
          </cell>
          <cell r="AG69">
            <v>1.6666666666666666E-2</v>
          </cell>
          <cell r="AH69">
            <v>0</v>
          </cell>
          <cell r="AI69">
            <v>0</v>
          </cell>
          <cell r="AJ69">
            <v>8.3333333333333329E-2</v>
          </cell>
          <cell r="AK69">
            <v>0</v>
          </cell>
          <cell r="AL69">
            <v>0</v>
          </cell>
          <cell r="AM69">
            <v>9.9999999999999992E-2</v>
          </cell>
          <cell r="AN69">
            <v>3.136E-7</v>
          </cell>
          <cell r="AP69">
            <v>2</v>
          </cell>
          <cell r="AQ69">
            <v>1</v>
          </cell>
          <cell r="AV69">
            <v>1</v>
          </cell>
          <cell r="BD69">
            <v>1</v>
          </cell>
          <cell r="BJ69">
            <v>1</v>
          </cell>
          <cell r="BL69">
            <v>1</v>
          </cell>
          <cell r="BM69">
            <v>1</v>
          </cell>
          <cell r="BO69" t="str">
            <v xml:space="preserve">Expected to require 1 mechanic to conduct repairs. </v>
          </cell>
          <cell r="BP69" t="str">
            <v xml:space="preserve">Expected to be replaceable in situ. </v>
          </cell>
          <cell r="BQ69" t="str">
            <v/>
          </cell>
          <cell r="BR69" t="str">
            <v/>
          </cell>
          <cell r="BS69" t="str">
            <v xml:space="preserve">Remove Armor Lid. </v>
          </cell>
          <cell r="BT69" t="str">
            <v/>
          </cell>
          <cell r="BU69" t="str">
            <v/>
          </cell>
          <cell r="BV69" t="str">
            <v/>
          </cell>
          <cell r="BW69" t="str">
            <v/>
          </cell>
          <cell r="BX69" t="str">
            <v/>
          </cell>
          <cell r="BY69" t="str">
            <v/>
          </cell>
          <cell r="BZ69" t="str">
            <v/>
          </cell>
          <cell r="CA69" t="str">
            <v xml:space="preserve">Repair by exchange available at First or Second line without special facilities. </v>
          </cell>
          <cell r="CB69" t="str">
            <v/>
          </cell>
          <cell r="CC69" t="str">
            <v/>
          </cell>
          <cell r="CD69" t="str">
            <v/>
          </cell>
          <cell r="CE69" t="str">
            <v/>
          </cell>
          <cell r="CF69" t="str">
            <v xml:space="preserve">Remove and replace part with standard tools. No Special tools predicted. </v>
          </cell>
          <cell r="CG69" t="str">
            <v/>
          </cell>
          <cell r="CH69" t="str">
            <v/>
          </cell>
          <cell r="CI69" t="str">
            <v xml:space="preserve">No consumeables predicted. </v>
          </cell>
          <cell r="CJ69" t="str">
            <v xml:space="preserve">No predicted life limitations. </v>
          </cell>
          <cell r="CK69" t="str">
            <v/>
          </cell>
          <cell r="CL69" t="str">
            <v>Y</v>
          </cell>
        </row>
        <row r="70">
          <cell r="A70">
            <v>70</v>
          </cell>
          <cell r="B70">
            <v>52</v>
          </cell>
          <cell r="C70">
            <v>3</v>
          </cell>
          <cell r="D70" t="str">
            <v>Y</v>
          </cell>
          <cell r="E70">
            <v>0.93037021495705408</v>
          </cell>
          <cell r="F70" t="str">
            <v>SV00A0A410AD0307</v>
          </cell>
          <cell r="G70" t="str">
            <v>Z-W-M6/SS</v>
          </cell>
          <cell r="H70" t="str">
            <v>Scout</v>
          </cell>
          <cell r="I70" t="str">
            <v>MAIN TANK  1  - SCOUT</v>
          </cell>
          <cell r="J70" t="str">
            <v>M6 Washer</v>
          </cell>
          <cell r="K70" t="str">
            <v>Top Access Plate Assy FT28391</v>
          </cell>
          <cell r="L70" t="str">
            <v>M6 Washer</v>
          </cell>
          <cell r="M70">
            <v>56</v>
          </cell>
          <cell r="N70">
            <v>56</v>
          </cell>
          <cell r="O70">
            <v>1.6613753838518822E-2</v>
          </cell>
          <cell r="P70">
            <v>0.93037021495705408</v>
          </cell>
          <cell r="Q70">
            <v>9.3037021495705402E-7</v>
          </cell>
          <cell r="R70">
            <v>1074840.943877551</v>
          </cell>
          <cell r="S70" t="str">
            <v>Multiple fasteners</v>
          </cell>
          <cell r="T70" t="str">
            <v>NPRD 95 P2-237, Washer P# 7748743 - 1/1685.3506M GM converted to hours</v>
          </cell>
          <cell r="U70">
            <v>1</v>
          </cell>
          <cell r="V70">
            <v>9.9999999999999992E-2</v>
          </cell>
          <cell r="W70">
            <v>9.3037021495705397E-8</v>
          </cell>
          <cell r="X70" t="str">
            <v>Expected to require 1 mechanic to conduct repairs. Expected to be replaceable in situ. Remove Armor Lid. Repair by exchange available at First or Second line without special facilities. Remove and replace part with standard tools. No Special tools predict</v>
          </cell>
          <cell r="Z70">
            <v>0</v>
          </cell>
          <cell r="AA70" t="str">
            <v>T0</v>
          </cell>
          <cell r="AB70" t="str">
            <v>T0</v>
          </cell>
          <cell r="AC70" t="str">
            <v>P26</v>
          </cell>
          <cell r="AD70" t="str">
            <v>T0</v>
          </cell>
          <cell r="AE70">
            <v>0</v>
          </cell>
          <cell r="AF70">
            <v>0</v>
          </cell>
          <cell r="AG70">
            <v>1.6666666666666666E-2</v>
          </cell>
          <cell r="AH70">
            <v>0</v>
          </cell>
          <cell r="AI70">
            <v>0</v>
          </cell>
          <cell r="AJ70">
            <v>8.3333333333333329E-2</v>
          </cell>
          <cell r="AK70">
            <v>0</v>
          </cell>
          <cell r="AL70">
            <v>0</v>
          </cell>
          <cell r="AM70">
            <v>9.9999999999999992E-2</v>
          </cell>
          <cell r="AN70">
            <v>9.3037021495705397E-8</v>
          </cell>
          <cell r="AP70">
            <v>2</v>
          </cell>
          <cell r="AQ70">
            <v>1</v>
          </cell>
          <cell r="AV70">
            <v>1</v>
          </cell>
          <cell r="BD70">
            <v>1</v>
          </cell>
          <cell r="BJ70">
            <v>1</v>
          </cell>
          <cell r="BL70">
            <v>1</v>
          </cell>
          <cell r="BM70">
            <v>1</v>
          </cell>
          <cell r="BO70" t="str">
            <v xml:space="preserve">Expected to require 1 mechanic to conduct repairs. </v>
          </cell>
          <cell r="BP70" t="str">
            <v xml:space="preserve">Expected to be replaceable in situ. </v>
          </cell>
          <cell r="BQ70" t="str">
            <v/>
          </cell>
          <cell r="BR70" t="str">
            <v/>
          </cell>
          <cell r="BS70" t="str">
            <v xml:space="preserve">Remove Armor Lid. </v>
          </cell>
          <cell r="BT70" t="str">
            <v/>
          </cell>
          <cell r="BU70" t="str">
            <v/>
          </cell>
          <cell r="BV70" t="str">
            <v/>
          </cell>
          <cell r="BW70" t="str">
            <v/>
          </cell>
          <cell r="BX70" t="str">
            <v/>
          </cell>
          <cell r="BY70" t="str">
            <v/>
          </cell>
          <cell r="BZ70" t="str">
            <v/>
          </cell>
          <cell r="CA70" t="str">
            <v xml:space="preserve">Repair by exchange available at First or Second line without special facilities. </v>
          </cell>
          <cell r="CB70" t="str">
            <v/>
          </cell>
          <cell r="CC70" t="str">
            <v/>
          </cell>
          <cell r="CD70" t="str">
            <v/>
          </cell>
          <cell r="CE70" t="str">
            <v/>
          </cell>
          <cell r="CF70" t="str">
            <v xml:space="preserve">Remove and replace part with standard tools. No Special tools predicted. </v>
          </cell>
          <cell r="CG70" t="str">
            <v/>
          </cell>
          <cell r="CH70" t="str">
            <v/>
          </cell>
          <cell r="CI70" t="str">
            <v xml:space="preserve">No consumeables predicted. </v>
          </cell>
          <cell r="CJ70" t="str">
            <v xml:space="preserve">No predicted life limitations. </v>
          </cell>
          <cell r="CK70" t="str">
            <v/>
          </cell>
          <cell r="CL70" t="str">
            <v>Y</v>
          </cell>
        </row>
        <row r="71">
          <cell r="A71">
            <v>71</v>
          </cell>
          <cell r="B71">
            <v>50</v>
          </cell>
          <cell r="C71">
            <v>3</v>
          </cell>
          <cell r="D71" t="str">
            <v>Y</v>
          </cell>
          <cell r="E71">
            <v>5.7830350964303756E-3</v>
          </cell>
          <cell r="F71" t="str">
            <v>SV00A0A410AD0309</v>
          </cell>
          <cell r="G71" t="str">
            <v>FT28251</v>
          </cell>
          <cell r="H71" t="str">
            <v>Scout</v>
          </cell>
          <cell r="I71" t="str">
            <v>MAIN TANK  1  - SCOUT</v>
          </cell>
          <cell r="J71" t="str">
            <v>Gasket</v>
          </cell>
          <cell r="K71" t="str">
            <v>Top Access Plate Assy FT28391</v>
          </cell>
          <cell r="L71" t="str">
            <v>Gasket</v>
          </cell>
          <cell r="M71">
            <v>2</v>
          </cell>
          <cell r="N71">
            <v>2</v>
          </cell>
          <cell r="O71">
            <v>2.8915175482151878E-3</v>
          </cell>
          <cell r="P71">
            <v>5.7830350964303756E-3</v>
          </cell>
          <cell r="Q71">
            <v>5.7830350964303757E-9</v>
          </cell>
          <cell r="R71">
            <v>172919580</v>
          </cell>
          <cell r="S71" t="str">
            <v>No redundancy</v>
          </cell>
          <cell r="T71" t="str">
            <v>NPRD 95 P2- 98, Gasket P# 2-242N674-70 - 1/864.5979 GF converted to GM.</v>
          </cell>
          <cell r="U71">
            <v>1</v>
          </cell>
          <cell r="V71">
            <v>1</v>
          </cell>
          <cell r="W71">
            <v>5.7830350964303757E-9</v>
          </cell>
          <cell r="X71" t="str">
            <v>Expected to require 1 mechanic to conduct repairs. Expected to be replaceable in situ. Remove Armor Lid. Remove 56 bolts to remove the Top Access Plate. Replace each  Gasket with every disturbance. Repair by exchange available at First or Second line with</v>
          </cell>
          <cell r="Y71">
            <v>56</v>
          </cell>
          <cell r="Z71">
            <v>0</v>
          </cell>
          <cell r="AA71" t="str">
            <v>T0</v>
          </cell>
          <cell r="AB71" t="str">
            <v>T1</v>
          </cell>
          <cell r="AC71" t="str">
            <v>P14</v>
          </cell>
          <cell r="AD71" t="str">
            <v>T0</v>
          </cell>
          <cell r="AE71">
            <v>0.44166666666666665</v>
          </cell>
          <cell r="AF71">
            <v>0</v>
          </cell>
          <cell r="AG71">
            <v>3.3333333333333333E-2</v>
          </cell>
          <cell r="AH71">
            <v>0</v>
          </cell>
          <cell r="AI71">
            <v>0.44166666666666665</v>
          </cell>
          <cell r="AJ71">
            <v>8.3333333333333329E-2</v>
          </cell>
          <cell r="AK71">
            <v>0</v>
          </cell>
          <cell r="AL71">
            <v>0</v>
          </cell>
          <cell r="AM71">
            <v>1</v>
          </cell>
          <cell r="AN71">
            <v>5.7830350964303757E-9</v>
          </cell>
          <cell r="AP71">
            <v>2</v>
          </cell>
          <cell r="AQ71">
            <v>1</v>
          </cell>
          <cell r="AR71">
            <v>1</v>
          </cell>
          <cell r="AS71">
            <v>56</v>
          </cell>
          <cell r="AV71">
            <v>1</v>
          </cell>
          <cell r="BA71">
            <v>1</v>
          </cell>
          <cell r="BB71">
            <v>1</v>
          </cell>
          <cell r="BC71">
            <v>3</v>
          </cell>
          <cell r="BD71">
            <v>1</v>
          </cell>
          <cell r="BJ71">
            <v>1</v>
          </cell>
          <cell r="BK71">
            <v>1</v>
          </cell>
          <cell r="BL71">
            <v>1</v>
          </cell>
          <cell r="BM71">
            <v>4</v>
          </cell>
          <cell r="BO71" t="str">
            <v xml:space="preserve">Expected to require 1 mechanic to conduct repairs. </v>
          </cell>
          <cell r="BP71" t="str">
            <v xml:space="preserve">Expected to be replaceable in situ. </v>
          </cell>
          <cell r="BQ71" t="str">
            <v/>
          </cell>
          <cell r="BR71" t="str">
            <v/>
          </cell>
          <cell r="BS71" t="str">
            <v xml:space="preserve">Remove Armor Lid. </v>
          </cell>
          <cell r="BT71" t="str">
            <v/>
          </cell>
          <cell r="BU71" t="str">
            <v/>
          </cell>
          <cell r="BV71" t="str">
            <v/>
          </cell>
          <cell r="BW71" t="str">
            <v xml:space="preserve">Remove 56 bolts to remove the Top Access Plate. </v>
          </cell>
          <cell r="BX71" t="str">
            <v/>
          </cell>
          <cell r="BY71" t="str">
            <v/>
          </cell>
          <cell r="BZ71" t="str">
            <v xml:space="preserve">Replace each  Gasket with every disturbance. </v>
          </cell>
          <cell r="CA71" t="str">
            <v xml:space="preserve">Repair by exchange available at First or Second line without special facilities. </v>
          </cell>
          <cell r="CB71" t="str">
            <v/>
          </cell>
          <cell r="CC71" t="str">
            <v/>
          </cell>
          <cell r="CD71" t="str">
            <v/>
          </cell>
          <cell r="CE71" t="str">
            <v/>
          </cell>
          <cell r="CF71" t="str">
            <v xml:space="preserve">Remove and replace part with standard tools. No Special tools predicted. </v>
          </cell>
          <cell r="CG71" t="str">
            <v xml:space="preserve">Reinstall in the reverse order. </v>
          </cell>
          <cell r="CH71" t="str">
            <v/>
          </cell>
          <cell r="CI71" t="str">
            <v xml:space="preserve">No consumeables predicted. </v>
          </cell>
          <cell r="CJ71" t="str">
            <v xml:space="preserve">Life Limited. This material is subject to deterioration. Inspect on condition at 10 years, and every 5 years subsequently. If disturbed, replace with new. </v>
          </cell>
          <cell r="CK71" t="str">
            <v/>
          </cell>
          <cell r="CL71" t="str">
            <v>Y</v>
          </cell>
        </row>
        <row r="72">
          <cell r="A72">
            <v>72</v>
          </cell>
          <cell r="B72">
            <v>51</v>
          </cell>
          <cell r="C72">
            <v>3</v>
          </cell>
          <cell r="D72" t="str">
            <v>Y</v>
          </cell>
          <cell r="E72">
            <v>0.16800000000000001</v>
          </cell>
          <cell r="F72" t="str">
            <v>SV00A0A410AD0311</v>
          </cell>
          <cell r="G72" t="str">
            <v>BT-M6X16CSK/SS</v>
          </cell>
          <cell r="H72" t="str">
            <v>Scout</v>
          </cell>
          <cell r="I72" t="str">
            <v>MAIN TANK  1  - SCOUT</v>
          </cell>
          <cell r="J72" t="str">
            <v>M6 Bolt Csk Head</v>
          </cell>
          <cell r="K72" t="str">
            <v>Top Access Plate Assy FT28391</v>
          </cell>
          <cell r="L72" t="str">
            <v>M6 Bolt Csk Head</v>
          </cell>
          <cell r="M72">
            <v>3</v>
          </cell>
          <cell r="N72">
            <v>3</v>
          </cell>
          <cell r="O72">
            <v>5.6000000000000001E-2</v>
          </cell>
          <cell r="P72">
            <v>0.16800000000000001</v>
          </cell>
          <cell r="Q72">
            <v>1.6800000000000002E-7</v>
          </cell>
          <cell r="R72">
            <v>5952380.9523809515</v>
          </cell>
          <cell r="S72" t="str">
            <v>Multiple fasteners</v>
          </cell>
          <cell r="T72" t="str">
            <v>NPRD 95 P2-20, Bolt Hex Head - 0.0020M converted to hours</v>
          </cell>
          <cell r="U72">
            <v>1</v>
          </cell>
          <cell r="V72">
            <v>9.9999999999999992E-2</v>
          </cell>
          <cell r="W72">
            <v>1.6800000000000002E-8</v>
          </cell>
          <cell r="X72" t="str">
            <v>Expected to require 1 mechanic to conduct repairs. Expected to be replaceable in situ. Remove Armor Lid. Repair by exchange available at First or Second line without special facilities. Remove and replace part with standard tools. No Special tools predict</v>
          </cell>
          <cell r="Z72">
            <v>0</v>
          </cell>
          <cell r="AA72" t="str">
            <v>T0</v>
          </cell>
          <cell r="AB72" t="str">
            <v>T0</v>
          </cell>
          <cell r="AC72" t="str">
            <v>P6</v>
          </cell>
          <cell r="AD72" t="str">
            <v>T0</v>
          </cell>
          <cell r="AE72">
            <v>0</v>
          </cell>
          <cell r="AF72">
            <v>0</v>
          </cell>
          <cell r="AG72">
            <v>1.6666666666666666E-2</v>
          </cell>
          <cell r="AH72">
            <v>0</v>
          </cell>
          <cell r="AI72">
            <v>0</v>
          </cell>
          <cell r="AJ72">
            <v>8.3333333333333329E-2</v>
          </cell>
          <cell r="AK72">
            <v>0</v>
          </cell>
          <cell r="AL72">
            <v>0</v>
          </cell>
          <cell r="AM72">
            <v>9.9999999999999992E-2</v>
          </cell>
          <cell r="AN72">
            <v>1.6800000000000002E-8</v>
          </cell>
          <cell r="AP72">
            <v>2</v>
          </cell>
          <cell r="AQ72">
            <v>1</v>
          </cell>
          <cell r="AV72">
            <v>1</v>
          </cell>
          <cell r="BD72">
            <v>1</v>
          </cell>
          <cell r="BJ72">
            <v>1</v>
          </cell>
          <cell r="BL72">
            <v>1</v>
          </cell>
          <cell r="BM72">
            <v>1</v>
          </cell>
          <cell r="BO72" t="str">
            <v xml:space="preserve">Expected to require 1 mechanic to conduct repairs. </v>
          </cell>
          <cell r="BP72" t="str">
            <v xml:space="preserve">Expected to be replaceable in situ. </v>
          </cell>
          <cell r="BQ72" t="str">
            <v/>
          </cell>
          <cell r="BR72" t="str">
            <v/>
          </cell>
          <cell r="BS72" t="str">
            <v xml:space="preserve">Remove Armor Lid. </v>
          </cell>
          <cell r="BT72" t="str">
            <v/>
          </cell>
          <cell r="BU72" t="str">
            <v/>
          </cell>
          <cell r="BV72" t="str">
            <v/>
          </cell>
          <cell r="BW72" t="str">
            <v/>
          </cell>
          <cell r="BX72" t="str">
            <v/>
          </cell>
          <cell r="BY72" t="str">
            <v/>
          </cell>
          <cell r="BZ72" t="str">
            <v/>
          </cell>
          <cell r="CA72" t="str">
            <v xml:space="preserve">Repair by exchange available at First or Second line without special facilities. </v>
          </cell>
          <cell r="CB72" t="str">
            <v/>
          </cell>
          <cell r="CC72" t="str">
            <v/>
          </cell>
          <cell r="CD72" t="str">
            <v/>
          </cell>
          <cell r="CE72" t="str">
            <v/>
          </cell>
          <cell r="CF72" t="str">
            <v xml:space="preserve">Remove and replace part with standard tools. No Special tools predicted. </v>
          </cell>
          <cell r="CG72" t="str">
            <v/>
          </cell>
          <cell r="CH72" t="str">
            <v/>
          </cell>
          <cell r="CI72" t="str">
            <v xml:space="preserve">No consumeables predicted. </v>
          </cell>
          <cell r="CJ72" t="str">
            <v xml:space="preserve">No predicted life limitations. </v>
          </cell>
          <cell r="CK72" t="str">
            <v/>
          </cell>
          <cell r="CL72" t="str">
            <v>Y</v>
          </cell>
        </row>
        <row r="73">
          <cell r="A73">
            <v>73</v>
          </cell>
          <cell r="B73">
            <v>53</v>
          </cell>
          <cell r="C73">
            <v>2</v>
          </cell>
          <cell r="D73" t="str">
            <v>N</v>
          </cell>
          <cell r="E73">
            <v>0</v>
          </cell>
          <cell r="F73" t="str">
            <v>SV00A0A410AD05</v>
          </cell>
          <cell r="G73" t="str">
            <v/>
          </cell>
          <cell r="H73" t="str">
            <v>Scout</v>
          </cell>
          <cell r="I73" t="str">
            <v>MAIN TANK  1  - SCOUT</v>
          </cell>
          <cell r="J73" t="str">
            <v/>
          </cell>
          <cell r="K73" t="str">
            <v>Fuel Filler</v>
          </cell>
          <cell r="L73" t="str">
            <v/>
          </cell>
          <cell r="M73" t="str">
            <v/>
          </cell>
          <cell r="N73" t="str">
            <v/>
          </cell>
          <cell r="O73">
            <v>26.330042353543185</v>
          </cell>
          <cell r="P73">
            <v>26.330042353543185</v>
          </cell>
          <cell r="Q73">
            <v>2.6330042353543185E-5</v>
          </cell>
          <cell r="R73">
            <v>37979.429982399241</v>
          </cell>
          <cell r="S73" t="str">
            <v>No redundancy</v>
          </cell>
          <cell r="T73" t="str">
            <v>Sum of Below Parts</v>
          </cell>
          <cell r="U73">
            <v>1</v>
          </cell>
          <cell r="V73">
            <v>0.10128678002700114</v>
          </cell>
          <cell r="W73">
            <v>2.6668852079649523E-6</v>
          </cell>
          <cell r="X73" t="str">
            <v xml:space="preserve">See parts below. Individual damaged parts can be replaced without replacing the tank. </v>
          </cell>
          <cell r="Z73">
            <v>0</v>
          </cell>
          <cell r="AA73" t="str">
            <v>T0</v>
          </cell>
          <cell r="AB73" t="str">
            <v>T0</v>
          </cell>
          <cell r="AC73" t="str">
            <v>T0</v>
          </cell>
          <cell r="AD73" t="str">
            <v>T0</v>
          </cell>
          <cell r="AL73" t="str">
            <v>MTTE =</v>
          </cell>
          <cell r="AM73">
            <v>0.10128678002700114</v>
          </cell>
          <cell r="AN73">
            <v>2.6668852079649523E-6</v>
          </cell>
          <cell r="AP73">
            <v>1</v>
          </cell>
          <cell r="AQ73">
            <v>4</v>
          </cell>
          <cell r="BJ73">
            <v>6</v>
          </cell>
          <cell r="BL73">
            <v>6</v>
          </cell>
          <cell r="BM73">
            <v>5</v>
          </cell>
          <cell r="BN73">
            <v>2</v>
          </cell>
          <cell r="BO73" t="str">
            <v/>
          </cell>
          <cell r="BP73" t="str">
            <v/>
          </cell>
          <cell r="BQ73" t="str">
            <v/>
          </cell>
          <cell r="BR73" t="str">
            <v/>
          </cell>
          <cell r="BS73" t="str">
            <v/>
          </cell>
          <cell r="BT73" t="str">
            <v/>
          </cell>
          <cell r="BU73" t="str">
            <v/>
          </cell>
          <cell r="BV73" t="str">
            <v/>
          </cell>
          <cell r="BW73" t="str">
            <v/>
          </cell>
          <cell r="BX73" t="str">
            <v/>
          </cell>
          <cell r="BY73" t="str">
            <v/>
          </cell>
          <cell r="BZ73" t="str">
            <v/>
          </cell>
          <cell r="CA73" t="str">
            <v/>
          </cell>
          <cell r="CB73" t="str">
            <v/>
          </cell>
          <cell r="CC73" t="str">
            <v/>
          </cell>
          <cell r="CD73" t="str">
            <v/>
          </cell>
          <cell r="CE73" t="str">
            <v/>
          </cell>
          <cell r="CF73" t="str">
            <v/>
          </cell>
          <cell r="CG73" t="str">
            <v/>
          </cell>
          <cell r="CH73" t="str">
            <v/>
          </cell>
          <cell r="CI73" t="str">
            <v/>
          </cell>
          <cell r="CJ73" t="str">
            <v/>
          </cell>
          <cell r="CK73" t="str">
            <v xml:space="preserve">See parts below. Individual damaged parts can be replaced without replacing the tank. </v>
          </cell>
          <cell r="CL73" t="str">
            <v>Y</v>
          </cell>
        </row>
        <row r="74">
          <cell r="A74">
            <v>74</v>
          </cell>
          <cell r="B74">
            <v>53</v>
          </cell>
          <cell r="C74">
            <v>3</v>
          </cell>
          <cell r="D74" t="str">
            <v>Y</v>
          </cell>
          <cell r="E74">
            <v>0.89600000000000002</v>
          </cell>
          <cell r="F74" t="str">
            <v>SV00A0A410AD0501</v>
          </cell>
          <cell r="G74" t="str">
            <v>Y-J2-1MA-X-V</v>
          </cell>
          <cell r="H74" t="str">
            <v>Scout</v>
          </cell>
          <cell r="I74" t="str">
            <v>MAIN TANK  1  - SCOUT</v>
          </cell>
          <cell r="J74" t="str">
            <v>Pressure/Gravity Refuel Coupling</v>
          </cell>
          <cell r="K74" t="str">
            <v>Fuel Filler LRU</v>
          </cell>
          <cell r="L74" t="str">
            <v>Pressure/Gravity Refuel Coupling</v>
          </cell>
          <cell r="M74">
            <v>1</v>
          </cell>
          <cell r="N74">
            <v>1</v>
          </cell>
          <cell r="O74">
            <v>0.89600000000000002</v>
          </cell>
          <cell r="P74">
            <v>0.89600000000000002</v>
          </cell>
          <cell r="Q74">
            <v>8.9599999999999998E-7</v>
          </cell>
          <cell r="R74">
            <v>1116071.4285714286</v>
          </cell>
          <cell r="S74" t="str">
            <v>No redundancy</v>
          </cell>
          <cell r="T74" t="str">
            <v>NPRD 95 P2-6, Adapter - 0.0320M converted to hours</v>
          </cell>
          <cell r="U74">
            <v>1</v>
          </cell>
          <cell r="V74">
            <v>0.13333333333333333</v>
          </cell>
          <cell r="W74">
            <v>1.1946666666666665E-7</v>
          </cell>
          <cell r="X74" t="str">
            <v>Expected to require 1 mechanic to conduct repairs. Expected to be replaceable in situ. Open Armor Hatch for access. Remove 14 M4 countersink screws to remove the Fuel Filler. Repair by exchange available at First or Second line without special facilities.</v>
          </cell>
          <cell r="Y74">
            <v>14</v>
          </cell>
          <cell r="Z74">
            <v>0</v>
          </cell>
          <cell r="AA74" t="str">
            <v>T0</v>
          </cell>
          <cell r="AB74" t="str">
            <v>T0</v>
          </cell>
          <cell r="AC74" t="str">
            <v>P12</v>
          </cell>
          <cell r="AD74" t="str">
            <v>T0</v>
          </cell>
          <cell r="AE74">
            <v>0</v>
          </cell>
          <cell r="AF74">
            <v>0</v>
          </cell>
          <cell r="AG74">
            <v>0.05</v>
          </cell>
          <cell r="AH74">
            <v>0</v>
          </cell>
          <cell r="AI74">
            <v>0</v>
          </cell>
          <cell r="AJ74">
            <v>8.3333333333333329E-2</v>
          </cell>
          <cell r="AK74">
            <v>0</v>
          </cell>
          <cell r="AL74">
            <v>0</v>
          </cell>
          <cell r="AM74">
            <v>0.13333333333333333</v>
          </cell>
          <cell r="AN74">
            <v>1.1946666666666665E-7</v>
          </cell>
          <cell r="AP74">
            <v>2</v>
          </cell>
          <cell r="AQ74">
            <v>1</v>
          </cell>
          <cell r="AU74">
            <v>1</v>
          </cell>
          <cell r="AZ74" t="str">
            <v xml:space="preserve">Remove 14 M4 countersink screws to remove the Fuel Filler. </v>
          </cell>
          <cell r="BD74">
            <v>1</v>
          </cell>
          <cell r="BJ74">
            <v>1</v>
          </cell>
          <cell r="BL74">
            <v>1</v>
          </cell>
          <cell r="BM74">
            <v>1</v>
          </cell>
          <cell r="BO74" t="str">
            <v xml:space="preserve">Expected to require 1 mechanic to conduct repairs. </v>
          </cell>
          <cell r="BP74" t="str">
            <v xml:space="preserve">Expected to be replaceable in situ. </v>
          </cell>
          <cell r="BQ74" t="str">
            <v/>
          </cell>
          <cell r="BR74" t="str">
            <v xml:space="preserve">Open Armor Hatch for access. </v>
          </cell>
          <cell r="BS74" t="str">
            <v/>
          </cell>
          <cell r="BT74" t="str">
            <v/>
          </cell>
          <cell r="BU74" t="str">
            <v/>
          </cell>
          <cell r="BV74" t="str">
            <v/>
          </cell>
          <cell r="BW74" t="str">
            <v/>
          </cell>
          <cell r="BX74" t="str">
            <v/>
          </cell>
          <cell r="BY74" t="str">
            <v xml:space="preserve">Remove 14 M4 countersink screws to remove the Fuel Filler. </v>
          </cell>
          <cell r="BZ74" t="str">
            <v/>
          </cell>
          <cell r="CA74" t="str">
            <v xml:space="preserve">Repair by exchange available at First or Second line without special facilities. </v>
          </cell>
          <cell r="CB74" t="str">
            <v/>
          </cell>
          <cell r="CC74" t="str">
            <v/>
          </cell>
          <cell r="CD74" t="str">
            <v/>
          </cell>
          <cell r="CE74" t="str">
            <v/>
          </cell>
          <cell r="CF74" t="str">
            <v xml:space="preserve">Remove and replace part with standard tools. No Special tools predicted. </v>
          </cell>
          <cell r="CG74" t="str">
            <v/>
          </cell>
          <cell r="CH74" t="str">
            <v/>
          </cell>
          <cell r="CI74" t="str">
            <v xml:space="preserve">No consumeables predicted. </v>
          </cell>
          <cell r="CJ74" t="str">
            <v xml:space="preserve">No predicted life limitations. </v>
          </cell>
          <cell r="CK74" t="str">
            <v/>
          </cell>
          <cell r="CL74" t="str">
            <v>Y</v>
          </cell>
        </row>
        <row r="75">
          <cell r="A75">
            <v>75</v>
          </cell>
          <cell r="B75">
            <v>54</v>
          </cell>
          <cell r="C75">
            <v>3</v>
          </cell>
          <cell r="D75" t="str">
            <v>Y</v>
          </cell>
          <cell r="E75">
            <v>24.425797750743651</v>
          </cell>
          <cell r="F75" t="str">
            <v>SV00A0A410AD0503</v>
          </cell>
          <cell r="G75" t="str">
            <v>Y-FCMX109A</v>
          </cell>
          <cell r="H75" t="str">
            <v>Scout</v>
          </cell>
          <cell r="I75" t="str">
            <v>MAIN TANK  1  - SCOUT</v>
          </cell>
          <cell r="J75" t="str">
            <v>STANAG 3105  Filler Cap &amp; Lanyard</v>
          </cell>
          <cell r="K75" t="str">
            <v>Fuel Filler LRU</v>
          </cell>
          <cell r="L75" t="str">
            <v>STANAG 3105  Filler Cap &amp; Lanyard</v>
          </cell>
          <cell r="M75">
            <v>1</v>
          </cell>
          <cell r="N75">
            <v>1</v>
          </cell>
          <cell r="O75">
            <v>24.425797750743651</v>
          </cell>
          <cell r="P75">
            <v>24.425797750743651</v>
          </cell>
          <cell r="Q75">
            <v>2.4425797750743652E-5</v>
          </cell>
          <cell r="R75">
            <v>40940.32097557815</v>
          </cell>
          <cell r="S75" t="str">
            <v>No redundancy</v>
          </cell>
          <cell r="T75" t="str">
            <v>Similarity to FT54357</v>
          </cell>
          <cell r="U75">
            <v>1</v>
          </cell>
          <cell r="V75">
            <v>9.9999999999999992E-2</v>
          </cell>
          <cell r="W75">
            <v>2.442579775074365E-6</v>
          </cell>
          <cell r="X75" t="str">
            <v>Expected to require 1 mechanic to conduct repairs. Expected to be replaceable in situ. Open Armor Hatch for access. Repair by exchange available at First or Second line without special facilities. Remove and replace part with standard tools. No Special to</v>
          </cell>
          <cell r="Z75">
            <v>0</v>
          </cell>
          <cell r="AA75" t="str">
            <v>T0</v>
          </cell>
          <cell r="AB75" t="str">
            <v>T0</v>
          </cell>
          <cell r="AC75" t="str">
            <v>P5</v>
          </cell>
          <cell r="AD75" t="str">
            <v>T0</v>
          </cell>
          <cell r="AE75">
            <v>0</v>
          </cell>
          <cell r="AF75">
            <v>0</v>
          </cell>
          <cell r="AG75">
            <v>1.6666666666666666E-2</v>
          </cell>
          <cell r="AH75">
            <v>0</v>
          </cell>
          <cell r="AI75">
            <v>0</v>
          </cell>
          <cell r="AJ75">
            <v>8.3333333333333329E-2</v>
          </cell>
          <cell r="AK75">
            <v>0</v>
          </cell>
          <cell r="AL75">
            <v>0</v>
          </cell>
          <cell r="AM75">
            <v>9.9999999999999992E-2</v>
          </cell>
          <cell r="AN75">
            <v>2.442579775074365E-6</v>
          </cell>
          <cell r="AP75">
            <v>2</v>
          </cell>
          <cell r="AQ75">
            <v>1</v>
          </cell>
          <cell r="AU75">
            <v>1</v>
          </cell>
          <cell r="BD75">
            <v>1</v>
          </cell>
          <cell r="BJ75">
            <v>1</v>
          </cell>
          <cell r="BL75">
            <v>1</v>
          </cell>
          <cell r="BM75">
            <v>1</v>
          </cell>
          <cell r="BO75" t="str">
            <v xml:space="preserve">Expected to require 1 mechanic to conduct repairs. </v>
          </cell>
          <cell r="BP75" t="str">
            <v xml:space="preserve">Expected to be replaceable in situ. </v>
          </cell>
          <cell r="BQ75" t="str">
            <v/>
          </cell>
          <cell r="BR75" t="str">
            <v xml:space="preserve">Open Armor Hatch for access. </v>
          </cell>
          <cell r="BS75" t="str">
            <v/>
          </cell>
          <cell r="BT75" t="str">
            <v/>
          </cell>
          <cell r="BU75" t="str">
            <v/>
          </cell>
          <cell r="BV75" t="str">
            <v/>
          </cell>
          <cell r="BW75" t="str">
            <v/>
          </cell>
          <cell r="BX75" t="str">
            <v/>
          </cell>
          <cell r="BY75" t="str">
            <v/>
          </cell>
          <cell r="BZ75" t="str">
            <v/>
          </cell>
          <cell r="CA75" t="str">
            <v xml:space="preserve">Repair by exchange available at First or Second line without special facilities. </v>
          </cell>
          <cell r="CB75" t="str">
            <v/>
          </cell>
          <cell r="CC75" t="str">
            <v/>
          </cell>
          <cell r="CD75" t="str">
            <v/>
          </cell>
          <cell r="CE75" t="str">
            <v/>
          </cell>
          <cell r="CF75" t="str">
            <v xml:space="preserve">Remove and replace part with standard tools. No Special tools predicted. </v>
          </cell>
          <cell r="CG75" t="str">
            <v/>
          </cell>
          <cell r="CH75" t="str">
            <v/>
          </cell>
          <cell r="CI75" t="str">
            <v xml:space="preserve">No consumeables predicted. </v>
          </cell>
          <cell r="CJ75" t="str">
            <v xml:space="preserve">No predicted life limitations. </v>
          </cell>
          <cell r="CK75" t="str">
            <v/>
          </cell>
          <cell r="CL75" t="str">
            <v>Y</v>
          </cell>
        </row>
        <row r="76">
          <cell r="A76">
            <v>76</v>
          </cell>
          <cell r="B76">
            <v>57</v>
          </cell>
          <cell r="C76">
            <v>3</v>
          </cell>
          <cell r="D76" t="str">
            <v>Y</v>
          </cell>
          <cell r="E76">
            <v>0.20763084896101522</v>
          </cell>
          <cell r="F76" t="str">
            <v>SV00A0A410AD0505</v>
          </cell>
          <cell r="G76" t="str">
            <v>Y-SS1310</v>
          </cell>
          <cell r="H76" t="str">
            <v>Scout</v>
          </cell>
          <cell r="I76" t="str">
            <v>MAIN TANK  1  - SCOUT</v>
          </cell>
          <cell r="J76" t="str">
            <v xml:space="preserve">Clamp  </v>
          </cell>
          <cell r="K76" t="str">
            <v>Fuel Filler LRU</v>
          </cell>
          <cell r="L76" t="str">
            <v xml:space="preserve">Clamp  </v>
          </cell>
          <cell r="M76">
            <v>2</v>
          </cell>
          <cell r="N76">
            <v>2</v>
          </cell>
          <cell r="O76">
            <v>0.10381542448050761</v>
          </cell>
          <cell r="P76">
            <v>0.20763084896101522</v>
          </cell>
          <cell r="Q76">
            <v>2.0763084896101523E-7</v>
          </cell>
          <cell r="R76">
            <v>4816240</v>
          </cell>
          <cell r="S76" t="str">
            <v>No redundancy</v>
          </cell>
          <cell r="T76" t="str">
            <v>NPRD 95 P2-40, Clamp Hose P# 105 - 1/48.1624 GB converted to GM.</v>
          </cell>
          <cell r="U76">
            <v>1</v>
          </cell>
          <cell r="V76">
            <v>0.11666666666666667</v>
          </cell>
          <cell r="W76">
            <v>2.4223599045451778E-8</v>
          </cell>
          <cell r="X76" t="str">
            <v>Expected to require 1 mechanic to conduct repairs. Expected to be replaceable in situ. Open Armor Hatch for access. Repair by exchange available at First or Second line without special facilities. Remove and replace part with standard tools. No Special to</v>
          </cell>
          <cell r="Z76">
            <v>0</v>
          </cell>
          <cell r="AA76" t="str">
            <v>T0</v>
          </cell>
          <cell r="AB76" t="str">
            <v>T0</v>
          </cell>
          <cell r="AC76" t="str">
            <v>P10</v>
          </cell>
          <cell r="AD76" t="str">
            <v>T0</v>
          </cell>
          <cell r="AE76">
            <v>0</v>
          </cell>
          <cell r="AF76">
            <v>0</v>
          </cell>
          <cell r="AG76">
            <v>3.3333333333333333E-2</v>
          </cell>
          <cell r="AH76">
            <v>0</v>
          </cell>
          <cell r="AI76">
            <v>0</v>
          </cell>
          <cell r="AJ76">
            <v>8.3333333333333329E-2</v>
          </cell>
          <cell r="AK76">
            <v>0</v>
          </cell>
          <cell r="AL76">
            <v>0</v>
          </cell>
          <cell r="AM76">
            <v>0.11666666666666667</v>
          </cell>
          <cell r="AN76">
            <v>2.4223599045451778E-8</v>
          </cell>
          <cell r="AP76">
            <v>2</v>
          </cell>
          <cell r="AQ76">
            <v>1</v>
          </cell>
          <cell r="AU76">
            <v>1</v>
          </cell>
          <cell r="BD76">
            <v>1</v>
          </cell>
          <cell r="BJ76">
            <v>1</v>
          </cell>
          <cell r="BK76">
            <v>1</v>
          </cell>
          <cell r="BL76">
            <v>1</v>
          </cell>
          <cell r="BM76">
            <v>1</v>
          </cell>
          <cell r="BO76" t="str">
            <v xml:space="preserve">Expected to require 1 mechanic to conduct repairs. </v>
          </cell>
          <cell r="BP76" t="str">
            <v xml:space="preserve">Expected to be replaceable in situ. </v>
          </cell>
          <cell r="BQ76" t="str">
            <v/>
          </cell>
          <cell r="BR76" t="str">
            <v xml:space="preserve">Open Armor Hatch for access. </v>
          </cell>
          <cell r="BS76" t="str">
            <v/>
          </cell>
          <cell r="BT76" t="str">
            <v/>
          </cell>
          <cell r="BU76" t="str">
            <v/>
          </cell>
          <cell r="BV76" t="str">
            <v/>
          </cell>
          <cell r="BW76" t="str">
            <v/>
          </cell>
          <cell r="BX76" t="str">
            <v/>
          </cell>
          <cell r="BY76" t="str">
            <v/>
          </cell>
          <cell r="BZ76" t="str">
            <v/>
          </cell>
          <cell r="CA76" t="str">
            <v xml:space="preserve">Repair by exchange available at First or Second line without special facilities. </v>
          </cell>
          <cell r="CB76" t="str">
            <v/>
          </cell>
          <cell r="CC76" t="str">
            <v/>
          </cell>
          <cell r="CD76" t="str">
            <v/>
          </cell>
          <cell r="CE76" t="str">
            <v/>
          </cell>
          <cell r="CF76" t="str">
            <v xml:space="preserve">Remove and replace part with standard tools. No Special tools predicted. </v>
          </cell>
          <cell r="CG76" t="str">
            <v xml:space="preserve">Reinstall in the reverse order. </v>
          </cell>
          <cell r="CH76" t="str">
            <v/>
          </cell>
          <cell r="CI76" t="str">
            <v xml:space="preserve">No consumeables predicted. </v>
          </cell>
          <cell r="CJ76" t="str">
            <v xml:space="preserve">No predicted life limitations. </v>
          </cell>
          <cell r="CK76" t="str">
            <v/>
          </cell>
          <cell r="CL76" t="str">
            <v>Y</v>
          </cell>
        </row>
        <row r="77">
          <cell r="A77">
            <v>77</v>
          </cell>
          <cell r="B77">
            <v>45</v>
          </cell>
          <cell r="C77">
            <v>3</v>
          </cell>
          <cell r="D77" t="str">
            <v>Y</v>
          </cell>
          <cell r="E77">
            <v>0.78400000000000003</v>
          </cell>
          <cell r="F77" t="str">
            <v>SV00A0A410AD0507</v>
          </cell>
          <cell r="G77" t="str">
            <v>BT-M4X20CSK/SS</v>
          </cell>
          <cell r="H77" t="str">
            <v>Scout</v>
          </cell>
          <cell r="I77" t="str">
            <v>MAIN TANK  1  - SCOUT</v>
          </cell>
          <cell r="J77" t="str">
            <v>M4 CSK SCREW 20mm</v>
          </cell>
          <cell r="K77" t="str">
            <v>Fuel Filler LRU</v>
          </cell>
          <cell r="L77" t="str">
            <v>M4 CSK SCREW 20mm</v>
          </cell>
          <cell r="M77">
            <v>14</v>
          </cell>
          <cell r="N77">
            <v>14</v>
          </cell>
          <cell r="O77">
            <v>5.6000000000000001E-2</v>
          </cell>
          <cell r="P77">
            <v>0.78400000000000003</v>
          </cell>
          <cell r="Q77">
            <v>7.8400000000000003E-7</v>
          </cell>
          <cell r="R77">
            <v>1275510.2040816327</v>
          </cell>
          <cell r="S77" t="str">
            <v>Multiple fasteners</v>
          </cell>
          <cell r="T77" t="str">
            <v>NPRD 95 P2-20, Bolt Hex Head - 0.0020M converted to hours</v>
          </cell>
          <cell r="U77">
            <v>1</v>
          </cell>
          <cell r="V77">
            <v>9.9999999999999992E-2</v>
          </cell>
          <cell r="W77">
            <v>7.8400000000000001E-8</v>
          </cell>
          <cell r="X77" t="str">
            <v>Expected to require 1 mechanic to conduct repairs. Expected to be replaceable in situ. Remove Armor Hatch for full access. Repair by exchange available at First or Second line without special facilities. Remove and replace part with standard tools. No Spe</v>
          </cell>
          <cell r="Z77">
            <v>0</v>
          </cell>
          <cell r="AA77" t="str">
            <v>T0</v>
          </cell>
          <cell r="AB77" t="str">
            <v>T0</v>
          </cell>
          <cell r="AC77" t="str">
            <v>P6</v>
          </cell>
          <cell r="AD77" t="str">
            <v>T0</v>
          </cell>
          <cell r="AE77">
            <v>0</v>
          </cell>
          <cell r="AF77">
            <v>0</v>
          </cell>
          <cell r="AG77">
            <v>1.6666666666666666E-2</v>
          </cell>
          <cell r="AH77">
            <v>0</v>
          </cell>
          <cell r="AI77">
            <v>0</v>
          </cell>
          <cell r="AJ77">
            <v>8.3333333333333329E-2</v>
          </cell>
          <cell r="AK77">
            <v>0</v>
          </cell>
          <cell r="AL77">
            <v>0</v>
          </cell>
          <cell r="AM77">
            <v>9.9999999999999992E-2</v>
          </cell>
          <cell r="AN77">
            <v>7.8400000000000001E-8</v>
          </cell>
          <cell r="AP77">
            <v>2</v>
          </cell>
          <cell r="AQ77">
            <v>1</v>
          </cell>
          <cell r="AU77">
            <v>2</v>
          </cell>
          <cell r="BD77">
            <v>1</v>
          </cell>
          <cell r="BJ77">
            <v>1</v>
          </cell>
          <cell r="BL77">
            <v>1</v>
          </cell>
          <cell r="BM77">
            <v>1</v>
          </cell>
          <cell r="BO77" t="str">
            <v xml:space="preserve">Expected to require 1 mechanic to conduct repairs. </v>
          </cell>
          <cell r="BP77" t="str">
            <v xml:space="preserve">Expected to be replaceable in situ. </v>
          </cell>
          <cell r="BQ77" t="str">
            <v/>
          </cell>
          <cell r="BR77" t="str">
            <v xml:space="preserve">Remove Armor Hatch for full access. </v>
          </cell>
          <cell r="BS77" t="str">
            <v/>
          </cell>
          <cell r="BT77" t="str">
            <v/>
          </cell>
          <cell r="BU77" t="str">
            <v/>
          </cell>
          <cell r="BV77" t="str">
            <v/>
          </cell>
          <cell r="BW77" t="str">
            <v/>
          </cell>
          <cell r="BX77" t="str">
            <v/>
          </cell>
          <cell r="BY77" t="str">
            <v/>
          </cell>
          <cell r="BZ77" t="str">
            <v/>
          </cell>
          <cell r="CA77" t="str">
            <v xml:space="preserve">Repair by exchange available at First or Second line without special facilities. </v>
          </cell>
          <cell r="CB77" t="str">
            <v/>
          </cell>
          <cell r="CC77" t="str">
            <v/>
          </cell>
          <cell r="CD77" t="str">
            <v/>
          </cell>
          <cell r="CE77" t="str">
            <v/>
          </cell>
          <cell r="CF77" t="str">
            <v xml:space="preserve">Remove and replace part with standard tools. No Special tools predicted. </v>
          </cell>
          <cell r="CG77" t="str">
            <v/>
          </cell>
          <cell r="CH77" t="str">
            <v/>
          </cell>
          <cell r="CI77" t="str">
            <v xml:space="preserve">No consumeables predicted. </v>
          </cell>
          <cell r="CJ77" t="str">
            <v xml:space="preserve">No predicted life limitations. </v>
          </cell>
          <cell r="CK77" t="str">
            <v/>
          </cell>
          <cell r="CL77" t="str">
            <v>Y</v>
          </cell>
        </row>
        <row r="78">
          <cell r="A78">
            <v>78</v>
          </cell>
          <cell r="B78">
            <v>58</v>
          </cell>
          <cell r="C78">
            <v>3</v>
          </cell>
          <cell r="D78" t="str">
            <v>Y</v>
          </cell>
          <cell r="E78">
            <v>1.6613753838518822E-2</v>
          </cell>
          <cell r="F78" t="str">
            <v>SV00A0A410AD0509</v>
          </cell>
          <cell r="G78" t="str">
            <v>FT28385/1</v>
          </cell>
          <cell r="H78" t="str">
            <v>Scout</v>
          </cell>
          <cell r="I78" t="str">
            <v>MAIN TANK  1  - SCOUT</v>
          </cell>
          <cell r="J78" t="str">
            <v>Flex P seal Rubber Moulding</v>
          </cell>
          <cell r="K78" t="str">
            <v>Fuel Filler LRU</v>
          </cell>
          <cell r="L78" t="str">
            <v>Flex P seal Rubber Moulding</v>
          </cell>
          <cell r="M78">
            <v>1</v>
          </cell>
          <cell r="N78">
            <v>1</v>
          </cell>
          <cell r="O78">
            <v>1.6613753838518822E-2</v>
          </cell>
          <cell r="P78">
            <v>1.6613753838518822E-2</v>
          </cell>
          <cell r="Q78">
            <v>1.6613753838518823E-8</v>
          </cell>
          <cell r="R78">
            <v>60191092.857142851</v>
          </cell>
          <cell r="S78" t="str">
            <v>No redundancy</v>
          </cell>
          <cell r="T78" t="str">
            <v>NPRD 95 P2-237, Washer P# 7748743 - 1/1685.3506M GM converted to hours</v>
          </cell>
          <cell r="U78">
            <v>1</v>
          </cell>
          <cell r="V78">
            <v>0.13333333333333333</v>
          </cell>
          <cell r="W78">
            <v>2.2151671784691763E-9</v>
          </cell>
          <cell r="X78" t="str">
            <v>Expected to require 1 mechanic to conduct repairs. Expected to be replaceable in situ. Remove Armor Lid. Remove 14 M4 countersink screws to remove the Fuel Filler. Repair by exchange available at First or Second line without special facilities. Remove and</v>
          </cell>
          <cell r="Z78">
            <v>0</v>
          </cell>
          <cell r="AA78" t="str">
            <v>T0</v>
          </cell>
          <cell r="AB78" t="str">
            <v>T0</v>
          </cell>
          <cell r="AC78" t="str">
            <v>P18</v>
          </cell>
          <cell r="AD78" t="str">
            <v>T0</v>
          </cell>
          <cell r="AE78">
            <v>0</v>
          </cell>
          <cell r="AF78">
            <v>0</v>
          </cell>
          <cell r="AG78">
            <v>0.05</v>
          </cell>
          <cell r="AH78">
            <v>0</v>
          </cell>
          <cell r="AI78">
            <v>0</v>
          </cell>
          <cell r="AJ78">
            <v>8.3333333333333329E-2</v>
          </cell>
          <cell r="AK78">
            <v>0</v>
          </cell>
          <cell r="AL78">
            <v>0</v>
          </cell>
          <cell r="AM78">
            <v>0.13333333333333333</v>
          </cell>
          <cell r="AN78">
            <v>2.2151671784691763E-9</v>
          </cell>
          <cell r="AP78">
            <v>2</v>
          </cell>
          <cell r="AQ78">
            <v>1</v>
          </cell>
          <cell r="AV78">
            <v>1</v>
          </cell>
          <cell r="AZ78" t="str">
            <v xml:space="preserve">Remove 14 M4 countersink screws to remove the Fuel Filler. </v>
          </cell>
          <cell r="BD78">
            <v>1</v>
          </cell>
          <cell r="BJ78">
            <v>1</v>
          </cell>
          <cell r="BL78">
            <v>1</v>
          </cell>
          <cell r="BM78">
            <v>2</v>
          </cell>
          <cell r="BO78" t="str">
            <v xml:space="preserve">Expected to require 1 mechanic to conduct repairs. </v>
          </cell>
          <cell r="BP78" t="str">
            <v xml:space="preserve">Expected to be replaceable in situ. </v>
          </cell>
          <cell r="BQ78" t="str">
            <v/>
          </cell>
          <cell r="BR78" t="str">
            <v/>
          </cell>
          <cell r="BS78" t="str">
            <v xml:space="preserve">Remove Armor Lid. </v>
          </cell>
          <cell r="BT78" t="str">
            <v/>
          </cell>
          <cell r="BU78" t="str">
            <v/>
          </cell>
          <cell r="BV78" t="str">
            <v/>
          </cell>
          <cell r="BW78" t="str">
            <v/>
          </cell>
          <cell r="BX78" t="str">
            <v/>
          </cell>
          <cell r="BY78" t="str">
            <v xml:space="preserve">Remove 14 M4 countersink screws to remove the Fuel Filler. </v>
          </cell>
          <cell r="BZ78" t="str">
            <v/>
          </cell>
          <cell r="CA78" t="str">
            <v xml:space="preserve">Repair by exchange available at First or Second line without special facilities. </v>
          </cell>
          <cell r="CB78" t="str">
            <v/>
          </cell>
          <cell r="CC78" t="str">
            <v/>
          </cell>
          <cell r="CD78" t="str">
            <v/>
          </cell>
          <cell r="CE78" t="str">
            <v/>
          </cell>
          <cell r="CF78" t="str">
            <v xml:space="preserve">Remove and replace part with standard tools. No Special tools predicted. </v>
          </cell>
          <cell r="CG78" t="str">
            <v/>
          </cell>
          <cell r="CH78" t="str">
            <v/>
          </cell>
          <cell r="CI78" t="str">
            <v xml:space="preserve">No consumeables predicted. </v>
          </cell>
          <cell r="CJ78" t="str">
            <v>Life Limited. This material is subject to deterioration. Inspect on condition at 10 years, and every 5 years subsequently.</v>
          </cell>
          <cell r="CK78" t="str">
            <v/>
          </cell>
          <cell r="CL78" t="str">
            <v>Y</v>
          </cell>
        </row>
        <row r="79">
          <cell r="A79">
            <v>79</v>
          </cell>
          <cell r="B79">
            <v>59</v>
          </cell>
          <cell r="C79">
            <v>2</v>
          </cell>
          <cell r="D79" t="str">
            <v>N</v>
          </cell>
          <cell r="E79">
            <v>0</v>
          </cell>
          <cell r="F79" t="str">
            <v>SV00A0A460AA03</v>
          </cell>
          <cell r="G79" t="str">
            <v/>
          </cell>
          <cell r="H79" t="str">
            <v>Scout</v>
          </cell>
          <cell r="I79" t="str">
            <v>MAIN TANK  1  - SCOUT</v>
          </cell>
          <cell r="J79" t="str">
            <v/>
          </cell>
          <cell r="K79" t="str">
            <v>PRESSURE RELIEF VALVE - MAIN TANK</v>
          </cell>
          <cell r="L79" t="str">
            <v/>
          </cell>
          <cell r="M79" t="str">
            <v/>
          </cell>
          <cell r="N79" t="str">
            <v/>
          </cell>
          <cell r="O79">
            <v>6.979815424480508</v>
          </cell>
          <cell r="P79">
            <v>6.979815424480508</v>
          </cell>
          <cell r="Q79">
            <v>6.9798154244805079E-6</v>
          </cell>
          <cell r="R79">
            <v>143270.26420966251</v>
          </cell>
          <cell r="S79" t="str">
            <v>No redundancy</v>
          </cell>
          <cell r="T79" t="str">
            <v>Sum of Below Parts</v>
          </cell>
          <cell r="U79">
            <v>1</v>
          </cell>
          <cell r="V79">
            <v>1.0184001582513351</v>
          </cell>
          <cell r="W79">
            <v>7.1082451328560587E-6</v>
          </cell>
          <cell r="X79" t="str">
            <v xml:space="preserve">See parts below. Individual damaged parts can be replaced without replacing the tank. </v>
          </cell>
          <cell r="Z79">
            <v>0</v>
          </cell>
          <cell r="AA79" t="str">
            <v>T0</v>
          </cell>
          <cell r="AB79" t="str">
            <v>T0</v>
          </cell>
          <cell r="AC79" t="str">
            <v>T0</v>
          </cell>
          <cell r="AD79" t="str">
            <v>T0</v>
          </cell>
          <cell r="AL79" t="str">
            <v>MTTE =</v>
          </cell>
          <cell r="AM79">
            <v>1.0184001582513351</v>
          </cell>
          <cell r="AN79">
            <v>7.1082451328560587E-6</v>
          </cell>
          <cell r="AP79">
            <v>1</v>
          </cell>
          <cell r="AQ79">
            <v>4</v>
          </cell>
          <cell r="BJ79">
            <v>6</v>
          </cell>
          <cell r="BL79">
            <v>6</v>
          </cell>
          <cell r="BM79">
            <v>5</v>
          </cell>
          <cell r="BN79">
            <v>2</v>
          </cell>
          <cell r="BO79" t="str">
            <v/>
          </cell>
          <cell r="BP79" t="str">
            <v/>
          </cell>
          <cell r="BQ79" t="str">
            <v/>
          </cell>
          <cell r="BR79" t="str">
            <v/>
          </cell>
          <cell r="BS79" t="str">
            <v/>
          </cell>
          <cell r="BT79" t="str">
            <v/>
          </cell>
          <cell r="BU79" t="str">
            <v/>
          </cell>
          <cell r="BV79" t="str">
            <v/>
          </cell>
          <cell r="BW79" t="str">
            <v/>
          </cell>
          <cell r="BX79" t="str">
            <v/>
          </cell>
          <cell r="BY79" t="str">
            <v/>
          </cell>
          <cell r="BZ79" t="str">
            <v/>
          </cell>
          <cell r="CA79" t="str">
            <v/>
          </cell>
          <cell r="CB79" t="str">
            <v/>
          </cell>
          <cell r="CC79" t="str">
            <v/>
          </cell>
          <cell r="CD79" t="str">
            <v/>
          </cell>
          <cell r="CE79" t="str">
            <v/>
          </cell>
          <cell r="CF79" t="str">
            <v/>
          </cell>
          <cell r="CG79" t="str">
            <v/>
          </cell>
          <cell r="CH79" t="str">
            <v/>
          </cell>
          <cell r="CI79" t="str">
            <v/>
          </cell>
          <cell r="CJ79" t="str">
            <v/>
          </cell>
          <cell r="CK79" t="str">
            <v xml:space="preserve">See parts below. Individual damaged parts can be replaced without replacing the tank. </v>
          </cell>
          <cell r="CL79" t="str">
            <v>Y</v>
          </cell>
        </row>
        <row r="80">
          <cell r="A80">
            <v>80</v>
          </cell>
          <cell r="B80">
            <v>59</v>
          </cell>
          <cell r="C80">
            <v>3</v>
          </cell>
          <cell r="D80" t="str">
            <v>Y</v>
          </cell>
          <cell r="E80">
            <v>5.98</v>
          </cell>
          <cell r="F80" t="str">
            <v>SV00A0A460AA0301</v>
          </cell>
          <cell r="G80" t="str">
            <v xml:space="preserve">Y-J9-5MA-X-V   </v>
          </cell>
          <cell r="H80" t="str">
            <v>Scout</v>
          </cell>
          <cell r="I80" t="str">
            <v>MAIN TANK  1  - SCOUT</v>
          </cell>
          <cell r="J80" t="str">
            <v>PRV Unit</v>
          </cell>
          <cell r="K80" t="str">
            <v>Pressure Relief Valve (PRV) LRU (Air)</v>
          </cell>
          <cell r="L80" t="str">
            <v>PRV Unit</v>
          </cell>
          <cell r="M80">
            <v>1</v>
          </cell>
          <cell r="N80">
            <v>1</v>
          </cell>
          <cell r="O80">
            <v>5.98</v>
          </cell>
          <cell r="P80">
            <v>5.98</v>
          </cell>
          <cell r="Q80">
            <v>5.9800000000000003E-6</v>
          </cell>
          <cell r="R80">
            <v>167224.08026755851</v>
          </cell>
          <cell r="S80" t="str">
            <v>No redundancy</v>
          </cell>
          <cell r="T80" t="str">
            <v>NPRD 95 P2-225, Valve, Fuel, Pressure Regulator - 2.3920 GF converted to GM.</v>
          </cell>
          <cell r="U80">
            <v>1</v>
          </cell>
          <cell r="V80">
            <v>1.1666666666666665</v>
          </cell>
          <cell r="W80">
            <v>6.9766666666666662E-6</v>
          </cell>
          <cell r="X80" t="str">
            <v>Expected to require 1 mechanic to conduct repairs. Expected to be replaceable in situ. Remove Armor Lid. Remove 56 bolts to remove the Top Access Plate. Replace each  Gasket with every disturbance. Repair by exchange available at First or Second line with</v>
          </cell>
          <cell r="Y80">
            <v>56</v>
          </cell>
          <cell r="Z80">
            <v>0</v>
          </cell>
          <cell r="AA80" t="str">
            <v>T0</v>
          </cell>
          <cell r="AB80" t="str">
            <v>T1</v>
          </cell>
          <cell r="AC80" t="str">
            <v>P25</v>
          </cell>
          <cell r="AD80" t="str">
            <v>P14</v>
          </cell>
          <cell r="AE80">
            <v>0.44166666666666665</v>
          </cell>
          <cell r="AF80">
            <v>0</v>
          </cell>
          <cell r="AG80">
            <v>0.19999999999999998</v>
          </cell>
          <cell r="AH80">
            <v>0</v>
          </cell>
          <cell r="AI80">
            <v>0.44166666666666665</v>
          </cell>
          <cell r="AJ80">
            <v>8.3333333333333329E-2</v>
          </cell>
          <cell r="AK80">
            <v>0</v>
          </cell>
          <cell r="AL80">
            <v>0</v>
          </cell>
          <cell r="AM80">
            <v>1.1666666666666665</v>
          </cell>
          <cell r="AN80">
            <v>6.9766666666666662E-6</v>
          </cell>
          <cell r="AP80">
            <v>2</v>
          </cell>
          <cell r="AQ80">
            <v>1</v>
          </cell>
          <cell r="AR80">
            <v>1</v>
          </cell>
          <cell r="AS80">
            <v>56</v>
          </cell>
          <cell r="AV80">
            <v>1</v>
          </cell>
          <cell r="BA80">
            <v>1</v>
          </cell>
          <cell r="BB80">
            <v>1</v>
          </cell>
          <cell r="BC80">
            <v>3</v>
          </cell>
          <cell r="BD80">
            <v>1</v>
          </cell>
          <cell r="BJ80">
            <v>1</v>
          </cell>
          <cell r="BL80">
            <v>1</v>
          </cell>
          <cell r="BM80">
            <v>1</v>
          </cell>
          <cell r="BO80" t="str">
            <v xml:space="preserve">Expected to require 1 mechanic to conduct repairs. </v>
          </cell>
          <cell r="BP80" t="str">
            <v xml:space="preserve">Expected to be replaceable in situ. </v>
          </cell>
          <cell r="BQ80" t="str">
            <v/>
          </cell>
          <cell r="BR80" t="str">
            <v/>
          </cell>
          <cell r="BS80" t="str">
            <v xml:space="preserve">Remove Armor Lid. </v>
          </cell>
          <cell r="BT80" t="str">
            <v/>
          </cell>
          <cell r="BU80" t="str">
            <v/>
          </cell>
          <cell r="BV80" t="str">
            <v/>
          </cell>
          <cell r="BW80" t="str">
            <v xml:space="preserve">Remove 56 bolts to remove the Top Access Plate. </v>
          </cell>
          <cell r="BX80" t="str">
            <v/>
          </cell>
          <cell r="BY80" t="str">
            <v/>
          </cell>
          <cell r="BZ80" t="str">
            <v xml:space="preserve">Replace each  Gasket with every disturbance. </v>
          </cell>
          <cell r="CA80" t="str">
            <v xml:space="preserve">Repair by exchange available at First or Second line without special facilities. </v>
          </cell>
          <cell r="CB80" t="str">
            <v/>
          </cell>
          <cell r="CC80" t="str">
            <v/>
          </cell>
          <cell r="CD80" t="str">
            <v/>
          </cell>
          <cell r="CE80" t="str">
            <v/>
          </cell>
          <cell r="CF80" t="str">
            <v xml:space="preserve">Remove and replace part with standard tools. No Special tools predicted. </v>
          </cell>
          <cell r="CG80" t="str">
            <v/>
          </cell>
          <cell r="CH80" t="str">
            <v/>
          </cell>
          <cell r="CI80" t="str">
            <v xml:space="preserve">No consumeables predicted. </v>
          </cell>
          <cell r="CJ80" t="str">
            <v xml:space="preserve">No predicted life limitations. </v>
          </cell>
          <cell r="CK80" t="str">
            <v/>
          </cell>
          <cell r="CL80" t="str">
            <v>Y</v>
          </cell>
        </row>
        <row r="81">
          <cell r="A81">
            <v>81</v>
          </cell>
          <cell r="B81">
            <v>64</v>
          </cell>
          <cell r="C81">
            <v>3</v>
          </cell>
          <cell r="D81" t="str">
            <v>Y</v>
          </cell>
          <cell r="E81">
            <v>0.89600000000000002</v>
          </cell>
          <cell r="F81" t="str">
            <v>SV00A0A460AA0303</v>
          </cell>
          <cell r="G81" t="str">
            <v>FT28211</v>
          </cell>
          <cell r="H81" t="str">
            <v>Scout</v>
          </cell>
          <cell r="I81" t="str">
            <v>MAIN TANK  1  - SCOUT</v>
          </cell>
          <cell r="J81" t="str">
            <v xml:space="preserve">Flex Coupling </v>
          </cell>
          <cell r="K81" t="str">
            <v>Pressure Relief Valve (PRV) LRU (Air)</v>
          </cell>
          <cell r="L81" t="str">
            <v xml:space="preserve">Flex Coupling </v>
          </cell>
          <cell r="M81">
            <v>1</v>
          </cell>
          <cell r="N81">
            <v>1</v>
          </cell>
          <cell r="O81">
            <v>0.89600000000000002</v>
          </cell>
          <cell r="P81">
            <v>0.89600000000000002</v>
          </cell>
          <cell r="Q81">
            <v>8.9599999999999998E-7</v>
          </cell>
          <cell r="R81">
            <v>1116071.4285714286</v>
          </cell>
          <cell r="S81" t="str">
            <v>No redundancy</v>
          </cell>
          <cell r="T81" t="str">
            <v>NPRD 95 P2-6, Adapter - 0.0320M converted to hours</v>
          </cell>
          <cell r="U81">
            <v>1</v>
          </cell>
          <cell r="V81">
            <v>0.13333333333333333</v>
          </cell>
          <cell r="W81">
            <v>1.1946666666666665E-7</v>
          </cell>
          <cell r="X81" t="str">
            <v>Expected to require 1 mechanic to conduct repairs. Expected to be replaceable in situ. Remove Armor Lid. Repair by exchange available at First or Second line without special facilities. Remove and replace part with standard tools. No Special tools predict</v>
          </cell>
          <cell r="Z81">
            <v>0</v>
          </cell>
          <cell r="AA81" t="str">
            <v>T0</v>
          </cell>
          <cell r="AB81" t="str">
            <v>T0</v>
          </cell>
          <cell r="AC81" t="str">
            <v>P12</v>
          </cell>
          <cell r="AD81" t="str">
            <v>T0</v>
          </cell>
          <cell r="AE81">
            <v>0</v>
          </cell>
          <cell r="AF81">
            <v>0</v>
          </cell>
          <cell r="AG81">
            <v>0.05</v>
          </cell>
          <cell r="AH81">
            <v>0</v>
          </cell>
          <cell r="AI81">
            <v>0</v>
          </cell>
          <cell r="AJ81">
            <v>8.3333333333333329E-2</v>
          </cell>
          <cell r="AK81">
            <v>0</v>
          </cell>
          <cell r="AL81">
            <v>0</v>
          </cell>
          <cell r="AM81">
            <v>0.13333333333333333</v>
          </cell>
          <cell r="AN81">
            <v>1.1946666666666665E-7</v>
          </cell>
          <cell r="AP81">
            <v>2</v>
          </cell>
          <cell r="AQ81">
            <v>1</v>
          </cell>
          <cell r="AV81">
            <v>1</v>
          </cell>
          <cell r="BD81">
            <v>1</v>
          </cell>
          <cell r="BJ81">
            <v>1</v>
          </cell>
          <cell r="BL81">
            <v>1</v>
          </cell>
          <cell r="BM81">
            <v>1</v>
          </cell>
          <cell r="BO81" t="str">
            <v xml:space="preserve">Expected to require 1 mechanic to conduct repairs. </v>
          </cell>
          <cell r="BP81" t="str">
            <v xml:space="preserve">Expected to be replaceable in situ. </v>
          </cell>
          <cell r="BQ81" t="str">
            <v/>
          </cell>
          <cell r="BR81" t="str">
            <v/>
          </cell>
          <cell r="BS81" t="str">
            <v xml:space="preserve">Remove Armor Lid. </v>
          </cell>
          <cell r="BT81" t="str">
            <v/>
          </cell>
          <cell r="BU81" t="str">
            <v/>
          </cell>
          <cell r="BV81" t="str">
            <v/>
          </cell>
          <cell r="BW81" t="str">
            <v/>
          </cell>
          <cell r="BX81" t="str">
            <v/>
          </cell>
          <cell r="BY81" t="str">
            <v/>
          </cell>
          <cell r="BZ81" t="str">
            <v/>
          </cell>
          <cell r="CA81" t="str">
            <v xml:space="preserve">Repair by exchange available at First or Second line without special facilities. </v>
          </cell>
          <cell r="CB81" t="str">
            <v/>
          </cell>
          <cell r="CC81" t="str">
            <v/>
          </cell>
          <cell r="CD81" t="str">
            <v/>
          </cell>
          <cell r="CE81" t="str">
            <v/>
          </cell>
          <cell r="CF81" t="str">
            <v xml:space="preserve">Remove and replace part with standard tools. No Special tools predicted. </v>
          </cell>
          <cell r="CG81" t="str">
            <v/>
          </cell>
          <cell r="CH81" t="str">
            <v/>
          </cell>
          <cell r="CI81" t="str">
            <v xml:space="preserve">No consumeables predicted. </v>
          </cell>
          <cell r="CJ81" t="str">
            <v xml:space="preserve">No predicted life limitations. </v>
          </cell>
          <cell r="CK81" t="str">
            <v/>
          </cell>
          <cell r="CL81" t="str">
            <v>Y</v>
          </cell>
        </row>
        <row r="82">
          <cell r="A82">
            <v>82</v>
          </cell>
          <cell r="B82">
            <v>67</v>
          </cell>
          <cell r="C82">
            <v>3</v>
          </cell>
          <cell r="D82" t="str">
            <v>Y</v>
          </cell>
          <cell r="E82">
            <v>0.10381542448050761</v>
          </cell>
          <cell r="F82" t="str">
            <v>SV00A0A460AA0305</v>
          </cell>
          <cell r="G82" t="str">
            <v>Y-SS1312</v>
          </cell>
          <cell r="H82" t="str">
            <v>Scout</v>
          </cell>
          <cell r="I82" t="str">
            <v>MAIN TANK  1  - SCOUT</v>
          </cell>
          <cell r="J82" t="str">
            <v>Clamp - Vent Pipe</v>
          </cell>
          <cell r="K82" t="str">
            <v>Pressure Relief Valve (PRV) LRU (Air)</v>
          </cell>
          <cell r="L82" t="str">
            <v>Clamp - Vent Pipe</v>
          </cell>
          <cell r="M82">
            <v>1</v>
          </cell>
          <cell r="N82">
            <v>1</v>
          </cell>
          <cell r="O82">
            <v>0.10381542448050761</v>
          </cell>
          <cell r="P82">
            <v>0.10381542448050761</v>
          </cell>
          <cell r="Q82">
            <v>1.0381542448050761E-7</v>
          </cell>
          <cell r="R82">
            <v>9632480</v>
          </cell>
          <cell r="S82" t="str">
            <v>No redundancy</v>
          </cell>
          <cell r="T82" t="str">
            <v>NPRD 95 P2-40, Clamp Hose P# 105 - 1/48.1624 GB converted to GM.</v>
          </cell>
          <cell r="U82">
            <v>1</v>
          </cell>
          <cell r="V82">
            <v>0.11666666666666667</v>
          </cell>
          <cell r="W82">
            <v>1.2111799522725889E-8</v>
          </cell>
          <cell r="X82" t="str">
            <v>Expected to require 1 mechanic to conduct repairs. Expected to be replaceable in situ. Open Armor Hatch for access. Repair by exchange available at First or Second line without special facilities. Remove and replace part with standard tools. No Special to</v>
          </cell>
          <cell r="Z82">
            <v>0</v>
          </cell>
          <cell r="AA82" t="str">
            <v>T0</v>
          </cell>
          <cell r="AB82" t="str">
            <v>T0</v>
          </cell>
          <cell r="AC82" t="str">
            <v>P10</v>
          </cell>
          <cell r="AD82" t="str">
            <v>T0</v>
          </cell>
          <cell r="AE82">
            <v>0</v>
          </cell>
          <cell r="AF82">
            <v>0</v>
          </cell>
          <cell r="AG82">
            <v>3.3333333333333333E-2</v>
          </cell>
          <cell r="AH82">
            <v>0</v>
          </cell>
          <cell r="AI82">
            <v>0</v>
          </cell>
          <cell r="AJ82">
            <v>8.3333333333333329E-2</v>
          </cell>
          <cell r="AK82">
            <v>0</v>
          </cell>
          <cell r="AL82">
            <v>0</v>
          </cell>
          <cell r="AM82">
            <v>0.11666666666666667</v>
          </cell>
          <cell r="AN82">
            <v>1.2111799522725889E-8</v>
          </cell>
          <cell r="AP82">
            <v>2</v>
          </cell>
          <cell r="AQ82">
            <v>1</v>
          </cell>
          <cell r="AU82">
            <v>1</v>
          </cell>
          <cell r="BD82">
            <v>1</v>
          </cell>
          <cell r="BJ82">
            <v>1</v>
          </cell>
          <cell r="BL82">
            <v>1</v>
          </cell>
          <cell r="BM82">
            <v>1</v>
          </cell>
          <cell r="BO82" t="str">
            <v xml:space="preserve">Expected to require 1 mechanic to conduct repairs. </v>
          </cell>
          <cell r="BP82" t="str">
            <v xml:space="preserve">Expected to be replaceable in situ. </v>
          </cell>
          <cell r="BQ82" t="str">
            <v/>
          </cell>
          <cell r="BR82" t="str">
            <v xml:space="preserve">Open Armor Hatch for access. </v>
          </cell>
          <cell r="BS82" t="str">
            <v/>
          </cell>
          <cell r="BT82" t="str">
            <v/>
          </cell>
          <cell r="BU82" t="str">
            <v/>
          </cell>
          <cell r="BV82" t="str">
            <v/>
          </cell>
          <cell r="BW82" t="str">
            <v/>
          </cell>
          <cell r="BX82" t="str">
            <v/>
          </cell>
          <cell r="BY82" t="str">
            <v/>
          </cell>
          <cell r="BZ82" t="str">
            <v/>
          </cell>
          <cell r="CA82" t="str">
            <v xml:space="preserve">Repair by exchange available at First or Second line without special facilities. </v>
          </cell>
          <cell r="CB82" t="str">
            <v/>
          </cell>
          <cell r="CC82" t="str">
            <v/>
          </cell>
          <cell r="CD82" t="str">
            <v/>
          </cell>
          <cell r="CE82" t="str">
            <v/>
          </cell>
          <cell r="CF82" t="str">
            <v xml:space="preserve">Remove and replace part with standard tools. No Special tools predicted. </v>
          </cell>
          <cell r="CG82" t="str">
            <v/>
          </cell>
          <cell r="CH82" t="str">
            <v/>
          </cell>
          <cell r="CI82" t="str">
            <v xml:space="preserve">No consumeables predicted. </v>
          </cell>
          <cell r="CJ82" t="str">
            <v xml:space="preserve">No predicted life limitations. </v>
          </cell>
          <cell r="CK82" t="str">
            <v/>
          </cell>
          <cell r="CL82" t="str">
            <v>Y</v>
          </cell>
        </row>
        <row r="83">
          <cell r="A83">
            <v>83</v>
          </cell>
          <cell r="B83">
            <v>69</v>
          </cell>
          <cell r="C83">
            <v>2</v>
          </cell>
          <cell r="D83" t="str">
            <v>N</v>
          </cell>
          <cell r="E83">
            <v>0</v>
          </cell>
          <cell r="F83" t="str">
            <v>SV00A0A450AD</v>
          </cell>
          <cell r="G83" t="str">
            <v>4128-00-010-443</v>
          </cell>
          <cell r="H83" t="str">
            <v>Scout</v>
          </cell>
          <cell r="I83" t="str">
            <v>MAIN TANK  1  - SCOUT</v>
          </cell>
          <cell r="J83" t="str">
            <v/>
          </cell>
          <cell r="K83" t="str">
            <v>FUEL LEVEL SENSOR - MAIN TANK</v>
          </cell>
          <cell r="L83" t="str">
            <v/>
          </cell>
          <cell r="M83" t="str">
            <v/>
          </cell>
          <cell r="N83" t="str">
            <v/>
          </cell>
          <cell r="O83">
            <v>14.651068769192594</v>
          </cell>
          <cell r="P83">
            <v>14.651068769192594</v>
          </cell>
          <cell r="Q83">
            <v>1.4651068769192595E-5</v>
          </cell>
          <cell r="R83">
            <v>68254.406265755926</v>
          </cell>
          <cell r="S83" t="str">
            <v>No redundancy</v>
          </cell>
          <cell r="T83" t="str">
            <v>Sum of Below Parts</v>
          </cell>
          <cell r="U83">
            <v>1</v>
          </cell>
          <cell r="V83">
            <v>0.23844723766945933</v>
          </cell>
          <cell r="W83">
            <v>3.4935068769192595E-6</v>
          </cell>
          <cell r="X83" t="str">
            <v xml:space="preserve">See parts below. Individual damaged parts can be replaced without replacing the tank. </v>
          </cell>
          <cell r="Z83">
            <v>0</v>
          </cell>
          <cell r="AA83" t="str">
            <v>T0</v>
          </cell>
          <cell r="AB83" t="str">
            <v>T0</v>
          </cell>
          <cell r="AC83" t="str">
            <v>T0</v>
          </cell>
          <cell r="AD83" t="str">
            <v>T0</v>
          </cell>
          <cell r="AL83" t="str">
            <v>MTTE =</v>
          </cell>
          <cell r="AM83">
            <v>0.23844723766945933</v>
          </cell>
          <cell r="AN83">
            <v>3.4935068769192595E-6</v>
          </cell>
          <cell r="AP83">
            <v>1</v>
          </cell>
          <cell r="AQ83">
            <v>4</v>
          </cell>
          <cell r="BJ83">
            <v>6</v>
          </cell>
          <cell r="BL83">
            <v>6</v>
          </cell>
          <cell r="BM83">
            <v>5</v>
          </cell>
          <cell r="BN83">
            <v>2</v>
          </cell>
          <cell r="BO83" t="str">
            <v/>
          </cell>
          <cell r="BP83" t="str">
            <v/>
          </cell>
          <cell r="BQ83" t="str">
            <v/>
          </cell>
          <cell r="BR83" t="str">
            <v/>
          </cell>
          <cell r="BS83" t="str">
            <v/>
          </cell>
          <cell r="BT83" t="str">
            <v/>
          </cell>
          <cell r="BU83" t="str">
            <v/>
          </cell>
          <cell r="BV83" t="str">
            <v/>
          </cell>
          <cell r="BW83" t="str">
            <v/>
          </cell>
          <cell r="BX83" t="str">
            <v/>
          </cell>
          <cell r="BY83" t="str">
            <v/>
          </cell>
          <cell r="BZ83" t="str">
            <v/>
          </cell>
          <cell r="CA83" t="str">
            <v/>
          </cell>
          <cell r="CB83" t="str">
            <v/>
          </cell>
          <cell r="CC83" t="str">
            <v/>
          </cell>
          <cell r="CD83" t="str">
            <v/>
          </cell>
          <cell r="CE83" t="str">
            <v/>
          </cell>
          <cell r="CF83" t="str">
            <v/>
          </cell>
          <cell r="CG83" t="str">
            <v/>
          </cell>
          <cell r="CH83" t="str">
            <v/>
          </cell>
          <cell r="CI83" t="str">
            <v/>
          </cell>
          <cell r="CJ83" t="str">
            <v/>
          </cell>
          <cell r="CK83" t="str">
            <v xml:space="preserve">See parts below. Individual damaged parts can be replaced without replacing the tank. </v>
          </cell>
          <cell r="CL83" t="str">
            <v>Y</v>
          </cell>
        </row>
        <row r="84">
          <cell r="A84">
            <v>84</v>
          </cell>
          <cell r="B84">
            <v>69</v>
          </cell>
          <cell r="C84">
            <v>3</v>
          </cell>
          <cell r="D84" t="str">
            <v>Y</v>
          </cell>
          <cell r="E84">
            <v>13</v>
          </cell>
          <cell r="F84" t="str">
            <v>SV00A0A450AD01</v>
          </cell>
          <cell r="G84" t="str">
            <v>4128-00-010</v>
          </cell>
          <cell r="H84" t="str">
            <v>Scout</v>
          </cell>
          <cell r="I84" t="str">
            <v>MAIN TANK  1  - SCOUT</v>
          </cell>
          <cell r="J84" t="str">
            <v>Fuel Level Sensor Unit</v>
          </cell>
          <cell r="K84" t="str">
            <v>Fuel Level Sensor LRU</v>
          </cell>
          <cell r="L84" t="str">
            <v>Fuel Level Sensor Unit</v>
          </cell>
          <cell r="M84">
            <v>1</v>
          </cell>
          <cell r="N84">
            <v>1</v>
          </cell>
          <cell r="O84">
            <v>13</v>
          </cell>
          <cell r="P84">
            <v>13</v>
          </cell>
          <cell r="Q84">
            <v>1.2999999999999999E-5</v>
          </cell>
          <cell r="R84">
            <v>76923.076923076922</v>
          </cell>
          <cell r="S84" t="str">
            <v>No redundancy</v>
          </cell>
          <cell r="T84" t="str">
            <v>NPRD 95 P2-182, Sensor Level Liquid - 2.6 GB converted to GM.</v>
          </cell>
          <cell r="U84">
            <v>1</v>
          </cell>
          <cell r="V84">
            <v>0.25</v>
          </cell>
          <cell r="W84">
            <v>3.2499999999999998E-6</v>
          </cell>
          <cell r="X84" t="str">
            <v>Expected to require 1 mechanic to conduct repairs. Expected to be replaceable in situ. Remove Armor Lid. Remove 5 bolts to remove the Fuel Level Sensor. Repair by exchange available at First or Second line without special facilities. Remove and replace pa</v>
          </cell>
          <cell r="Z84">
            <v>0</v>
          </cell>
          <cell r="AA84" t="str">
            <v>T0</v>
          </cell>
          <cell r="AB84" t="str">
            <v>T0</v>
          </cell>
          <cell r="AC84" t="str">
            <v>P25</v>
          </cell>
          <cell r="AD84" t="str">
            <v>T0</v>
          </cell>
          <cell r="AE84">
            <v>0</v>
          </cell>
          <cell r="AF84">
            <v>0</v>
          </cell>
          <cell r="AG84">
            <v>0.16666666666666666</v>
          </cell>
          <cell r="AH84">
            <v>0</v>
          </cell>
          <cell r="AI84">
            <v>0</v>
          </cell>
          <cell r="AJ84">
            <v>8.3333333333333329E-2</v>
          </cell>
          <cell r="AK84">
            <v>0</v>
          </cell>
          <cell r="AL84">
            <v>0</v>
          </cell>
          <cell r="AM84">
            <v>0.25</v>
          </cell>
          <cell r="AN84">
            <v>3.2499999999999998E-6</v>
          </cell>
          <cell r="AP84">
            <v>2</v>
          </cell>
          <cell r="AQ84">
            <v>1</v>
          </cell>
          <cell r="AV84">
            <v>1</v>
          </cell>
          <cell r="AZ84" t="str">
            <v xml:space="preserve">Remove 5 bolts to remove the Fuel Level Sensor. </v>
          </cell>
          <cell r="BD84">
            <v>1</v>
          </cell>
          <cell r="BJ84">
            <v>1</v>
          </cell>
          <cell r="BL84">
            <v>1</v>
          </cell>
          <cell r="BM84">
            <v>1</v>
          </cell>
          <cell r="BO84" t="str">
            <v xml:space="preserve">Expected to require 1 mechanic to conduct repairs. </v>
          </cell>
          <cell r="BP84" t="str">
            <v xml:space="preserve">Expected to be replaceable in situ. </v>
          </cell>
          <cell r="BQ84" t="str">
            <v/>
          </cell>
          <cell r="BR84" t="str">
            <v/>
          </cell>
          <cell r="BS84" t="str">
            <v xml:space="preserve">Remove Armor Lid. </v>
          </cell>
          <cell r="BT84" t="str">
            <v/>
          </cell>
          <cell r="BU84" t="str">
            <v/>
          </cell>
          <cell r="BV84" t="str">
            <v/>
          </cell>
          <cell r="BW84" t="str">
            <v/>
          </cell>
          <cell r="BX84" t="str">
            <v/>
          </cell>
          <cell r="BY84" t="str">
            <v xml:space="preserve">Remove 5 bolts to remove the Fuel Level Sensor. </v>
          </cell>
          <cell r="BZ84" t="str">
            <v/>
          </cell>
          <cell r="CA84" t="str">
            <v xml:space="preserve">Repair by exchange available at First or Second line without special facilities. </v>
          </cell>
          <cell r="CB84" t="str">
            <v/>
          </cell>
          <cell r="CC84" t="str">
            <v/>
          </cell>
          <cell r="CD84" t="str">
            <v/>
          </cell>
          <cell r="CE84" t="str">
            <v/>
          </cell>
          <cell r="CF84" t="str">
            <v xml:space="preserve">Remove and replace part with standard tools. No Special tools predicted. </v>
          </cell>
          <cell r="CG84" t="str">
            <v/>
          </cell>
          <cell r="CH84" t="str">
            <v/>
          </cell>
          <cell r="CI84" t="str">
            <v xml:space="preserve">No consumeables predicted. </v>
          </cell>
          <cell r="CJ84" t="str">
            <v xml:space="preserve">No predicted life limitations. </v>
          </cell>
          <cell r="CK84" t="str">
            <v/>
          </cell>
          <cell r="CL84" t="str">
            <v>Y</v>
          </cell>
        </row>
        <row r="85">
          <cell r="A85">
            <v>85</v>
          </cell>
          <cell r="B85">
            <v>49</v>
          </cell>
          <cell r="C85">
            <v>3</v>
          </cell>
          <cell r="D85" t="str">
            <v>Y</v>
          </cell>
          <cell r="E85">
            <v>0.89600000000000002</v>
          </cell>
          <cell r="F85" t="str">
            <v>SV00A0A450AD03</v>
          </cell>
          <cell r="G85" t="str">
            <v>4129-30-051</v>
          </cell>
          <cell r="H85" t="str">
            <v>Scout</v>
          </cell>
          <cell r="I85" t="str">
            <v>MAIN TANK  1  - SCOUT</v>
          </cell>
          <cell r="J85" t="str">
            <v>Support Boss for FLS</v>
          </cell>
          <cell r="K85" t="str">
            <v>Fuel Level Sensor LRU</v>
          </cell>
          <cell r="L85" t="str">
            <v>Support Boss for FLS</v>
          </cell>
          <cell r="M85">
            <v>1</v>
          </cell>
          <cell r="N85">
            <v>1</v>
          </cell>
          <cell r="O85">
            <v>0.89600000000000002</v>
          </cell>
          <cell r="P85">
            <v>0.89600000000000002</v>
          </cell>
          <cell r="Q85">
            <v>8.9599999999999998E-7</v>
          </cell>
          <cell r="R85">
            <v>1116071.4285714286</v>
          </cell>
          <cell r="S85" t="str">
            <v>No redundancy</v>
          </cell>
          <cell r="T85" t="str">
            <v>NPRD 95 P2- 176, Ring Backup - 0.0320M converted to hours</v>
          </cell>
          <cell r="U85">
            <v>1</v>
          </cell>
          <cell r="V85">
            <v>0.18333333333333335</v>
          </cell>
          <cell r="W85">
            <v>1.6426666666666668E-7</v>
          </cell>
          <cell r="X85" t="str">
            <v>Expected to require 1 mechanic to conduct repairs. Expected to be replaceable in situ. Remove Armor Lid. Remove 5 bolts to remove the Fuel Level Sensor. Repair by exchange available at First or Second line without special facilities. Remove and replace pa</v>
          </cell>
          <cell r="Z85">
            <v>0</v>
          </cell>
          <cell r="AA85" t="str">
            <v>T0</v>
          </cell>
          <cell r="AB85" t="str">
            <v>T0</v>
          </cell>
          <cell r="AC85" t="str">
            <v>P28</v>
          </cell>
          <cell r="AD85" t="str">
            <v>T0</v>
          </cell>
          <cell r="AE85">
            <v>0</v>
          </cell>
          <cell r="AF85">
            <v>0</v>
          </cell>
          <cell r="AG85">
            <v>0.1</v>
          </cell>
          <cell r="AH85">
            <v>0</v>
          </cell>
          <cell r="AI85">
            <v>0</v>
          </cell>
          <cell r="AJ85">
            <v>8.3333333333333329E-2</v>
          </cell>
          <cell r="AK85">
            <v>0</v>
          </cell>
          <cell r="AL85">
            <v>0</v>
          </cell>
          <cell r="AM85">
            <v>0.18333333333333335</v>
          </cell>
          <cell r="AN85">
            <v>1.6426666666666668E-7</v>
          </cell>
          <cell r="AP85">
            <v>2</v>
          </cell>
          <cell r="AQ85">
            <v>1</v>
          </cell>
          <cell r="AV85">
            <v>1</v>
          </cell>
          <cell r="AZ85" t="str">
            <v xml:space="preserve">Remove 5 bolts to remove the Fuel Level Sensor. </v>
          </cell>
          <cell r="BD85">
            <v>1</v>
          </cell>
          <cell r="BJ85">
            <v>1</v>
          </cell>
          <cell r="BK85">
            <v>1</v>
          </cell>
          <cell r="BL85">
            <v>1</v>
          </cell>
          <cell r="BM85">
            <v>1</v>
          </cell>
          <cell r="BO85" t="str">
            <v xml:space="preserve">Expected to require 1 mechanic to conduct repairs. </v>
          </cell>
          <cell r="BP85" t="str">
            <v xml:space="preserve">Expected to be replaceable in situ. </v>
          </cell>
          <cell r="BQ85" t="str">
            <v/>
          </cell>
          <cell r="BR85" t="str">
            <v/>
          </cell>
          <cell r="BS85" t="str">
            <v xml:space="preserve">Remove Armor Lid. </v>
          </cell>
          <cell r="BT85" t="str">
            <v/>
          </cell>
          <cell r="BU85" t="str">
            <v/>
          </cell>
          <cell r="BV85" t="str">
            <v/>
          </cell>
          <cell r="BW85" t="str">
            <v/>
          </cell>
          <cell r="BX85" t="str">
            <v/>
          </cell>
          <cell r="BY85" t="str">
            <v xml:space="preserve">Remove 5 bolts to remove the Fuel Level Sensor. </v>
          </cell>
          <cell r="BZ85" t="str">
            <v/>
          </cell>
          <cell r="CA85" t="str">
            <v xml:space="preserve">Repair by exchange available at First or Second line without special facilities. </v>
          </cell>
          <cell r="CB85" t="str">
            <v/>
          </cell>
          <cell r="CC85" t="str">
            <v/>
          </cell>
          <cell r="CD85" t="str">
            <v/>
          </cell>
          <cell r="CE85" t="str">
            <v/>
          </cell>
          <cell r="CF85" t="str">
            <v xml:space="preserve">Remove and replace part with standard tools. No Special tools predicted. </v>
          </cell>
          <cell r="CG85" t="str">
            <v xml:space="preserve">Reinstall in the reverse order. </v>
          </cell>
          <cell r="CH85" t="str">
            <v/>
          </cell>
          <cell r="CI85" t="str">
            <v xml:space="preserve">No consumeables predicted. </v>
          </cell>
          <cell r="CJ85" t="str">
            <v xml:space="preserve">No predicted life limitations. </v>
          </cell>
          <cell r="CK85" t="str">
            <v/>
          </cell>
          <cell r="CL85" t="str">
            <v>Y</v>
          </cell>
        </row>
        <row r="86">
          <cell r="A86">
            <v>86</v>
          </cell>
          <cell r="B86">
            <v>71</v>
          </cell>
          <cell r="C86">
            <v>3</v>
          </cell>
          <cell r="D86" t="str">
            <v>Y</v>
          </cell>
          <cell r="E86">
            <v>0.28000000000000003</v>
          </cell>
          <cell r="F86" t="str">
            <v>SV00A0A450AD05</v>
          </cell>
          <cell r="G86" t="str">
            <v>BT-M5X25HX/SS</v>
          </cell>
          <cell r="H86" t="str">
            <v>Scout</v>
          </cell>
          <cell r="I86" t="str">
            <v>MAIN TANK  1  - SCOUT</v>
          </cell>
          <cell r="J86" t="str">
            <v>M5 Bolt Hex Head</v>
          </cell>
          <cell r="K86" t="str">
            <v>Fuel Level Sensor LRU</v>
          </cell>
          <cell r="L86" t="str">
            <v>M5 Bolt Hex Head</v>
          </cell>
          <cell r="M86">
            <v>5</v>
          </cell>
          <cell r="N86">
            <v>5</v>
          </cell>
          <cell r="O86">
            <v>5.6000000000000001E-2</v>
          </cell>
          <cell r="P86">
            <v>0.28000000000000003</v>
          </cell>
          <cell r="Q86">
            <v>2.8000000000000002E-7</v>
          </cell>
          <cell r="R86">
            <v>3571428.5714285714</v>
          </cell>
          <cell r="S86" t="str">
            <v>Multiple fasteners</v>
          </cell>
          <cell r="T86" t="str">
            <v>NPRD 95 P2-20, Bolt Hex Head - 0.0020M converted to hours</v>
          </cell>
          <cell r="U86">
            <v>1</v>
          </cell>
          <cell r="V86">
            <v>9.9999999999999992E-2</v>
          </cell>
          <cell r="W86">
            <v>2.7999999999999999E-8</v>
          </cell>
          <cell r="X86" t="str">
            <v>Expected to require 1 mechanic to conduct repairs. Expected to be replaceable in situ. Remove Armor Lid. Repair by exchange available at First or Second line without special facilities. Remove and replace part with standard tools. No Special tools predict</v>
          </cell>
          <cell r="Z86">
            <v>0</v>
          </cell>
          <cell r="AA86" t="str">
            <v>T0</v>
          </cell>
          <cell r="AB86" t="str">
            <v>T0</v>
          </cell>
          <cell r="AC86" t="str">
            <v>P6</v>
          </cell>
          <cell r="AD86" t="str">
            <v>T0</v>
          </cell>
          <cell r="AE86">
            <v>0</v>
          </cell>
          <cell r="AF86">
            <v>0</v>
          </cell>
          <cell r="AG86">
            <v>1.6666666666666666E-2</v>
          </cell>
          <cell r="AH86">
            <v>0</v>
          </cell>
          <cell r="AI86">
            <v>0</v>
          </cell>
          <cell r="AJ86">
            <v>8.3333333333333329E-2</v>
          </cell>
          <cell r="AK86">
            <v>0</v>
          </cell>
          <cell r="AL86">
            <v>0</v>
          </cell>
          <cell r="AM86">
            <v>9.9999999999999992E-2</v>
          </cell>
          <cell r="AN86">
            <v>2.7999999999999999E-8</v>
          </cell>
          <cell r="AP86">
            <v>2</v>
          </cell>
          <cell r="AQ86">
            <v>1</v>
          </cell>
          <cell r="AV86">
            <v>1</v>
          </cell>
          <cell r="BD86">
            <v>1</v>
          </cell>
          <cell r="BJ86">
            <v>1</v>
          </cell>
          <cell r="BL86">
            <v>1</v>
          </cell>
          <cell r="BM86">
            <v>1</v>
          </cell>
          <cell r="BO86" t="str">
            <v xml:space="preserve">Expected to require 1 mechanic to conduct repairs. </v>
          </cell>
          <cell r="BP86" t="str">
            <v xml:space="preserve">Expected to be replaceable in situ. </v>
          </cell>
          <cell r="BQ86" t="str">
            <v/>
          </cell>
          <cell r="BR86" t="str">
            <v/>
          </cell>
          <cell r="BS86" t="str">
            <v xml:space="preserve">Remove Armor Lid. </v>
          </cell>
          <cell r="BT86" t="str">
            <v/>
          </cell>
          <cell r="BU86" t="str">
            <v/>
          </cell>
          <cell r="BV86" t="str">
            <v/>
          </cell>
          <cell r="BW86" t="str">
            <v/>
          </cell>
          <cell r="BX86" t="str">
            <v/>
          </cell>
          <cell r="BY86" t="str">
            <v/>
          </cell>
          <cell r="BZ86" t="str">
            <v/>
          </cell>
          <cell r="CA86" t="str">
            <v xml:space="preserve">Repair by exchange available at First or Second line without special facilities. </v>
          </cell>
          <cell r="CB86" t="str">
            <v/>
          </cell>
          <cell r="CC86" t="str">
            <v/>
          </cell>
          <cell r="CD86" t="str">
            <v/>
          </cell>
          <cell r="CE86" t="str">
            <v/>
          </cell>
          <cell r="CF86" t="str">
            <v xml:space="preserve">Remove and replace part with standard tools. No Special tools predicted. </v>
          </cell>
          <cell r="CG86" t="str">
            <v/>
          </cell>
          <cell r="CH86" t="str">
            <v/>
          </cell>
          <cell r="CI86" t="str">
            <v xml:space="preserve">No consumeables predicted. </v>
          </cell>
          <cell r="CJ86" t="str">
            <v xml:space="preserve">No predicted life limitations. </v>
          </cell>
          <cell r="CK86" t="str">
            <v/>
          </cell>
          <cell r="CL86" t="str">
            <v>Y</v>
          </cell>
        </row>
        <row r="87">
          <cell r="A87">
            <v>87</v>
          </cell>
          <cell r="B87">
            <v>72</v>
          </cell>
          <cell r="C87">
            <v>3</v>
          </cell>
          <cell r="D87" t="str">
            <v>Y</v>
          </cell>
          <cell r="E87">
            <v>8.3068769192594108E-2</v>
          </cell>
          <cell r="F87" t="str">
            <v>SV00A0A450AD07</v>
          </cell>
          <cell r="G87" t="str">
            <v>Z-W-M5</v>
          </cell>
          <cell r="H87" t="str">
            <v>Scout</v>
          </cell>
          <cell r="I87" t="str">
            <v>MAIN TANK  1  - SCOUT</v>
          </cell>
          <cell r="J87" t="str">
            <v>M5 Washer</v>
          </cell>
          <cell r="K87" t="str">
            <v>Fuel Level Sensor LRU</v>
          </cell>
          <cell r="L87" t="str">
            <v>M5 Washer</v>
          </cell>
          <cell r="M87">
            <v>5</v>
          </cell>
          <cell r="N87">
            <v>5</v>
          </cell>
          <cell r="O87">
            <v>1.6613753838518822E-2</v>
          </cell>
          <cell r="P87">
            <v>8.3068769192594108E-2</v>
          </cell>
          <cell r="Q87">
            <v>8.3068769192594113E-8</v>
          </cell>
          <cell r="R87">
            <v>12038218.571428571</v>
          </cell>
          <cell r="S87" t="str">
            <v>Multiple fasteners</v>
          </cell>
          <cell r="T87" t="str">
            <v>NPRD 95 P2-237, Washer P# 7748743 - 1/1685.3506M GM converted to hours</v>
          </cell>
          <cell r="U87">
            <v>1</v>
          </cell>
          <cell r="V87">
            <v>9.9999999999999992E-2</v>
          </cell>
          <cell r="W87">
            <v>8.30687691925941E-9</v>
          </cell>
          <cell r="X87" t="str">
            <v>Expected to require 1 mechanic to conduct repairs. Expected to be replaceable in situ. Remove Armor Lid. Repair by exchange available at First or Second line without special facilities. Remove and replace part with standard tools. No Special tools predict</v>
          </cell>
          <cell r="Z87">
            <v>0</v>
          </cell>
          <cell r="AA87" t="str">
            <v>T0</v>
          </cell>
          <cell r="AB87" t="str">
            <v>T0</v>
          </cell>
          <cell r="AC87" t="str">
            <v>P26</v>
          </cell>
          <cell r="AD87" t="str">
            <v>T0</v>
          </cell>
          <cell r="AE87">
            <v>0</v>
          </cell>
          <cell r="AF87">
            <v>0</v>
          </cell>
          <cell r="AG87">
            <v>1.6666666666666666E-2</v>
          </cell>
          <cell r="AH87">
            <v>0</v>
          </cell>
          <cell r="AI87">
            <v>0</v>
          </cell>
          <cell r="AJ87">
            <v>8.3333333333333329E-2</v>
          </cell>
          <cell r="AK87">
            <v>0</v>
          </cell>
          <cell r="AL87">
            <v>0</v>
          </cell>
          <cell r="AM87">
            <v>9.9999999999999992E-2</v>
          </cell>
          <cell r="AN87">
            <v>8.30687691925941E-9</v>
          </cell>
          <cell r="AP87">
            <v>2</v>
          </cell>
          <cell r="AQ87">
            <v>1</v>
          </cell>
          <cell r="AV87">
            <v>1</v>
          </cell>
          <cell r="BD87">
            <v>1</v>
          </cell>
          <cell r="BJ87">
            <v>1</v>
          </cell>
          <cell r="BL87">
            <v>1</v>
          </cell>
          <cell r="BM87">
            <v>1</v>
          </cell>
          <cell r="BO87" t="str">
            <v xml:space="preserve">Expected to require 1 mechanic to conduct repairs. </v>
          </cell>
          <cell r="BP87" t="str">
            <v xml:space="preserve">Expected to be replaceable in situ. </v>
          </cell>
          <cell r="BQ87" t="str">
            <v/>
          </cell>
          <cell r="BR87" t="str">
            <v/>
          </cell>
          <cell r="BS87" t="str">
            <v xml:space="preserve">Remove Armor Lid. </v>
          </cell>
          <cell r="BT87" t="str">
            <v/>
          </cell>
          <cell r="BU87" t="str">
            <v/>
          </cell>
          <cell r="BV87" t="str">
            <v/>
          </cell>
          <cell r="BW87" t="str">
            <v/>
          </cell>
          <cell r="BX87" t="str">
            <v/>
          </cell>
          <cell r="BY87" t="str">
            <v/>
          </cell>
          <cell r="BZ87" t="str">
            <v/>
          </cell>
          <cell r="CA87" t="str">
            <v xml:space="preserve">Repair by exchange available at First or Second line without special facilities. </v>
          </cell>
          <cell r="CB87" t="str">
            <v/>
          </cell>
          <cell r="CC87" t="str">
            <v/>
          </cell>
          <cell r="CD87" t="str">
            <v/>
          </cell>
          <cell r="CE87" t="str">
            <v/>
          </cell>
          <cell r="CF87" t="str">
            <v xml:space="preserve">Remove and replace part with standard tools. No Special tools predicted. </v>
          </cell>
          <cell r="CG87" t="str">
            <v/>
          </cell>
          <cell r="CH87" t="str">
            <v/>
          </cell>
          <cell r="CI87" t="str">
            <v xml:space="preserve">No consumeables predicted. </v>
          </cell>
          <cell r="CJ87" t="str">
            <v xml:space="preserve">No predicted life limitations. </v>
          </cell>
          <cell r="CK87" t="str">
            <v/>
          </cell>
          <cell r="CL87" t="str">
            <v>Y</v>
          </cell>
        </row>
        <row r="88">
          <cell r="A88">
            <v>88</v>
          </cell>
          <cell r="B88">
            <v>45</v>
          </cell>
          <cell r="C88">
            <v>3</v>
          </cell>
          <cell r="D88" t="str">
            <v>Y</v>
          </cell>
          <cell r="E88">
            <v>0.16800000000000001</v>
          </cell>
          <cell r="F88" t="str">
            <v>SV00A0A450AD09</v>
          </cell>
          <cell r="G88" t="str">
            <v>BT-M4X12CSK/SS</v>
          </cell>
          <cell r="H88" t="str">
            <v>Scout</v>
          </cell>
          <cell r="I88" t="str">
            <v>MAIN TANK  1  - SCOUT</v>
          </cell>
          <cell r="J88" t="str">
            <v>M4 SCREW COUNTERSINK</v>
          </cell>
          <cell r="K88" t="str">
            <v>Fuel Level Sensor LRU</v>
          </cell>
          <cell r="L88" t="str">
            <v>M4 SCREW COUNTERSINK</v>
          </cell>
          <cell r="M88">
            <v>3</v>
          </cell>
          <cell r="N88">
            <v>3</v>
          </cell>
          <cell r="O88">
            <v>5.6000000000000001E-2</v>
          </cell>
          <cell r="P88">
            <v>0.16800000000000001</v>
          </cell>
          <cell r="Q88">
            <v>1.6800000000000002E-7</v>
          </cell>
          <cell r="R88">
            <v>5952380.9523809515</v>
          </cell>
          <cell r="S88" t="str">
            <v>Multiple fasteners</v>
          </cell>
          <cell r="T88" t="str">
            <v>NPRD 95 P2-20, Bolt Hex Head - 0.0020M converted to hours</v>
          </cell>
          <cell r="U88">
            <v>1</v>
          </cell>
          <cell r="V88">
            <v>9.9999999999999992E-2</v>
          </cell>
          <cell r="W88">
            <v>1.6800000000000002E-8</v>
          </cell>
          <cell r="X88" t="str">
            <v>Expected to require 1 mechanic to conduct repairs. Expected to be replaceable in situ. Remove Armor Lid. Repair by exchange available at First or Second line without special facilities. Remove and replace part with standard tools. No Special tools predict</v>
          </cell>
          <cell r="Z88">
            <v>0</v>
          </cell>
          <cell r="AA88" t="str">
            <v>T0</v>
          </cell>
          <cell r="AB88" t="str">
            <v>T0</v>
          </cell>
          <cell r="AC88" t="str">
            <v>P6</v>
          </cell>
          <cell r="AD88" t="str">
            <v>T0</v>
          </cell>
          <cell r="AE88">
            <v>0</v>
          </cell>
          <cell r="AF88">
            <v>0</v>
          </cell>
          <cell r="AG88">
            <v>1.6666666666666666E-2</v>
          </cell>
          <cell r="AH88">
            <v>0</v>
          </cell>
          <cell r="AI88">
            <v>0</v>
          </cell>
          <cell r="AJ88">
            <v>8.3333333333333329E-2</v>
          </cell>
          <cell r="AK88">
            <v>0</v>
          </cell>
          <cell r="AL88">
            <v>0</v>
          </cell>
          <cell r="AM88">
            <v>9.9999999999999992E-2</v>
          </cell>
          <cell r="AN88">
            <v>1.6800000000000002E-8</v>
          </cell>
          <cell r="AP88">
            <v>2</v>
          </cell>
          <cell r="AQ88">
            <v>1</v>
          </cell>
          <cell r="AV88">
            <v>1</v>
          </cell>
          <cell r="BD88">
            <v>1</v>
          </cell>
          <cell r="BJ88">
            <v>1</v>
          </cell>
          <cell r="BL88">
            <v>1</v>
          </cell>
          <cell r="BM88">
            <v>1</v>
          </cell>
          <cell r="BO88" t="str">
            <v xml:space="preserve">Expected to require 1 mechanic to conduct repairs. </v>
          </cell>
          <cell r="BP88" t="str">
            <v xml:space="preserve">Expected to be replaceable in situ. </v>
          </cell>
          <cell r="BQ88" t="str">
            <v/>
          </cell>
          <cell r="BR88" t="str">
            <v/>
          </cell>
          <cell r="BS88" t="str">
            <v xml:space="preserve">Remove Armor Lid. </v>
          </cell>
          <cell r="BT88" t="str">
            <v/>
          </cell>
          <cell r="BU88" t="str">
            <v/>
          </cell>
          <cell r="BV88" t="str">
            <v/>
          </cell>
          <cell r="BW88" t="str">
            <v/>
          </cell>
          <cell r="BX88" t="str">
            <v/>
          </cell>
          <cell r="BY88" t="str">
            <v/>
          </cell>
          <cell r="BZ88" t="str">
            <v/>
          </cell>
          <cell r="CA88" t="str">
            <v xml:space="preserve">Repair by exchange available at First or Second line without special facilities. </v>
          </cell>
          <cell r="CB88" t="str">
            <v/>
          </cell>
          <cell r="CC88" t="str">
            <v/>
          </cell>
          <cell r="CD88" t="str">
            <v/>
          </cell>
          <cell r="CE88" t="str">
            <v/>
          </cell>
          <cell r="CF88" t="str">
            <v xml:space="preserve">Remove and replace part with standard tools. No Special tools predicted. </v>
          </cell>
          <cell r="CG88" t="str">
            <v/>
          </cell>
          <cell r="CH88" t="str">
            <v/>
          </cell>
          <cell r="CI88" t="str">
            <v xml:space="preserve">No consumeables predicted. </v>
          </cell>
          <cell r="CJ88" t="str">
            <v xml:space="preserve">No predicted life limitations. </v>
          </cell>
          <cell r="CK88" t="str">
            <v/>
          </cell>
          <cell r="CL88" t="str">
            <v>Y</v>
          </cell>
        </row>
        <row r="89">
          <cell r="A89">
            <v>89</v>
          </cell>
          <cell r="C89">
            <v>3</v>
          </cell>
          <cell r="D89" t="str">
            <v>Y</v>
          </cell>
          <cell r="E89">
            <v>0.224</v>
          </cell>
          <cell r="F89" t="str">
            <v>SV00A0A450AD11</v>
          </cell>
          <cell r="G89" t="str">
            <v>FT22524</v>
          </cell>
          <cell r="H89" t="str">
            <v>Scout</v>
          </cell>
          <cell r="I89" t="str">
            <v>MAIN TANK  1  - SCOUT</v>
          </cell>
          <cell r="J89" t="str">
            <v>GUAGE Cup</v>
          </cell>
          <cell r="K89" t="str">
            <v>Fuel Level Sensor LRU</v>
          </cell>
          <cell r="L89" t="str">
            <v>GUAGE Cup</v>
          </cell>
          <cell r="M89">
            <v>1</v>
          </cell>
          <cell r="N89">
            <v>1</v>
          </cell>
          <cell r="O89">
            <v>0.224</v>
          </cell>
          <cell r="P89">
            <v>0.224</v>
          </cell>
          <cell r="Q89">
            <v>2.2399999999999999E-7</v>
          </cell>
          <cell r="R89">
            <v>4464285.7142857146</v>
          </cell>
          <cell r="S89" t="str">
            <v>No redundancy</v>
          </cell>
          <cell r="T89" t="str">
            <v>NPRD-95.  P2-152, Plate - 0.008M converted from miles to hours.</v>
          </cell>
          <cell r="U89">
            <v>1</v>
          </cell>
          <cell r="V89">
            <v>0.11666666666666667</v>
          </cell>
          <cell r="W89">
            <v>2.6133333333333332E-8</v>
          </cell>
          <cell r="X89" t="str">
            <v>Expected to require 1 mechanic to conduct repairs. Expected to be replaceable in situ. Remove Armor Lid. Repair by exchange available at First or Second line without special facilities. Remove and replace part with standard tools. No Special tools predict</v>
          </cell>
          <cell r="Z89">
            <v>0</v>
          </cell>
          <cell r="AA89" t="str">
            <v>T0</v>
          </cell>
          <cell r="AB89" t="str">
            <v>T0</v>
          </cell>
          <cell r="AC89" t="str">
            <v>P29</v>
          </cell>
          <cell r="AD89" t="str">
            <v>T0</v>
          </cell>
          <cell r="AE89">
            <v>0</v>
          </cell>
          <cell r="AF89">
            <v>0</v>
          </cell>
          <cell r="AG89">
            <v>3.3333333333333333E-2</v>
          </cell>
          <cell r="AH89">
            <v>0</v>
          </cell>
          <cell r="AI89">
            <v>0</v>
          </cell>
          <cell r="AJ89">
            <v>8.3333333333333329E-2</v>
          </cell>
          <cell r="AK89">
            <v>0</v>
          </cell>
          <cell r="AL89">
            <v>0</v>
          </cell>
          <cell r="AM89">
            <v>0.11666666666666667</v>
          </cell>
          <cell r="AN89">
            <v>2.6133333333333332E-8</v>
          </cell>
          <cell r="AP89">
            <v>2</v>
          </cell>
          <cell r="AQ89">
            <v>1</v>
          </cell>
          <cell r="AV89">
            <v>1</v>
          </cell>
          <cell r="BD89">
            <v>1</v>
          </cell>
          <cell r="BJ89">
            <v>1</v>
          </cell>
          <cell r="BL89">
            <v>1</v>
          </cell>
          <cell r="BM89">
            <v>1</v>
          </cell>
          <cell r="BO89" t="str">
            <v xml:space="preserve">Expected to require 1 mechanic to conduct repairs. </v>
          </cell>
          <cell r="BP89" t="str">
            <v xml:space="preserve">Expected to be replaceable in situ. </v>
          </cell>
          <cell r="BQ89" t="str">
            <v/>
          </cell>
          <cell r="BR89" t="str">
            <v/>
          </cell>
          <cell r="BS89" t="str">
            <v xml:space="preserve">Remove Armor Lid. </v>
          </cell>
          <cell r="BT89" t="str">
            <v/>
          </cell>
          <cell r="BU89" t="str">
            <v/>
          </cell>
          <cell r="BV89" t="str">
            <v/>
          </cell>
          <cell r="BW89" t="str">
            <v/>
          </cell>
          <cell r="BX89" t="str">
            <v/>
          </cell>
          <cell r="BY89" t="str">
            <v/>
          </cell>
          <cell r="BZ89" t="str">
            <v/>
          </cell>
          <cell r="CA89" t="str">
            <v xml:space="preserve">Repair by exchange available at First or Second line without special facilities. </v>
          </cell>
          <cell r="CB89" t="str">
            <v/>
          </cell>
          <cell r="CC89" t="str">
            <v/>
          </cell>
          <cell r="CD89" t="str">
            <v/>
          </cell>
          <cell r="CE89" t="str">
            <v/>
          </cell>
          <cell r="CF89" t="str">
            <v xml:space="preserve">Remove and replace part with standard tools. No Special tools predicted. </v>
          </cell>
          <cell r="CG89" t="str">
            <v/>
          </cell>
          <cell r="CH89" t="str">
            <v/>
          </cell>
          <cell r="CI89" t="str">
            <v xml:space="preserve">No consumeables predicted. </v>
          </cell>
          <cell r="CJ89" t="str">
            <v xml:space="preserve">No predicted life limitations. </v>
          </cell>
          <cell r="CK89" t="str">
            <v/>
          </cell>
          <cell r="CL89" t="str">
            <v>Y</v>
          </cell>
        </row>
        <row r="90">
          <cell r="A90">
            <v>90</v>
          </cell>
          <cell r="B90">
            <v>73</v>
          </cell>
          <cell r="C90">
            <v>2</v>
          </cell>
          <cell r="D90" t="str">
            <v>N</v>
          </cell>
          <cell r="E90">
            <v>0</v>
          </cell>
          <cell r="F90" t="str">
            <v>SV00A0A460AG09</v>
          </cell>
          <cell r="G90" t="str">
            <v/>
          </cell>
          <cell r="H90" t="str">
            <v>Scout</v>
          </cell>
          <cell r="I90" t="str">
            <v>MAIN TANK  1  - SCOUT</v>
          </cell>
          <cell r="J90" t="str">
            <v/>
          </cell>
          <cell r="K90" t="str">
            <v>AIR CONNECTION MAIN TANK</v>
          </cell>
          <cell r="L90" t="str">
            <v/>
          </cell>
          <cell r="M90" t="str">
            <v/>
          </cell>
          <cell r="N90" t="str">
            <v/>
          </cell>
          <cell r="O90">
            <v>5.3246571372271152</v>
          </cell>
          <cell r="P90">
            <v>5.3246571372271152</v>
          </cell>
          <cell r="Q90">
            <v>5.3246571372271148E-6</v>
          </cell>
          <cell r="R90">
            <v>187805.51953449592</v>
          </cell>
          <cell r="S90" t="str">
            <v>No redundancy</v>
          </cell>
          <cell r="T90" t="str">
            <v>Sum of Below Parts</v>
          </cell>
          <cell r="U90">
            <v>1</v>
          </cell>
          <cell r="V90">
            <v>1.2009201578083673</v>
          </cell>
          <cell r="W90">
            <v>6.3944880895142361E-6</v>
          </cell>
          <cell r="X90" t="str">
            <v xml:space="preserve">See parts below. Individual damaged parts can be replaced without replacing the tank. </v>
          </cell>
          <cell r="Z90">
            <v>0</v>
          </cell>
          <cell r="AA90" t="str">
            <v>T0</v>
          </cell>
          <cell r="AB90" t="str">
            <v>T0</v>
          </cell>
          <cell r="AC90" t="str">
            <v>T0</v>
          </cell>
          <cell r="AD90" t="str">
            <v>T0</v>
          </cell>
          <cell r="AL90" t="str">
            <v>MTTE =</v>
          </cell>
          <cell r="AM90">
            <v>1.2009201578083673</v>
          </cell>
          <cell r="AN90">
            <v>6.3944880895142361E-6</v>
          </cell>
          <cell r="AP90">
            <v>1</v>
          </cell>
          <cell r="AQ90">
            <v>4</v>
          </cell>
          <cell r="BJ90">
            <v>6</v>
          </cell>
          <cell r="BL90">
            <v>6</v>
          </cell>
          <cell r="BM90">
            <v>5</v>
          </cell>
          <cell r="BN90">
            <v>2</v>
          </cell>
          <cell r="BO90" t="str">
            <v/>
          </cell>
          <cell r="BP90" t="str">
            <v/>
          </cell>
          <cell r="BQ90" t="str">
            <v/>
          </cell>
          <cell r="BR90" t="str">
            <v/>
          </cell>
          <cell r="BS90" t="str">
            <v/>
          </cell>
          <cell r="BT90" t="str">
            <v/>
          </cell>
          <cell r="BU90" t="str">
            <v/>
          </cell>
          <cell r="BV90" t="str">
            <v/>
          </cell>
          <cell r="BW90" t="str">
            <v/>
          </cell>
          <cell r="BX90" t="str">
            <v/>
          </cell>
          <cell r="BY90" t="str">
            <v/>
          </cell>
          <cell r="BZ90" t="str">
            <v/>
          </cell>
          <cell r="CA90" t="str">
            <v/>
          </cell>
          <cell r="CB90" t="str">
            <v/>
          </cell>
          <cell r="CC90" t="str">
            <v/>
          </cell>
          <cell r="CD90" t="str">
            <v/>
          </cell>
          <cell r="CE90" t="str">
            <v/>
          </cell>
          <cell r="CF90" t="str">
            <v/>
          </cell>
          <cell r="CG90" t="str">
            <v/>
          </cell>
          <cell r="CH90" t="str">
            <v/>
          </cell>
          <cell r="CI90" t="str">
            <v/>
          </cell>
          <cell r="CJ90" t="str">
            <v/>
          </cell>
          <cell r="CK90" t="str">
            <v xml:space="preserve">See parts below. Individual damaged parts can be replaced without replacing the tank. </v>
          </cell>
          <cell r="CL90" t="str">
            <v>Y</v>
          </cell>
        </row>
        <row r="91">
          <cell r="A91">
            <v>91</v>
          </cell>
          <cell r="B91">
            <v>73</v>
          </cell>
          <cell r="C91">
            <v>3</v>
          </cell>
          <cell r="D91" t="str">
            <v>Y</v>
          </cell>
          <cell r="E91">
            <v>2.5424000000000002</v>
          </cell>
          <cell r="F91" t="str">
            <v>SV00A0A460AG0901</v>
          </cell>
          <cell r="G91" t="str">
            <v>SV15LOMDCF</v>
          </cell>
          <cell r="H91" t="str">
            <v>Scout</v>
          </cell>
          <cell r="I91" t="str">
            <v>MAIN TANK  1  - SCOUT</v>
          </cell>
          <cell r="J91" t="str">
            <v>M22 X 1.5 Bulkhead Connector</v>
          </cell>
          <cell r="K91" t="str">
            <v>Inward Relief Port LRU (Air) (4)</v>
          </cell>
          <cell r="L91" t="str">
            <v>M22 X 1.5 Bulkhead Connector</v>
          </cell>
          <cell r="M91">
            <v>1</v>
          </cell>
          <cell r="N91">
            <v>1</v>
          </cell>
          <cell r="O91">
            <v>2.5424000000000002</v>
          </cell>
          <cell r="P91">
            <v>2.5424000000000002</v>
          </cell>
          <cell r="Q91">
            <v>2.5424000000000004E-6</v>
          </cell>
          <cell r="R91">
            <v>393329.13782252982</v>
          </cell>
          <cell r="S91" t="str">
            <v>No redundancy</v>
          </cell>
          <cell r="T91" t="str">
            <v>NPRD 95 P2-49, Connector Adapter - 0.0908M converted to hours</v>
          </cell>
          <cell r="U91">
            <v>2</v>
          </cell>
          <cell r="V91">
            <v>2.2666666666666671</v>
          </cell>
          <cell r="W91">
            <v>5.7627733333333353E-6</v>
          </cell>
          <cell r="X91" t="str">
            <v>Expected to be replaceable. Remove Armor Lid. Remove tank in accordance with above to gain access. Expected to need 2 mechanics to remove tank. Remove 56 bolts to remove the Top Access Plate. Replace each  Gasket and Bonded Seal with every disturbance. Re</v>
          </cell>
          <cell r="Y91">
            <v>56</v>
          </cell>
          <cell r="Z91">
            <v>1</v>
          </cell>
          <cell r="AA91" t="str">
            <v>R2</v>
          </cell>
          <cell r="AB91" t="str">
            <v>T1</v>
          </cell>
          <cell r="AC91" t="str">
            <v>P11</v>
          </cell>
          <cell r="AD91" t="str">
            <v>P14</v>
          </cell>
          <cell r="AE91">
            <v>0.44166666666666665</v>
          </cell>
          <cell r="AF91">
            <v>0.5</v>
          </cell>
          <cell r="AG91">
            <v>0.3</v>
          </cell>
          <cell r="AH91">
            <v>0.5</v>
          </cell>
          <cell r="AI91">
            <v>0.44166666666666665</v>
          </cell>
          <cell r="AJ91">
            <v>8.3333333333333329E-2</v>
          </cell>
          <cell r="AK91">
            <v>0</v>
          </cell>
          <cell r="AL91">
            <v>0</v>
          </cell>
          <cell r="AM91">
            <v>2.2666666666666671</v>
          </cell>
          <cell r="AN91">
            <v>5.7627733333333353E-6</v>
          </cell>
          <cell r="AP91">
            <v>2</v>
          </cell>
          <cell r="AQ91">
            <v>2</v>
          </cell>
          <cell r="AR91">
            <v>1</v>
          </cell>
          <cell r="AS91">
            <v>56</v>
          </cell>
          <cell r="AV91">
            <v>1</v>
          </cell>
          <cell r="BA91">
            <v>1</v>
          </cell>
          <cell r="BB91">
            <v>1</v>
          </cell>
          <cell r="BC91">
            <v>4</v>
          </cell>
          <cell r="BD91">
            <v>2</v>
          </cell>
          <cell r="BH91">
            <v>2</v>
          </cell>
          <cell r="BJ91">
            <v>1</v>
          </cell>
          <cell r="BL91">
            <v>1</v>
          </cell>
          <cell r="BM91">
            <v>1</v>
          </cell>
          <cell r="BO91" t="str">
            <v/>
          </cell>
          <cell r="BP91" t="str">
            <v xml:space="preserve">Expected to be replaceable. </v>
          </cell>
          <cell r="BQ91" t="str">
            <v/>
          </cell>
          <cell r="BR91" t="str">
            <v/>
          </cell>
          <cell r="BS91" t="str">
            <v xml:space="preserve">Remove Armor Lid. </v>
          </cell>
          <cell r="BT91" t="str">
            <v/>
          </cell>
          <cell r="BU91" t="str">
            <v/>
          </cell>
          <cell r="BV91" t="str">
            <v xml:space="preserve">Remove tank in accordance with above to gain access. Expected to need 2 mechanics to remove tank. </v>
          </cell>
          <cell r="BW91" t="str">
            <v xml:space="preserve">Remove 56 bolts to remove the Top Access Plate. </v>
          </cell>
          <cell r="BX91" t="str">
            <v/>
          </cell>
          <cell r="BY91" t="str">
            <v/>
          </cell>
          <cell r="BZ91" t="str">
            <v xml:space="preserve">Replace each  Gasket and Bonded Seal with every disturbance. </v>
          </cell>
          <cell r="CA91" t="str">
            <v xml:space="preserve">Repair by exchange available at First or Second line without special facilities. </v>
          </cell>
          <cell r="CB91" t="str">
            <v/>
          </cell>
          <cell r="CC91" t="str">
            <v/>
          </cell>
          <cell r="CD91" t="str">
            <v/>
          </cell>
          <cell r="CE91" t="str">
            <v xml:space="preserve">Systematically remove SAFOAM layers to gain access.  Carefully reinstall new layers of Safoam in accordance with instructions. </v>
          </cell>
          <cell r="CF91" t="str">
            <v xml:space="preserve">Remove and replace part with standard tools. No Special tools predicted. </v>
          </cell>
          <cell r="CG91" t="str">
            <v/>
          </cell>
          <cell r="CH91" t="str">
            <v/>
          </cell>
          <cell r="CI91" t="str">
            <v xml:space="preserve">No consumeables predicted. </v>
          </cell>
          <cell r="CJ91" t="str">
            <v xml:space="preserve">No predicted life limitations. </v>
          </cell>
          <cell r="CK91" t="str">
            <v/>
          </cell>
          <cell r="CL91" t="str">
            <v>Y</v>
          </cell>
        </row>
        <row r="92">
          <cell r="A92">
            <v>92</v>
          </cell>
          <cell r="B92">
            <v>74</v>
          </cell>
          <cell r="C92">
            <v>3</v>
          </cell>
          <cell r="D92" t="str">
            <v>Y</v>
          </cell>
          <cell r="E92">
            <v>4.4857137227114409E-2</v>
          </cell>
          <cell r="F92" t="str">
            <v>SV00A0A460AG0903</v>
          </cell>
          <cell r="G92" t="str">
            <v>MLN22</v>
          </cell>
          <cell r="H92" t="str">
            <v>Scout</v>
          </cell>
          <cell r="I92" t="str">
            <v>MAIN TANK  1  - SCOUT</v>
          </cell>
          <cell r="J92" t="str">
            <v>M22 X 1.5 Locknut</v>
          </cell>
          <cell r="K92" t="str">
            <v>Inward Relief Port LRU (Air) (4)</v>
          </cell>
          <cell r="L92" t="str">
            <v>M22 X 1.5 Locknut</v>
          </cell>
          <cell r="M92">
            <v>1</v>
          </cell>
          <cell r="N92">
            <v>1</v>
          </cell>
          <cell r="O92">
            <v>4.4857137227114409E-2</v>
          </cell>
          <cell r="P92">
            <v>4.4857137227114409E-2</v>
          </cell>
          <cell r="Q92">
            <v>4.4857137227114411E-8</v>
          </cell>
          <cell r="R92">
            <v>22292996.428571429</v>
          </cell>
          <cell r="S92" t="str">
            <v>No redundancy</v>
          </cell>
          <cell r="T92" t="str">
            <v>NPRD 95 P2-146, Nut Plain Hexagon P# MS-51968-17- 1/624.2039M GM converted to hours.</v>
          </cell>
          <cell r="U92">
            <v>1</v>
          </cell>
          <cell r="V92">
            <v>1.0166666666666666</v>
          </cell>
          <cell r="W92">
            <v>4.5604756180899647E-8</v>
          </cell>
          <cell r="X92" t="str">
            <v xml:space="preserve">Expected to require 1 mechanic to conduct repairs. Expected to be replaceable in situ. Remove Armor Lid. Remove 56 bolts to remove the Top Access Plate. Replace each  Gasket and Bonded Seal with every disturbance. Repair by exchange available at First or </v>
          </cell>
          <cell r="Y92">
            <v>56</v>
          </cell>
          <cell r="Z92">
            <v>0</v>
          </cell>
          <cell r="AA92" t="str">
            <v>T0</v>
          </cell>
          <cell r="AB92" t="str">
            <v>T1</v>
          </cell>
          <cell r="AC92" t="str">
            <v>P19</v>
          </cell>
          <cell r="AD92" t="str">
            <v>P14</v>
          </cell>
          <cell r="AE92">
            <v>0.44166666666666665</v>
          </cell>
          <cell r="AF92">
            <v>0</v>
          </cell>
          <cell r="AG92">
            <v>0.05</v>
          </cell>
          <cell r="AH92">
            <v>0</v>
          </cell>
          <cell r="AI92">
            <v>0.44166666666666665</v>
          </cell>
          <cell r="AJ92">
            <v>8.3333333333333329E-2</v>
          </cell>
          <cell r="AK92">
            <v>0</v>
          </cell>
          <cell r="AL92">
            <v>0</v>
          </cell>
          <cell r="AM92">
            <v>1.0166666666666666</v>
          </cell>
          <cell r="AN92">
            <v>4.5604756180899647E-8</v>
          </cell>
          <cell r="AP92">
            <v>2</v>
          </cell>
          <cell r="AQ92">
            <v>1</v>
          </cell>
          <cell r="AR92">
            <v>1</v>
          </cell>
          <cell r="AS92">
            <v>56</v>
          </cell>
          <cell r="AV92">
            <v>1</v>
          </cell>
          <cell r="BA92">
            <v>1</v>
          </cell>
          <cell r="BB92">
            <v>1</v>
          </cell>
          <cell r="BC92">
            <v>4</v>
          </cell>
          <cell r="BD92">
            <v>1</v>
          </cell>
          <cell r="BJ92">
            <v>1</v>
          </cell>
          <cell r="BL92">
            <v>1</v>
          </cell>
          <cell r="BM92">
            <v>1</v>
          </cell>
          <cell r="BO92" t="str">
            <v xml:space="preserve">Expected to require 1 mechanic to conduct repairs. </v>
          </cell>
          <cell r="BP92" t="str">
            <v xml:space="preserve">Expected to be replaceable in situ. </v>
          </cell>
          <cell r="BQ92" t="str">
            <v/>
          </cell>
          <cell r="BR92" t="str">
            <v/>
          </cell>
          <cell r="BS92" t="str">
            <v xml:space="preserve">Remove Armor Lid. </v>
          </cell>
          <cell r="BT92" t="str">
            <v/>
          </cell>
          <cell r="BU92" t="str">
            <v/>
          </cell>
          <cell r="BV92" t="str">
            <v/>
          </cell>
          <cell r="BW92" t="str">
            <v xml:space="preserve">Remove 56 bolts to remove the Top Access Plate. </v>
          </cell>
          <cell r="BX92" t="str">
            <v/>
          </cell>
          <cell r="BY92" t="str">
            <v/>
          </cell>
          <cell r="BZ92" t="str">
            <v xml:space="preserve">Replace each  Gasket and Bonded Seal with every disturbance. </v>
          </cell>
          <cell r="CA92" t="str">
            <v xml:space="preserve">Repair by exchange available at First or Second line without special facilities. </v>
          </cell>
          <cell r="CB92" t="str">
            <v/>
          </cell>
          <cell r="CC92" t="str">
            <v/>
          </cell>
          <cell r="CD92" t="str">
            <v/>
          </cell>
          <cell r="CE92" t="str">
            <v/>
          </cell>
          <cell r="CF92" t="str">
            <v xml:space="preserve">Remove and replace part with standard tools. No Special tools predicted. </v>
          </cell>
          <cell r="CG92" t="str">
            <v/>
          </cell>
          <cell r="CH92" t="str">
            <v/>
          </cell>
          <cell r="CI92" t="str">
            <v xml:space="preserve">No consumeables predicted. </v>
          </cell>
          <cell r="CJ92" t="str">
            <v xml:space="preserve">No predicted life limitations. </v>
          </cell>
          <cell r="CK92" t="str">
            <v/>
          </cell>
          <cell r="CL92" t="str">
            <v>Y</v>
          </cell>
        </row>
        <row r="93">
          <cell r="A93">
            <v>93</v>
          </cell>
          <cell r="B93">
            <v>75</v>
          </cell>
          <cell r="C93">
            <v>3</v>
          </cell>
          <cell r="D93" t="str">
            <v>Y</v>
          </cell>
          <cell r="E93">
            <v>0.19500000000000001</v>
          </cell>
          <cell r="F93" t="str">
            <v>SV00A0A460AG0905</v>
          </cell>
          <cell r="G93" t="str">
            <v>22MM BONDED</v>
          </cell>
          <cell r="H93" t="str">
            <v>Scout</v>
          </cell>
          <cell r="I93" t="str">
            <v>MAIN TANK  1  - SCOUT</v>
          </cell>
          <cell r="J93" t="str">
            <v>M22 X 1.5 Bonded Seal</v>
          </cell>
          <cell r="K93" t="str">
            <v>Inward Relief Port LRU (Air) (4)</v>
          </cell>
          <cell r="L93" t="str">
            <v>M22 X 1.5 Bonded Seal</v>
          </cell>
          <cell r="M93">
            <v>1</v>
          </cell>
          <cell r="N93">
            <v>1</v>
          </cell>
          <cell r="O93">
            <v>0.19500000000000001</v>
          </cell>
          <cell r="P93">
            <v>0.19500000000000001</v>
          </cell>
          <cell r="Q93">
            <v>1.9500000000000001E-7</v>
          </cell>
          <cell r="R93">
            <v>5128205.128205128</v>
          </cell>
          <cell r="S93" t="str">
            <v>No redundancy</v>
          </cell>
          <cell r="T93" t="str">
            <v>NPRD 95 P2-179, Seal O-Ring - 0.0780 GF converted to GM.</v>
          </cell>
          <cell r="U93">
            <v>1</v>
          </cell>
          <cell r="V93">
            <v>1.05</v>
          </cell>
          <cell r="W93">
            <v>2.0475000000000003E-7</v>
          </cell>
          <cell r="X93" t="str">
            <v xml:space="preserve">Expected to require 1 mechanic to conduct repairs. Expected to be replaceable in situ. Remove Armor Lid. Remove 56 bolts to remove the Top Access Plate. Replace each  Gasket and Bonded Seal with every disturbance. Repair by exchange available at First or </v>
          </cell>
          <cell r="Y93">
            <v>56</v>
          </cell>
          <cell r="Z93">
            <v>0</v>
          </cell>
          <cell r="AA93" t="str">
            <v>T0</v>
          </cell>
          <cell r="AB93" t="str">
            <v>T1</v>
          </cell>
          <cell r="AC93" t="str">
            <v>P7</v>
          </cell>
          <cell r="AD93" t="str">
            <v>P14</v>
          </cell>
          <cell r="AE93">
            <v>0.44166666666666665</v>
          </cell>
          <cell r="AF93">
            <v>0</v>
          </cell>
          <cell r="AG93">
            <v>8.3333333333333343E-2</v>
          </cell>
          <cell r="AH93">
            <v>0</v>
          </cell>
          <cell r="AI93">
            <v>0.44166666666666665</v>
          </cell>
          <cell r="AJ93">
            <v>8.3333333333333329E-2</v>
          </cell>
          <cell r="AK93">
            <v>0</v>
          </cell>
          <cell r="AL93">
            <v>0</v>
          </cell>
          <cell r="AM93">
            <v>1.05</v>
          </cell>
          <cell r="AN93">
            <v>2.0475000000000003E-7</v>
          </cell>
          <cell r="AP93">
            <v>2</v>
          </cell>
          <cell r="AQ93">
            <v>1</v>
          </cell>
          <cell r="AR93">
            <v>1</v>
          </cell>
          <cell r="AS93">
            <v>56</v>
          </cell>
          <cell r="AV93">
            <v>1</v>
          </cell>
          <cell r="BA93">
            <v>1</v>
          </cell>
          <cell r="BB93">
            <v>1</v>
          </cell>
          <cell r="BC93">
            <v>4</v>
          </cell>
          <cell r="BD93">
            <v>1</v>
          </cell>
          <cell r="BJ93">
            <v>1</v>
          </cell>
          <cell r="BL93">
            <v>1</v>
          </cell>
          <cell r="BM93">
            <v>4</v>
          </cell>
          <cell r="BO93" t="str">
            <v xml:space="preserve">Expected to require 1 mechanic to conduct repairs. </v>
          </cell>
          <cell r="BP93" t="str">
            <v xml:space="preserve">Expected to be replaceable in situ. </v>
          </cell>
          <cell r="BQ93" t="str">
            <v/>
          </cell>
          <cell r="BR93" t="str">
            <v/>
          </cell>
          <cell r="BS93" t="str">
            <v xml:space="preserve">Remove Armor Lid. </v>
          </cell>
          <cell r="BT93" t="str">
            <v/>
          </cell>
          <cell r="BU93" t="str">
            <v/>
          </cell>
          <cell r="BV93" t="str">
            <v/>
          </cell>
          <cell r="BW93" t="str">
            <v xml:space="preserve">Remove 56 bolts to remove the Top Access Plate. </v>
          </cell>
          <cell r="BX93" t="str">
            <v/>
          </cell>
          <cell r="BY93" t="str">
            <v/>
          </cell>
          <cell r="BZ93" t="str">
            <v xml:space="preserve">Replace each  Gasket and Bonded Seal with every disturbance. </v>
          </cell>
          <cell r="CA93" t="str">
            <v xml:space="preserve">Repair by exchange available at First or Second line without special facilities. </v>
          </cell>
          <cell r="CB93" t="str">
            <v/>
          </cell>
          <cell r="CC93" t="str">
            <v/>
          </cell>
          <cell r="CD93" t="str">
            <v/>
          </cell>
          <cell r="CE93" t="str">
            <v/>
          </cell>
          <cell r="CF93" t="str">
            <v xml:space="preserve">Remove and replace part with standard tools. No Special tools predicted. </v>
          </cell>
          <cell r="CG93" t="str">
            <v/>
          </cell>
          <cell r="CH93" t="str">
            <v/>
          </cell>
          <cell r="CI93" t="str">
            <v xml:space="preserve">No consumeables predicted. </v>
          </cell>
          <cell r="CJ93" t="str">
            <v xml:space="preserve">Life Limited. This material is subject to deterioration. Inspect on condition at 10 years, and every 5 years subsequently. If disturbed, replace with new. </v>
          </cell>
          <cell r="CK93" t="str">
            <v/>
          </cell>
          <cell r="CL93" t="str">
            <v>Y</v>
          </cell>
        </row>
        <row r="94">
          <cell r="A94">
            <v>94</v>
          </cell>
          <cell r="B94">
            <v>76</v>
          </cell>
          <cell r="C94">
            <v>3</v>
          </cell>
          <cell r="D94" t="str">
            <v>Y</v>
          </cell>
          <cell r="E94">
            <v>2.5424000000000002</v>
          </cell>
          <cell r="F94" t="str">
            <v>SV00A0A460AG0907</v>
          </cell>
          <cell r="G94" t="str">
            <v>EW15LOMDCF</v>
          </cell>
          <cell r="H94" t="str">
            <v>Scout</v>
          </cell>
          <cell r="I94" t="str">
            <v>MAIN TANK  1  - SCOUT</v>
          </cell>
          <cell r="J94" t="str">
            <v>M22 X 1.5 90° Swivel Fem/Fixed Male Union</v>
          </cell>
          <cell r="K94" t="str">
            <v>Inward Relief Port LRU (Air) (4)</v>
          </cell>
          <cell r="L94" t="str">
            <v>M22 X 1.5 90° Swivel Fem/Fixed Male Union</v>
          </cell>
          <cell r="M94">
            <v>1</v>
          </cell>
          <cell r="N94">
            <v>1</v>
          </cell>
          <cell r="O94">
            <v>2.5424000000000002</v>
          </cell>
          <cell r="P94">
            <v>2.5424000000000002</v>
          </cell>
          <cell r="Q94">
            <v>2.5424000000000004E-6</v>
          </cell>
          <cell r="R94">
            <v>393329.13782252982</v>
          </cell>
          <cell r="S94" t="str">
            <v>No redundancy</v>
          </cell>
          <cell r="T94" t="str">
            <v>NPRD 95 P2-49, Connector Adapter - 0.0908M converted to hours</v>
          </cell>
          <cell r="U94">
            <v>1</v>
          </cell>
          <cell r="V94">
            <v>0.15</v>
          </cell>
          <cell r="W94">
            <v>3.8136000000000007E-7</v>
          </cell>
          <cell r="X94" t="str">
            <v xml:space="preserve">Expected to require 1 mechanic to conduct repairs. Expected to be replaceable in situ. Remove Armor Lid. Replace each  Bonded Seal with every disturbance. Repair by exchange available at First or Second line without special facilities. Remove and replace </v>
          </cell>
          <cell r="Z94">
            <v>0</v>
          </cell>
          <cell r="AA94" t="str">
            <v>T0</v>
          </cell>
          <cell r="AB94" t="str">
            <v>T0</v>
          </cell>
          <cell r="AC94" t="str">
            <v>P24</v>
          </cell>
          <cell r="AD94" t="str">
            <v>T0</v>
          </cell>
          <cell r="AE94">
            <v>0</v>
          </cell>
          <cell r="AF94">
            <v>0</v>
          </cell>
          <cell r="AG94">
            <v>6.6666666666666666E-2</v>
          </cell>
          <cell r="AH94">
            <v>0</v>
          </cell>
          <cell r="AI94">
            <v>0</v>
          </cell>
          <cell r="AJ94">
            <v>8.3333333333333329E-2</v>
          </cell>
          <cell r="AK94">
            <v>0</v>
          </cell>
          <cell r="AL94">
            <v>0</v>
          </cell>
          <cell r="AM94">
            <v>0.15</v>
          </cell>
          <cell r="AN94">
            <v>3.8136000000000007E-7</v>
          </cell>
          <cell r="AP94">
            <v>2</v>
          </cell>
          <cell r="AQ94">
            <v>1</v>
          </cell>
          <cell r="AV94">
            <v>1</v>
          </cell>
          <cell r="BA94">
            <v>1</v>
          </cell>
          <cell r="BB94">
            <v>1</v>
          </cell>
          <cell r="BC94">
            <v>1</v>
          </cell>
          <cell r="BD94">
            <v>1</v>
          </cell>
          <cell r="BJ94">
            <v>1</v>
          </cell>
          <cell r="BL94">
            <v>1</v>
          </cell>
          <cell r="BM94">
            <v>1</v>
          </cell>
          <cell r="BO94" t="str">
            <v xml:space="preserve">Expected to require 1 mechanic to conduct repairs. </v>
          </cell>
          <cell r="BP94" t="str">
            <v xml:space="preserve">Expected to be replaceable in situ. </v>
          </cell>
          <cell r="BQ94" t="str">
            <v/>
          </cell>
          <cell r="BR94" t="str">
            <v/>
          </cell>
          <cell r="BS94" t="str">
            <v xml:space="preserve">Remove Armor Lid. </v>
          </cell>
          <cell r="BT94" t="str">
            <v/>
          </cell>
          <cell r="BU94" t="str">
            <v/>
          </cell>
          <cell r="BV94" t="str">
            <v/>
          </cell>
          <cell r="BW94" t="str">
            <v/>
          </cell>
          <cell r="BX94" t="str">
            <v/>
          </cell>
          <cell r="BY94" t="str">
            <v/>
          </cell>
          <cell r="BZ94" t="str">
            <v xml:space="preserve">Replace each  Bonded Seal with every disturbance. </v>
          </cell>
          <cell r="CA94" t="str">
            <v xml:space="preserve">Repair by exchange available at First or Second line without special facilities. </v>
          </cell>
          <cell r="CB94" t="str">
            <v/>
          </cell>
          <cell r="CC94" t="str">
            <v/>
          </cell>
          <cell r="CD94" t="str">
            <v/>
          </cell>
          <cell r="CE94" t="str">
            <v/>
          </cell>
          <cell r="CF94" t="str">
            <v xml:space="preserve">Remove and replace part with standard tools. No Special tools predicted. </v>
          </cell>
          <cell r="CG94" t="str">
            <v/>
          </cell>
          <cell r="CH94" t="str">
            <v/>
          </cell>
          <cell r="CI94" t="str">
            <v xml:space="preserve">No consumeables predicted. </v>
          </cell>
          <cell r="CJ94" t="str">
            <v xml:space="preserve">No predicted life limitations. </v>
          </cell>
          <cell r="CK94" t="str">
            <v/>
          </cell>
          <cell r="CL94" t="str">
            <v>Y</v>
          </cell>
        </row>
        <row r="95">
          <cell r="A95">
            <v>95</v>
          </cell>
          <cell r="B95">
            <v>100</v>
          </cell>
          <cell r="C95">
            <v>2</v>
          </cell>
          <cell r="D95" t="str">
            <v>N</v>
          </cell>
          <cell r="E95">
            <v>0</v>
          </cell>
          <cell r="F95" t="str">
            <v>SV00A0A410AD15</v>
          </cell>
          <cell r="G95" t="str">
            <v/>
          </cell>
          <cell r="H95" t="str">
            <v>Scout</v>
          </cell>
          <cell r="I95" t="str">
            <v>MAIN TANK  1  - SCOUT</v>
          </cell>
          <cell r="J95" t="str">
            <v/>
          </cell>
          <cell r="K95" t="str">
            <v>FWD FUEL FEED</v>
          </cell>
          <cell r="L95" t="str">
            <v/>
          </cell>
          <cell r="M95" t="str">
            <v/>
          </cell>
          <cell r="N95" t="str">
            <v/>
          </cell>
          <cell r="O95">
            <v>6.4770030905980862</v>
          </cell>
          <cell r="P95">
            <v>6.4770030905980862</v>
          </cell>
          <cell r="Q95">
            <v>6.4770030905980866E-6</v>
          </cell>
          <cell r="R95">
            <v>154392.39197702159</v>
          </cell>
          <cell r="S95" t="str">
            <v>Duplicated fuel feeds</v>
          </cell>
          <cell r="T95" t="str">
            <v>Sum of Below Parts</v>
          </cell>
          <cell r="U95">
            <v>1</v>
          </cell>
          <cell r="V95">
            <v>1.2588681954344152</v>
          </cell>
          <cell r="W95">
            <v>8.153693192484343E-6</v>
          </cell>
          <cell r="X95" t="str">
            <v xml:space="preserve">See parts below. Individual damaged parts can be replaced without replacing the tank. </v>
          </cell>
          <cell r="Z95">
            <v>0</v>
          </cell>
          <cell r="AA95" t="str">
            <v>T0</v>
          </cell>
          <cell r="AB95" t="str">
            <v>T0</v>
          </cell>
          <cell r="AC95" t="str">
            <v>T0</v>
          </cell>
          <cell r="AD95" t="str">
            <v>T0</v>
          </cell>
          <cell r="AL95" t="str">
            <v>MTTE =</v>
          </cell>
          <cell r="AM95">
            <v>1.2588681954344152</v>
          </cell>
          <cell r="AN95">
            <v>8.153693192484343E-6</v>
          </cell>
          <cell r="AP95">
            <v>1</v>
          </cell>
          <cell r="AQ95">
            <v>4</v>
          </cell>
          <cell r="BJ95">
            <v>6</v>
          </cell>
          <cell r="BL95">
            <v>6</v>
          </cell>
          <cell r="BM95">
            <v>5</v>
          </cell>
          <cell r="BN95">
            <v>2</v>
          </cell>
          <cell r="BO95" t="str">
            <v/>
          </cell>
          <cell r="BP95" t="str">
            <v/>
          </cell>
          <cell r="BQ95" t="str">
            <v/>
          </cell>
          <cell r="BR95" t="str">
            <v/>
          </cell>
          <cell r="BS95" t="str">
            <v/>
          </cell>
          <cell r="BT95" t="str">
            <v/>
          </cell>
          <cell r="BU95" t="str">
            <v/>
          </cell>
          <cell r="BV95" t="str">
            <v/>
          </cell>
          <cell r="BW95" t="str">
            <v/>
          </cell>
          <cell r="BX95" t="str">
            <v/>
          </cell>
          <cell r="BY95" t="str">
            <v/>
          </cell>
          <cell r="BZ95" t="str">
            <v/>
          </cell>
          <cell r="CA95" t="str">
            <v/>
          </cell>
          <cell r="CB95" t="str">
            <v/>
          </cell>
          <cell r="CC95" t="str">
            <v/>
          </cell>
          <cell r="CD95" t="str">
            <v/>
          </cell>
          <cell r="CE95" t="str">
            <v/>
          </cell>
          <cell r="CF95" t="str">
            <v/>
          </cell>
          <cell r="CG95" t="str">
            <v/>
          </cell>
          <cell r="CH95" t="str">
            <v/>
          </cell>
          <cell r="CI95" t="str">
            <v/>
          </cell>
          <cell r="CJ95" t="str">
            <v/>
          </cell>
          <cell r="CK95" t="str">
            <v xml:space="preserve">See parts below. Individual damaged parts can be replaced without replacing the tank. </v>
          </cell>
          <cell r="CL95" t="str">
            <v>Y</v>
          </cell>
        </row>
        <row r="96">
          <cell r="A96">
            <v>96</v>
          </cell>
          <cell r="B96">
            <v>100</v>
          </cell>
          <cell r="C96">
            <v>3</v>
          </cell>
          <cell r="D96" t="str">
            <v>Y</v>
          </cell>
          <cell r="E96">
            <v>2.6158200555016551</v>
          </cell>
          <cell r="F96" t="str">
            <v>SV00A0A410AD13</v>
          </cell>
          <cell r="G96" t="str">
            <v>FT28450</v>
          </cell>
          <cell r="H96" t="str">
            <v>Scout</v>
          </cell>
          <cell r="I96" t="str">
            <v>MAIN TANK  1  - SCOUT</v>
          </cell>
          <cell r="J96" t="str">
            <v>FNAV Fwd</v>
          </cell>
          <cell r="K96" t="str">
            <v>FNAV Fwd</v>
          </cell>
          <cell r="L96" t="str">
            <v>FNAV Fwd</v>
          </cell>
          <cell r="M96">
            <v>1</v>
          </cell>
          <cell r="N96">
            <v>1</v>
          </cell>
          <cell r="O96">
            <v>2.6158200555016551</v>
          </cell>
          <cell r="P96">
            <v>2.6158200555016551</v>
          </cell>
          <cell r="Q96">
            <v>2.6158200555016553E-6</v>
          </cell>
          <cell r="R96">
            <v>382289.29314031982</v>
          </cell>
          <cell r="S96" t="str">
            <v>No redundancy</v>
          </cell>
          <cell r="T96" t="str">
            <v>Part comparison to FT54024</v>
          </cell>
          <cell r="U96">
            <v>2</v>
          </cell>
          <cell r="V96">
            <v>2.3666666666666667</v>
          </cell>
          <cell r="W96">
            <v>6.1907741313539178E-6</v>
          </cell>
          <cell r="X96" t="str">
            <v xml:space="preserve">Expected to be replaceable. Remove tank in accordance with above to gain access. Expected to need 2 mechanics to remove tank. Remove 56 bolts to remove the Top Access Plate. Remove bottom plate. Replace each  Bonded Seal with every disturbance. Repair by </v>
          </cell>
          <cell r="Z96">
            <v>1</v>
          </cell>
          <cell r="AA96" t="str">
            <v>R2</v>
          </cell>
          <cell r="AB96" t="str">
            <v>T1</v>
          </cell>
          <cell r="AC96" t="str">
            <v>P13</v>
          </cell>
          <cell r="AD96" t="str">
            <v>B1</v>
          </cell>
          <cell r="AE96">
            <v>0.45833333333333331</v>
          </cell>
          <cell r="AF96">
            <v>0.5</v>
          </cell>
          <cell r="AG96">
            <v>0.3666666666666667</v>
          </cell>
          <cell r="AH96">
            <v>0.5</v>
          </cell>
          <cell r="AI96">
            <v>0.45833333333333331</v>
          </cell>
          <cell r="AJ96">
            <v>8.3333333333333329E-2</v>
          </cell>
          <cell r="AK96">
            <v>0</v>
          </cell>
          <cell r="AL96">
            <v>0</v>
          </cell>
          <cell r="AM96">
            <v>2.3666666666666667</v>
          </cell>
          <cell r="AN96">
            <v>6.1907741313539178E-6</v>
          </cell>
          <cell r="AP96">
            <v>2</v>
          </cell>
          <cell r="AQ96">
            <v>2</v>
          </cell>
          <cell r="AR96">
            <v>1</v>
          </cell>
          <cell r="AS96">
            <v>56</v>
          </cell>
          <cell r="AT96">
            <v>1</v>
          </cell>
          <cell r="BA96">
            <v>1</v>
          </cell>
          <cell r="BB96">
            <v>1</v>
          </cell>
          <cell r="BC96">
            <v>1</v>
          </cell>
          <cell r="BD96">
            <v>2</v>
          </cell>
          <cell r="BH96">
            <v>2</v>
          </cell>
          <cell r="BJ96">
            <v>1</v>
          </cell>
          <cell r="BK96">
            <v>1</v>
          </cell>
          <cell r="BL96">
            <v>2</v>
          </cell>
          <cell r="BM96">
            <v>1</v>
          </cell>
          <cell r="BO96" t="str">
            <v/>
          </cell>
          <cell r="BP96" t="str">
            <v xml:space="preserve">Expected to be replaceable. </v>
          </cell>
          <cell r="BQ96" t="str">
            <v/>
          </cell>
          <cell r="BR96" t="str">
            <v/>
          </cell>
          <cell r="BS96" t="str">
            <v/>
          </cell>
          <cell r="BT96" t="str">
            <v/>
          </cell>
          <cell r="BU96" t="str">
            <v/>
          </cell>
          <cell r="BV96" t="str">
            <v xml:space="preserve">Remove tank in accordance with above to gain access. Expected to need 2 mechanics to remove tank. </v>
          </cell>
          <cell r="BW96" t="str">
            <v xml:space="preserve">Remove 56 bolts to remove the Top Access Plate. </v>
          </cell>
          <cell r="BX96" t="str">
            <v xml:space="preserve">Remove bottom plate. </v>
          </cell>
          <cell r="BY96" t="str">
            <v/>
          </cell>
          <cell r="BZ96" t="str">
            <v xml:space="preserve">Replace each  Bonded Seal with every disturbance. </v>
          </cell>
          <cell r="CA96" t="str">
            <v xml:space="preserve">Repair by exchange available at First or Second line without special facilities. </v>
          </cell>
          <cell r="CB96" t="str">
            <v/>
          </cell>
          <cell r="CC96" t="str">
            <v/>
          </cell>
          <cell r="CD96" t="str">
            <v/>
          </cell>
          <cell r="CE96" t="str">
            <v xml:space="preserve">Systematically remove SAFOAM layers to gain access.  Carefully reinstall new layers of Safoam in accordance with instructions. </v>
          </cell>
          <cell r="CF96" t="str">
            <v xml:space="preserve">Remove and replace part with standard tools. No Special tools predicted. </v>
          </cell>
          <cell r="CG96" t="str">
            <v xml:space="preserve">Reinstall in the reverse order. </v>
          </cell>
          <cell r="CH96" t="str">
            <v/>
          </cell>
          <cell r="CI96" t="str">
            <v xml:space="preserve">Use thread-locking compound on fasteners. Use silicone grease on bonded seals for preservation.  Use anti-seizing grease/compound on bulkhead connectors and bolts.  Use  bonding compound on mounting strap clamp locations as required. </v>
          </cell>
          <cell r="CJ96" t="str">
            <v xml:space="preserve">No predicted life limitations. </v>
          </cell>
          <cell r="CK96" t="str">
            <v/>
          </cell>
          <cell r="CL96" t="str">
            <v>Y</v>
          </cell>
        </row>
        <row r="97">
          <cell r="A97">
            <v>97</v>
          </cell>
          <cell r="B97">
            <v>101</v>
          </cell>
          <cell r="C97">
            <v>3</v>
          </cell>
          <cell r="D97" t="str">
            <v>Y</v>
          </cell>
          <cell r="E97">
            <v>0.19500000000000001</v>
          </cell>
          <cell r="F97" t="str">
            <v>SV00A0A410AD1501</v>
          </cell>
          <cell r="G97" t="str">
            <v>Y-BS-M36</v>
          </cell>
          <cell r="H97" t="str">
            <v>Scout</v>
          </cell>
          <cell r="I97" t="str">
            <v>MAIN TANK  1  - SCOUT</v>
          </cell>
          <cell r="J97" t="str">
            <v>M36 Bonded Seal</v>
          </cell>
          <cell r="K97" t="str">
            <v>Fuel Feed - Fwd Pick Up</v>
          </cell>
          <cell r="L97" t="str">
            <v>M36 Bonded Seal</v>
          </cell>
          <cell r="M97">
            <v>1</v>
          </cell>
          <cell r="N97">
            <v>1</v>
          </cell>
          <cell r="O97">
            <v>0.19500000000000001</v>
          </cell>
          <cell r="P97">
            <v>0.19500000000000001</v>
          </cell>
          <cell r="Q97">
            <v>1.9500000000000001E-7</v>
          </cell>
          <cell r="R97">
            <v>5128205.128205128</v>
          </cell>
          <cell r="S97" t="str">
            <v>No redundancy</v>
          </cell>
          <cell r="T97" t="str">
            <v>NPRD 95 P2-179, Seal O-Ring - 0.0780 GF converted to GM.</v>
          </cell>
          <cell r="U97">
            <v>2</v>
          </cell>
          <cell r="V97">
            <v>2.2333333333333334</v>
          </cell>
          <cell r="W97">
            <v>4.3550000000000005E-7</v>
          </cell>
          <cell r="X97" t="str">
            <v>Expected to be replaceable. Remove Armor Lid. Remove tank in accordance with above to gain access. Expected to need 2 mechanics to remove tank. Remove 56 bolts to remove the Top Access Plate. Replace each  Bonded Seal with every disturbance. Repair by exc</v>
          </cell>
          <cell r="Y97">
            <v>56</v>
          </cell>
          <cell r="Z97">
            <v>1</v>
          </cell>
          <cell r="AA97" t="str">
            <v>R2</v>
          </cell>
          <cell r="AB97" t="str">
            <v>T1</v>
          </cell>
          <cell r="AC97" t="str">
            <v>P7</v>
          </cell>
          <cell r="AD97" t="str">
            <v>T0</v>
          </cell>
          <cell r="AE97">
            <v>0.44166666666666665</v>
          </cell>
          <cell r="AF97">
            <v>0.5</v>
          </cell>
          <cell r="AG97">
            <v>0.26666666666666666</v>
          </cell>
          <cell r="AH97">
            <v>0.5</v>
          </cell>
          <cell r="AI97">
            <v>0.44166666666666665</v>
          </cell>
          <cell r="AJ97">
            <v>8.3333333333333329E-2</v>
          </cell>
          <cell r="AK97">
            <v>0</v>
          </cell>
          <cell r="AL97">
            <v>0</v>
          </cell>
          <cell r="AM97">
            <v>2.2333333333333334</v>
          </cell>
          <cell r="AN97">
            <v>4.3550000000000005E-7</v>
          </cell>
          <cell r="AP97">
            <v>2</v>
          </cell>
          <cell r="AQ97">
            <v>2</v>
          </cell>
          <cell r="AR97">
            <v>1</v>
          </cell>
          <cell r="AS97">
            <v>56</v>
          </cell>
          <cell r="AV97">
            <v>1</v>
          </cell>
          <cell r="BA97">
            <v>1</v>
          </cell>
          <cell r="BB97">
            <v>1</v>
          </cell>
          <cell r="BC97">
            <v>1</v>
          </cell>
          <cell r="BD97">
            <v>2</v>
          </cell>
          <cell r="BJ97">
            <v>1</v>
          </cell>
          <cell r="BK97">
            <v>1</v>
          </cell>
          <cell r="BL97">
            <v>2</v>
          </cell>
          <cell r="BM97">
            <v>4</v>
          </cell>
          <cell r="BO97" t="str">
            <v/>
          </cell>
          <cell r="BP97" t="str">
            <v xml:space="preserve">Expected to be replaceable. </v>
          </cell>
          <cell r="BQ97" t="str">
            <v/>
          </cell>
          <cell r="BR97" t="str">
            <v/>
          </cell>
          <cell r="BS97" t="str">
            <v xml:space="preserve">Remove Armor Lid. </v>
          </cell>
          <cell r="BT97" t="str">
            <v/>
          </cell>
          <cell r="BU97" t="str">
            <v/>
          </cell>
          <cell r="BV97" t="str">
            <v xml:space="preserve">Remove tank in accordance with above to gain access. Expected to need 2 mechanics to remove tank. </v>
          </cell>
          <cell r="BW97" t="str">
            <v xml:space="preserve">Remove 56 bolts to remove the Top Access Plate. </v>
          </cell>
          <cell r="BX97" t="str">
            <v/>
          </cell>
          <cell r="BY97" t="str">
            <v/>
          </cell>
          <cell r="BZ97" t="str">
            <v xml:space="preserve">Replace each  Bonded Seal with every disturbance. </v>
          </cell>
          <cell r="CA97" t="str">
            <v xml:space="preserve">Repair by exchange available at First or Second line without special facilities. </v>
          </cell>
          <cell r="CB97" t="str">
            <v/>
          </cell>
          <cell r="CC97" t="str">
            <v/>
          </cell>
          <cell r="CD97" t="str">
            <v/>
          </cell>
          <cell r="CE97" t="str">
            <v/>
          </cell>
          <cell r="CF97" t="str">
            <v xml:space="preserve">Remove and replace part with standard tools. No Special tools predicted. </v>
          </cell>
          <cell r="CG97" t="str">
            <v xml:space="preserve">Reinstall in the reverse order. </v>
          </cell>
          <cell r="CH97" t="str">
            <v/>
          </cell>
          <cell r="CI97" t="str">
            <v xml:space="preserve">Use thread-locking compound on fasteners. Use silicone grease on bonded seals for preservation.  Use anti-seizing grease/compound on bulkhead connectors and bolts.  Use  bonding compound on mounting strap clamp locations as required. </v>
          </cell>
          <cell r="CJ97" t="str">
            <v xml:space="preserve">Life Limited. This material is subject to deterioration. Inspect on condition at 10 years, and every 5 years subsequently. If disturbed, replace with new. </v>
          </cell>
          <cell r="CK97" t="str">
            <v/>
          </cell>
          <cell r="CL97" t="str">
            <v>Y</v>
          </cell>
        </row>
        <row r="98">
          <cell r="A98">
            <v>98</v>
          </cell>
          <cell r="B98">
            <v>91</v>
          </cell>
          <cell r="C98">
            <v>3</v>
          </cell>
          <cell r="D98" t="str">
            <v>Y</v>
          </cell>
          <cell r="E98">
            <v>0.224</v>
          </cell>
          <cell r="F98" t="str">
            <v>SV00A0A410AD1503</v>
          </cell>
          <cell r="G98" t="str">
            <v>FT28300</v>
          </cell>
          <cell r="H98" t="str">
            <v>Scout</v>
          </cell>
          <cell r="I98" t="str">
            <v>MAIN TANK  1  - SCOUT</v>
          </cell>
          <cell r="J98" t="str">
            <v>Bottom Backing Ring</v>
          </cell>
          <cell r="K98" t="str">
            <v>Fuel Feed - Fwd Pick Up</v>
          </cell>
          <cell r="L98" t="str">
            <v>Bottom Backing Ring</v>
          </cell>
          <cell r="M98">
            <v>1</v>
          </cell>
          <cell r="N98">
            <v>1</v>
          </cell>
          <cell r="O98">
            <v>0.224</v>
          </cell>
          <cell r="P98">
            <v>0.224</v>
          </cell>
          <cell r="Q98">
            <v>2.2399999999999999E-7</v>
          </cell>
          <cell r="R98">
            <v>4464285.7142857146</v>
          </cell>
          <cell r="S98" t="str">
            <v>No redundancy</v>
          </cell>
          <cell r="T98" t="str">
            <v>NPRD 95 P2-152, Plate - 0.008M GM converted to hours.</v>
          </cell>
          <cell r="U98">
            <v>2</v>
          </cell>
          <cell r="V98">
            <v>2.2666666666666671</v>
          </cell>
          <cell r="W98">
            <v>5.0773333333333343E-7</v>
          </cell>
          <cell r="X98" t="str">
            <v>Expected to be replaceable. Remove Armor Lid. Remove tank in accordance with above to gain access. Expected to need 2 mechanics to remove tank. Remove 56 bolts to remove the Top Access Plate. Replace each  Bonded Seal with every disturbance. Repair by exc</v>
          </cell>
          <cell r="Y98">
            <v>56</v>
          </cell>
          <cell r="Z98">
            <v>1</v>
          </cell>
          <cell r="AA98" t="str">
            <v>R2</v>
          </cell>
          <cell r="AB98" t="str">
            <v>T1</v>
          </cell>
          <cell r="AC98" t="str">
            <v>P2</v>
          </cell>
          <cell r="AD98" t="str">
            <v>T0</v>
          </cell>
          <cell r="AE98">
            <v>0.44166666666666665</v>
          </cell>
          <cell r="AF98">
            <v>0.5</v>
          </cell>
          <cell r="AG98">
            <v>0.3</v>
          </cell>
          <cell r="AH98">
            <v>0.5</v>
          </cell>
          <cell r="AI98">
            <v>0.44166666666666665</v>
          </cell>
          <cell r="AJ98">
            <v>8.3333333333333329E-2</v>
          </cell>
          <cell r="AK98">
            <v>0</v>
          </cell>
          <cell r="AL98">
            <v>0</v>
          </cell>
          <cell r="AM98">
            <v>2.2666666666666671</v>
          </cell>
          <cell r="AN98">
            <v>5.0773333333333343E-7</v>
          </cell>
          <cell r="AP98">
            <v>2</v>
          </cell>
          <cell r="AQ98">
            <v>2</v>
          </cell>
          <cell r="AR98">
            <v>1</v>
          </cell>
          <cell r="AS98">
            <v>56</v>
          </cell>
          <cell r="AV98">
            <v>1</v>
          </cell>
          <cell r="BA98">
            <v>1</v>
          </cell>
          <cell r="BB98">
            <v>1</v>
          </cell>
          <cell r="BC98">
            <v>1</v>
          </cell>
          <cell r="BD98">
            <v>2</v>
          </cell>
          <cell r="BJ98">
            <v>1</v>
          </cell>
          <cell r="BK98">
            <v>1</v>
          </cell>
          <cell r="BL98">
            <v>2</v>
          </cell>
          <cell r="BM98">
            <v>1</v>
          </cell>
          <cell r="BO98" t="str">
            <v/>
          </cell>
          <cell r="BP98" t="str">
            <v xml:space="preserve">Expected to be replaceable. </v>
          </cell>
          <cell r="BQ98" t="str">
            <v/>
          </cell>
          <cell r="BR98" t="str">
            <v/>
          </cell>
          <cell r="BS98" t="str">
            <v xml:space="preserve">Remove Armor Lid. </v>
          </cell>
          <cell r="BT98" t="str">
            <v/>
          </cell>
          <cell r="BU98" t="str">
            <v/>
          </cell>
          <cell r="BV98" t="str">
            <v xml:space="preserve">Remove tank in accordance with above to gain access. Expected to need 2 mechanics to remove tank. </v>
          </cell>
          <cell r="BW98" t="str">
            <v xml:space="preserve">Remove 56 bolts to remove the Top Access Plate. </v>
          </cell>
          <cell r="BX98" t="str">
            <v/>
          </cell>
          <cell r="BY98" t="str">
            <v/>
          </cell>
          <cell r="BZ98" t="str">
            <v xml:space="preserve">Replace each  Bonded Seal with every disturbance. </v>
          </cell>
          <cell r="CA98" t="str">
            <v xml:space="preserve">Repair by exchange available at First or Second line without special facilities. </v>
          </cell>
          <cell r="CB98" t="str">
            <v/>
          </cell>
          <cell r="CC98" t="str">
            <v/>
          </cell>
          <cell r="CD98" t="str">
            <v/>
          </cell>
          <cell r="CE98" t="str">
            <v/>
          </cell>
          <cell r="CF98" t="str">
            <v xml:space="preserve">Remove and replace part with standard tools. No Special tools predicted. </v>
          </cell>
          <cell r="CG98" t="str">
            <v xml:space="preserve">Reinstall in the reverse order. </v>
          </cell>
          <cell r="CH98" t="str">
            <v/>
          </cell>
          <cell r="CI98" t="str">
            <v xml:space="preserve">Use thread-locking compound on fasteners. Use silicone grease on bonded seals for preservation.  Use anti-seizing grease/compound on bulkhead connectors and bolts.  Use  bonding compound on mounting strap clamp locations as required. </v>
          </cell>
          <cell r="CJ98" t="str">
            <v xml:space="preserve">No predicted life limitations. </v>
          </cell>
          <cell r="CK98" t="str">
            <v/>
          </cell>
          <cell r="CL98" t="str">
            <v>Y</v>
          </cell>
        </row>
        <row r="99">
          <cell r="A99">
            <v>99</v>
          </cell>
          <cell r="B99">
            <v>92</v>
          </cell>
          <cell r="C99">
            <v>3</v>
          </cell>
          <cell r="D99" t="str">
            <v>Y</v>
          </cell>
          <cell r="E99">
            <v>5.7830350964303756E-3</v>
          </cell>
          <cell r="F99" t="str">
            <v>SV00A0A410AD1505</v>
          </cell>
          <cell r="G99" t="str">
            <v>FT28299</v>
          </cell>
          <cell r="H99" t="str">
            <v>Scout</v>
          </cell>
          <cell r="I99" t="str">
            <v>MAIN TANK  1  - SCOUT</v>
          </cell>
          <cell r="J99" t="str">
            <v>Bottom Backing Plate Gasket</v>
          </cell>
          <cell r="K99" t="str">
            <v>Fuel Feed - Fwd Pick Up</v>
          </cell>
          <cell r="L99" t="str">
            <v>Bottom Backing Plate Gasket</v>
          </cell>
          <cell r="M99">
            <v>2</v>
          </cell>
          <cell r="N99">
            <v>2</v>
          </cell>
          <cell r="O99">
            <v>2.8915175482151878E-3</v>
          </cell>
          <cell r="P99">
            <v>5.7830350964303756E-3</v>
          </cell>
          <cell r="Q99">
            <v>5.7830350964303757E-9</v>
          </cell>
          <cell r="R99">
            <v>172919580</v>
          </cell>
          <cell r="S99" t="str">
            <v>No redundancy</v>
          </cell>
          <cell r="T99" t="str">
            <v>NPRD 95 P2- 98, Gasket P# 2-242N674-70 - 1/864.5979 GF converted to GM.</v>
          </cell>
          <cell r="U99">
            <v>2</v>
          </cell>
          <cell r="V99">
            <v>2.2166666666666668</v>
          </cell>
          <cell r="W99">
            <v>1.2819061130420667E-8</v>
          </cell>
          <cell r="X99" t="str">
            <v>Expected to be replaceable. Remove Armor Lid. Remove tank in accordance with above to gain access. Expected to need 2 mechanics to remove tank. Remove 56 bolts to remove the Top Access Plate. Replace each  Bonded Seal with every disturbance. Repair by exc</v>
          </cell>
          <cell r="Y99">
            <v>56</v>
          </cell>
          <cell r="Z99">
            <v>1</v>
          </cell>
          <cell r="AA99" t="str">
            <v>R2</v>
          </cell>
          <cell r="AB99" t="str">
            <v>T1</v>
          </cell>
          <cell r="AC99" t="str">
            <v>P14</v>
          </cell>
          <cell r="AD99" t="str">
            <v>T0</v>
          </cell>
          <cell r="AE99">
            <v>0.44166666666666665</v>
          </cell>
          <cell r="AF99">
            <v>0.5</v>
          </cell>
          <cell r="AG99">
            <v>0.25</v>
          </cell>
          <cell r="AH99">
            <v>0.5</v>
          </cell>
          <cell r="AI99">
            <v>0.44166666666666665</v>
          </cell>
          <cell r="AJ99">
            <v>8.3333333333333329E-2</v>
          </cell>
          <cell r="AK99">
            <v>0</v>
          </cell>
          <cell r="AL99">
            <v>0</v>
          </cell>
          <cell r="AM99">
            <v>2.2166666666666668</v>
          </cell>
          <cell r="AN99">
            <v>1.2819061130420667E-8</v>
          </cell>
          <cell r="AP99">
            <v>2</v>
          </cell>
          <cell r="AQ99">
            <v>2</v>
          </cell>
          <cell r="AR99">
            <v>1</v>
          </cell>
          <cell r="AS99">
            <v>56</v>
          </cell>
          <cell r="AV99">
            <v>1</v>
          </cell>
          <cell r="BA99">
            <v>1</v>
          </cell>
          <cell r="BB99">
            <v>1</v>
          </cell>
          <cell r="BC99">
            <v>1</v>
          </cell>
          <cell r="BD99">
            <v>2</v>
          </cell>
          <cell r="BJ99">
            <v>1</v>
          </cell>
          <cell r="BK99">
            <v>1</v>
          </cell>
          <cell r="BL99">
            <v>2</v>
          </cell>
          <cell r="BM99">
            <v>4</v>
          </cell>
          <cell r="BO99" t="str">
            <v/>
          </cell>
          <cell r="BP99" t="str">
            <v xml:space="preserve">Expected to be replaceable. </v>
          </cell>
          <cell r="BQ99" t="str">
            <v/>
          </cell>
          <cell r="BR99" t="str">
            <v/>
          </cell>
          <cell r="BS99" t="str">
            <v xml:space="preserve">Remove Armor Lid. </v>
          </cell>
          <cell r="BT99" t="str">
            <v/>
          </cell>
          <cell r="BU99" t="str">
            <v/>
          </cell>
          <cell r="BV99" t="str">
            <v xml:space="preserve">Remove tank in accordance with above to gain access. Expected to need 2 mechanics to remove tank. </v>
          </cell>
          <cell r="BW99" t="str">
            <v xml:space="preserve">Remove 56 bolts to remove the Top Access Plate. </v>
          </cell>
          <cell r="BX99" t="str">
            <v/>
          </cell>
          <cell r="BY99" t="str">
            <v/>
          </cell>
          <cell r="BZ99" t="str">
            <v xml:space="preserve">Replace each  Bonded Seal with every disturbance. </v>
          </cell>
          <cell r="CA99" t="str">
            <v xml:space="preserve">Repair by exchange available at First or Second line without special facilities. </v>
          </cell>
          <cell r="CB99" t="str">
            <v/>
          </cell>
          <cell r="CC99" t="str">
            <v/>
          </cell>
          <cell r="CD99" t="str">
            <v/>
          </cell>
          <cell r="CE99" t="str">
            <v/>
          </cell>
          <cell r="CF99" t="str">
            <v xml:space="preserve">Remove and replace part with standard tools. No Special tools predicted. </v>
          </cell>
          <cell r="CG99" t="str">
            <v xml:space="preserve">Reinstall in the reverse order. </v>
          </cell>
          <cell r="CH99" t="str">
            <v/>
          </cell>
          <cell r="CI99" t="str">
            <v xml:space="preserve">Use thread-locking compound on fasteners. Use silicone grease on bonded seals for preservation.  Use anti-seizing grease/compound on bulkhead connectors and bolts.  Use  bonding compound on mounting strap clamp locations as required. </v>
          </cell>
          <cell r="CJ99" t="str">
            <v xml:space="preserve">Life Limited. This material is subject to deterioration. Inspect on condition at 10 years, and every 5 years subsequently. If disturbed, replace with new. </v>
          </cell>
          <cell r="CK99" t="str">
            <v/>
          </cell>
          <cell r="CL99" t="str">
            <v>Y</v>
          </cell>
        </row>
        <row r="100">
          <cell r="A100">
            <v>100</v>
          </cell>
          <cell r="B100">
            <v>93</v>
          </cell>
          <cell r="C100">
            <v>3</v>
          </cell>
          <cell r="D100" t="str">
            <v>Y</v>
          </cell>
          <cell r="E100">
            <v>0.224</v>
          </cell>
          <cell r="F100" t="str">
            <v>SV00A0A410AD1507</v>
          </cell>
          <cell r="G100" t="str">
            <v>FT28298</v>
          </cell>
          <cell r="H100" t="str">
            <v>Scout</v>
          </cell>
          <cell r="I100" t="str">
            <v>MAIN TANK  1  - SCOUT</v>
          </cell>
          <cell r="J100" t="str">
            <v>Bottom Backing Plate</v>
          </cell>
          <cell r="K100" t="str">
            <v>Fuel Feed - Fwd Pick Up</v>
          </cell>
          <cell r="L100" t="str">
            <v>Bottom Backing Plate</v>
          </cell>
          <cell r="M100">
            <v>1</v>
          </cell>
          <cell r="N100">
            <v>1</v>
          </cell>
          <cell r="O100">
            <v>0.224</v>
          </cell>
          <cell r="P100">
            <v>0.224</v>
          </cell>
          <cell r="Q100">
            <v>2.2399999999999999E-7</v>
          </cell>
          <cell r="R100">
            <v>4464285.7142857146</v>
          </cell>
          <cell r="S100" t="str">
            <v>No redundancy</v>
          </cell>
          <cell r="T100" t="str">
            <v>NPRD 95 P2-152, Plate - 0.008M GM converted to hours.</v>
          </cell>
          <cell r="U100">
            <v>2</v>
          </cell>
          <cell r="V100">
            <v>2.2666666666666671</v>
          </cell>
          <cell r="W100">
            <v>5.0773333333333343E-7</v>
          </cell>
          <cell r="X100" t="str">
            <v>Expected to be replaceable. Remove Armor Lid. Remove tank in accordance with above to gain access. Expected to need 2 mechanics to remove tank. Remove 56 bolts to remove the Top Access Plate. Replace each  Bonded Seal with every disturbance. Repair by exc</v>
          </cell>
          <cell r="Y100">
            <v>56</v>
          </cell>
          <cell r="Z100">
            <v>1</v>
          </cell>
          <cell r="AA100" t="str">
            <v>R2</v>
          </cell>
          <cell r="AB100" t="str">
            <v>T1</v>
          </cell>
          <cell r="AC100" t="str">
            <v>P4</v>
          </cell>
          <cell r="AD100" t="str">
            <v>T0</v>
          </cell>
          <cell r="AE100">
            <v>0.44166666666666665</v>
          </cell>
          <cell r="AF100">
            <v>0.5</v>
          </cell>
          <cell r="AG100">
            <v>0.3</v>
          </cell>
          <cell r="AH100">
            <v>0.5</v>
          </cell>
          <cell r="AI100">
            <v>0.44166666666666665</v>
          </cell>
          <cell r="AJ100">
            <v>8.3333333333333329E-2</v>
          </cell>
          <cell r="AK100">
            <v>0</v>
          </cell>
          <cell r="AL100">
            <v>0</v>
          </cell>
          <cell r="AM100">
            <v>2.2666666666666671</v>
          </cell>
          <cell r="AN100">
            <v>5.0773333333333343E-7</v>
          </cell>
          <cell r="AP100">
            <v>2</v>
          </cell>
          <cell r="AQ100">
            <v>2</v>
          </cell>
          <cell r="AR100">
            <v>1</v>
          </cell>
          <cell r="AS100">
            <v>56</v>
          </cell>
          <cell r="AV100">
            <v>1</v>
          </cell>
          <cell r="BA100">
            <v>1</v>
          </cell>
          <cell r="BB100">
            <v>1</v>
          </cell>
          <cell r="BC100">
            <v>1</v>
          </cell>
          <cell r="BD100">
            <v>2</v>
          </cell>
          <cell r="BJ100">
            <v>1</v>
          </cell>
          <cell r="BK100">
            <v>1</v>
          </cell>
          <cell r="BL100">
            <v>2</v>
          </cell>
          <cell r="BM100">
            <v>1</v>
          </cell>
          <cell r="BO100" t="str">
            <v/>
          </cell>
          <cell r="BP100" t="str">
            <v xml:space="preserve">Expected to be replaceable. </v>
          </cell>
          <cell r="BQ100" t="str">
            <v/>
          </cell>
          <cell r="BR100" t="str">
            <v/>
          </cell>
          <cell r="BS100" t="str">
            <v xml:space="preserve">Remove Armor Lid. </v>
          </cell>
          <cell r="BT100" t="str">
            <v/>
          </cell>
          <cell r="BU100" t="str">
            <v/>
          </cell>
          <cell r="BV100" t="str">
            <v xml:space="preserve">Remove tank in accordance with above to gain access. Expected to need 2 mechanics to remove tank. </v>
          </cell>
          <cell r="BW100" t="str">
            <v xml:space="preserve">Remove 56 bolts to remove the Top Access Plate. </v>
          </cell>
          <cell r="BX100" t="str">
            <v/>
          </cell>
          <cell r="BY100" t="str">
            <v/>
          </cell>
          <cell r="BZ100" t="str">
            <v xml:space="preserve">Replace each  Bonded Seal with every disturbance. </v>
          </cell>
          <cell r="CA100" t="str">
            <v xml:space="preserve">Repair by exchange available at First or Second line without special facilities. </v>
          </cell>
          <cell r="CB100" t="str">
            <v/>
          </cell>
          <cell r="CC100" t="str">
            <v/>
          </cell>
          <cell r="CD100" t="str">
            <v/>
          </cell>
          <cell r="CE100" t="str">
            <v/>
          </cell>
          <cell r="CF100" t="str">
            <v xml:space="preserve">Remove and replace part with standard tools. No Special tools predicted. </v>
          </cell>
          <cell r="CG100" t="str">
            <v xml:space="preserve">Reinstall in the reverse order. </v>
          </cell>
          <cell r="CH100" t="str">
            <v/>
          </cell>
          <cell r="CI100" t="str">
            <v xml:space="preserve">Use thread-locking compound on fasteners. Use silicone grease on bonded seals for preservation.  Use anti-seizing grease/compound on bulkhead connectors and bolts.  Use  bonding compound on mounting strap clamp locations as required. </v>
          </cell>
          <cell r="CJ100" t="str">
            <v xml:space="preserve">No predicted life limitations. </v>
          </cell>
          <cell r="CK100" t="str">
            <v/>
          </cell>
          <cell r="CL100" t="str">
            <v>Y</v>
          </cell>
        </row>
        <row r="101">
          <cell r="A101">
            <v>101</v>
          </cell>
          <cell r="B101">
            <v>44</v>
          </cell>
          <cell r="C101">
            <v>3</v>
          </cell>
          <cell r="D101" t="str">
            <v>Y</v>
          </cell>
          <cell r="E101">
            <v>5.6000000000000001E-2</v>
          </cell>
          <cell r="F101" t="str">
            <v>SV00A0A410AD1509</v>
          </cell>
          <cell r="G101" t="str">
            <v>FT28198</v>
          </cell>
          <cell r="H101" t="str">
            <v>Scout</v>
          </cell>
          <cell r="I101" t="str">
            <v>MAIN TANK  1  - SCOUT</v>
          </cell>
          <cell r="J101" t="str">
            <v>M8 Earthing Boss (White)</v>
          </cell>
          <cell r="K101" t="str">
            <v>Fuel Feed - Fwd Pick Up</v>
          </cell>
          <cell r="L101" t="str">
            <v>M8 Earthing Boss (White)</v>
          </cell>
          <cell r="M101">
            <v>1</v>
          </cell>
          <cell r="N101">
            <v>1</v>
          </cell>
          <cell r="O101">
            <v>5.6000000000000001E-2</v>
          </cell>
          <cell r="P101">
            <v>5.6000000000000001E-2</v>
          </cell>
          <cell r="Q101">
            <v>5.5999999999999999E-8</v>
          </cell>
          <cell r="R101">
            <v>17857142.857142858</v>
          </cell>
          <cell r="S101" t="str">
            <v>No redundancy</v>
          </cell>
          <cell r="T101" t="str">
            <v>NPRD 95 P2-20, Bolt Hex Head - 0.0020M converted to hours</v>
          </cell>
          <cell r="U101">
            <v>1</v>
          </cell>
          <cell r="V101">
            <v>0.25</v>
          </cell>
          <cell r="W101">
            <v>1.4E-8</v>
          </cell>
          <cell r="X101" t="str">
            <v>Expected to require 1 mechanic to conduct repairs. Expected to be replaceable in situ. Repair by exchange available at First or Second line without special facilities. Remove and replace part with standard tools. No Special tools predicted. No consumeable</v>
          </cell>
          <cell r="Z101">
            <v>0</v>
          </cell>
          <cell r="AA101" t="str">
            <v>T0</v>
          </cell>
          <cell r="AB101" t="str">
            <v>T0</v>
          </cell>
          <cell r="AC101" t="str">
            <v>P25</v>
          </cell>
          <cell r="AD101" t="str">
            <v>T0</v>
          </cell>
          <cell r="AE101">
            <v>0</v>
          </cell>
          <cell r="AF101">
            <v>0</v>
          </cell>
          <cell r="AG101">
            <v>0.16666666666666666</v>
          </cell>
          <cell r="AH101">
            <v>0</v>
          </cell>
          <cell r="AI101">
            <v>0</v>
          </cell>
          <cell r="AJ101">
            <v>8.3333333333333329E-2</v>
          </cell>
          <cell r="AK101">
            <v>0</v>
          </cell>
          <cell r="AL101">
            <v>0</v>
          </cell>
          <cell r="AM101">
            <v>0.25</v>
          </cell>
          <cell r="AN101">
            <v>1.4E-8</v>
          </cell>
          <cell r="AP101">
            <v>2</v>
          </cell>
          <cell r="AQ101">
            <v>1</v>
          </cell>
          <cell r="BD101">
            <v>1</v>
          </cell>
          <cell r="BJ101">
            <v>1</v>
          </cell>
          <cell r="BL101">
            <v>1</v>
          </cell>
          <cell r="BM101">
            <v>1</v>
          </cell>
          <cell r="BO101" t="str">
            <v xml:space="preserve">Expected to require 1 mechanic to conduct repairs. </v>
          </cell>
          <cell r="BP101" t="str">
            <v xml:space="preserve">Expected to be replaceable in situ. </v>
          </cell>
          <cell r="BQ101" t="str">
            <v/>
          </cell>
          <cell r="BR101" t="str">
            <v/>
          </cell>
          <cell r="BS101" t="str">
            <v/>
          </cell>
          <cell r="BT101" t="str">
            <v/>
          </cell>
          <cell r="BU101" t="str">
            <v/>
          </cell>
          <cell r="BV101" t="str">
            <v/>
          </cell>
          <cell r="BW101" t="str">
            <v/>
          </cell>
          <cell r="BX101" t="str">
            <v/>
          </cell>
          <cell r="BY101" t="str">
            <v/>
          </cell>
          <cell r="BZ101" t="str">
            <v/>
          </cell>
          <cell r="CA101" t="str">
            <v xml:space="preserve">Repair by exchange available at First or Second line without special facilities. </v>
          </cell>
          <cell r="CB101" t="str">
            <v/>
          </cell>
          <cell r="CC101" t="str">
            <v/>
          </cell>
          <cell r="CD101" t="str">
            <v/>
          </cell>
          <cell r="CE101" t="str">
            <v/>
          </cell>
          <cell r="CF101" t="str">
            <v xml:space="preserve">Remove and replace part with standard tools. No Special tools predicted. </v>
          </cell>
          <cell r="CG101" t="str">
            <v/>
          </cell>
          <cell r="CH101" t="str">
            <v/>
          </cell>
          <cell r="CI101" t="str">
            <v xml:space="preserve">No consumeables predicted. </v>
          </cell>
          <cell r="CJ101" t="str">
            <v xml:space="preserve">No predicted life limitations. </v>
          </cell>
          <cell r="CK101" t="str">
            <v/>
          </cell>
          <cell r="CL101" t="str">
            <v>Y</v>
          </cell>
        </row>
        <row r="102">
          <cell r="A102">
            <v>102</v>
          </cell>
          <cell r="B102">
            <v>45</v>
          </cell>
          <cell r="C102">
            <v>3</v>
          </cell>
          <cell r="D102" t="str">
            <v>Y</v>
          </cell>
          <cell r="E102">
            <v>5.6000000000000001E-2</v>
          </cell>
          <cell r="F102" t="str">
            <v>SV00A0A410AD1511</v>
          </cell>
          <cell r="G102" t="str">
            <v>BT-M3X20CSK</v>
          </cell>
          <cell r="H102" t="str">
            <v>Scout</v>
          </cell>
          <cell r="I102" t="str">
            <v>MAIN TANK  1  - SCOUT</v>
          </cell>
          <cell r="J102" t="str">
            <v>M3 Csk Screw</v>
          </cell>
          <cell r="K102" t="str">
            <v>Fuel Feed - Fwd Pick Up</v>
          </cell>
          <cell r="L102" t="str">
            <v>M3 Csk Screw</v>
          </cell>
          <cell r="M102">
            <v>1</v>
          </cell>
          <cell r="N102">
            <v>1</v>
          </cell>
          <cell r="O102">
            <v>5.6000000000000001E-2</v>
          </cell>
          <cell r="P102">
            <v>5.6000000000000001E-2</v>
          </cell>
          <cell r="Q102">
            <v>5.5999999999999999E-8</v>
          </cell>
          <cell r="R102">
            <v>17857142.857142858</v>
          </cell>
          <cell r="S102" t="str">
            <v>No redundancy</v>
          </cell>
          <cell r="T102" t="str">
            <v>NPRD 95 P2-20, Bolt Hex Head - 0.0020M converted to hours</v>
          </cell>
          <cell r="U102">
            <v>1</v>
          </cell>
          <cell r="V102">
            <v>9.9999999999999992E-2</v>
          </cell>
          <cell r="W102">
            <v>5.5999999999999997E-9</v>
          </cell>
          <cell r="X102" t="str">
            <v>Expected to require 1 mechanic to conduct repairs. Expected to be replaceable in situ. Repair by exchange available at First or Second line without special facilities. Remove and replace part with standard tools. No Special tools predicted. No consumeable</v>
          </cell>
          <cell r="Z102">
            <v>0</v>
          </cell>
          <cell r="AA102" t="str">
            <v>T0</v>
          </cell>
          <cell r="AB102" t="str">
            <v>T0</v>
          </cell>
          <cell r="AC102" t="str">
            <v>P6</v>
          </cell>
          <cell r="AD102" t="str">
            <v>T0</v>
          </cell>
          <cell r="AE102">
            <v>0</v>
          </cell>
          <cell r="AF102">
            <v>0</v>
          </cell>
          <cell r="AG102">
            <v>1.6666666666666666E-2</v>
          </cell>
          <cell r="AH102">
            <v>0</v>
          </cell>
          <cell r="AI102">
            <v>0</v>
          </cell>
          <cell r="AJ102">
            <v>8.3333333333333329E-2</v>
          </cell>
          <cell r="AK102">
            <v>0</v>
          </cell>
          <cell r="AL102">
            <v>0</v>
          </cell>
          <cell r="AM102">
            <v>9.9999999999999992E-2</v>
          </cell>
          <cell r="AN102">
            <v>5.5999999999999997E-9</v>
          </cell>
          <cell r="AP102">
            <v>2</v>
          </cell>
          <cell r="AQ102">
            <v>1</v>
          </cell>
          <cell r="BD102">
            <v>1</v>
          </cell>
          <cell r="BJ102">
            <v>1</v>
          </cell>
          <cell r="BL102">
            <v>1</v>
          </cell>
          <cell r="BM102">
            <v>1</v>
          </cell>
          <cell r="BO102" t="str">
            <v xml:space="preserve">Expected to require 1 mechanic to conduct repairs. </v>
          </cell>
          <cell r="BP102" t="str">
            <v xml:space="preserve">Expected to be replaceable in situ. </v>
          </cell>
          <cell r="BQ102" t="str">
            <v/>
          </cell>
          <cell r="BR102" t="str">
            <v/>
          </cell>
          <cell r="BS102" t="str">
            <v/>
          </cell>
          <cell r="BT102" t="str">
            <v/>
          </cell>
          <cell r="BU102" t="str">
            <v/>
          </cell>
          <cell r="BV102" t="str">
            <v/>
          </cell>
          <cell r="BW102" t="str">
            <v/>
          </cell>
          <cell r="BX102" t="str">
            <v/>
          </cell>
          <cell r="BY102" t="str">
            <v/>
          </cell>
          <cell r="BZ102" t="str">
            <v/>
          </cell>
          <cell r="CA102" t="str">
            <v xml:space="preserve">Repair by exchange available at First or Second line without special facilities. </v>
          </cell>
          <cell r="CB102" t="str">
            <v/>
          </cell>
          <cell r="CC102" t="str">
            <v/>
          </cell>
          <cell r="CD102" t="str">
            <v/>
          </cell>
          <cell r="CE102" t="str">
            <v/>
          </cell>
          <cell r="CF102" t="str">
            <v xml:space="preserve">Remove and replace part with standard tools. No Special tools predicted. </v>
          </cell>
          <cell r="CG102" t="str">
            <v/>
          </cell>
          <cell r="CH102" t="str">
            <v/>
          </cell>
          <cell r="CI102" t="str">
            <v xml:space="preserve">No consumeables predicted. </v>
          </cell>
          <cell r="CJ102" t="str">
            <v xml:space="preserve">No predicted life limitations. </v>
          </cell>
          <cell r="CK102" t="str">
            <v/>
          </cell>
          <cell r="CL102" t="str">
            <v>Y</v>
          </cell>
        </row>
        <row r="103">
          <cell r="A103">
            <v>103</v>
          </cell>
          <cell r="B103">
            <v>71</v>
          </cell>
          <cell r="C103">
            <v>3</v>
          </cell>
          <cell r="D103" t="str">
            <v>Y</v>
          </cell>
          <cell r="E103">
            <v>5.6000000000000001E-2</v>
          </cell>
          <cell r="F103" t="str">
            <v>SV00A0A410AD1513</v>
          </cell>
          <cell r="G103" t="str">
            <v>BT-M8X10HX</v>
          </cell>
          <cell r="H103" t="str">
            <v>Scout</v>
          </cell>
          <cell r="I103" t="str">
            <v>MAIN TANK  1  - SCOUT</v>
          </cell>
          <cell r="J103" t="str">
            <v>M8 Bolt Hex Head</v>
          </cell>
          <cell r="K103" t="str">
            <v>Fuel Feed - Fwd Pick Up</v>
          </cell>
          <cell r="L103" t="str">
            <v>M8 Bolt Hex Head</v>
          </cell>
          <cell r="M103">
            <v>1</v>
          </cell>
          <cell r="N103">
            <v>1</v>
          </cell>
          <cell r="O103">
            <v>5.6000000000000001E-2</v>
          </cell>
          <cell r="P103">
            <v>5.6000000000000001E-2</v>
          </cell>
          <cell r="Q103">
            <v>5.5999999999999999E-8</v>
          </cell>
          <cell r="R103">
            <v>17857142.857142858</v>
          </cell>
          <cell r="S103" t="str">
            <v>No redundancy</v>
          </cell>
          <cell r="T103" t="str">
            <v>NPRD 95 P2-20, Bolt Hex Head - 0.0020M converted to hours</v>
          </cell>
          <cell r="U103">
            <v>1</v>
          </cell>
          <cell r="V103">
            <v>9.9999999999999992E-2</v>
          </cell>
          <cell r="W103">
            <v>5.5999999999999997E-9</v>
          </cell>
          <cell r="X103" t="str">
            <v>Expected to require 1 mechanic to conduct repairs. Expected to be replaceable in situ. Repair by exchange available at First or Second line without special facilities. Remove and replace part with standard tools. No Special tools predicted. No consumeable</v>
          </cell>
          <cell r="Z103">
            <v>0</v>
          </cell>
          <cell r="AA103" t="str">
            <v>T0</v>
          </cell>
          <cell r="AB103" t="str">
            <v>T0</v>
          </cell>
          <cell r="AC103" t="str">
            <v>P6</v>
          </cell>
          <cell r="AD103" t="str">
            <v>T0</v>
          </cell>
          <cell r="AE103">
            <v>0</v>
          </cell>
          <cell r="AF103">
            <v>0</v>
          </cell>
          <cell r="AG103">
            <v>1.6666666666666666E-2</v>
          </cell>
          <cell r="AH103">
            <v>0</v>
          </cell>
          <cell r="AI103">
            <v>0</v>
          </cell>
          <cell r="AJ103">
            <v>8.3333333333333329E-2</v>
          </cell>
          <cell r="AK103">
            <v>0</v>
          </cell>
          <cell r="AL103">
            <v>0</v>
          </cell>
          <cell r="AM103">
            <v>9.9999999999999992E-2</v>
          </cell>
          <cell r="AN103">
            <v>5.5999999999999997E-9</v>
          </cell>
          <cell r="AP103">
            <v>2</v>
          </cell>
          <cell r="AQ103">
            <v>1</v>
          </cell>
          <cell r="BD103">
            <v>1</v>
          </cell>
          <cell r="BJ103">
            <v>1</v>
          </cell>
          <cell r="BL103">
            <v>1</v>
          </cell>
          <cell r="BM103">
            <v>1</v>
          </cell>
          <cell r="BO103" t="str">
            <v xml:space="preserve">Expected to require 1 mechanic to conduct repairs. </v>
          </cell>
          <cell r="BP103" t="str">
            <v xml:space="preserve">Expected to be replaceable in situ. </v>
          </cell>
          <cell r="BQ103" t="str">
            <v/>
          </cell>
          <cell r="BR103" t="str">
            <v/>
          </cell>
          <cell r="BS103" t="str">
            <v/>
          </cell>
          <cell r="BT103" t="str">
            <v/>
          </cell>
          <cell r="BU103" t="str">
            <v/>
          </cell>
          <cell r="BV103" t="str">
            <v/>
          </cell>
          <cell r="BW103" t="str">
            <v/>
          </cell>
          <cell r="BX103" t="str">
            <v/>
          </cell>
          <cell r="BY103" t="str">
            <v/>
          </cell>
          <cell r="BZ103" t="str">
            <v/>
          </cell>
          <cell r="CA103" t="str">
            <v xml:space="preserve">Repair by exchange available at First or Second line without special facilities. </v>
          </cell>
          <cell r="CB103" t="str">
            <v/>
          </cell>
          <cell r="CC103" t="str">
            <v/>
          </cell>
          <cell r="CD103" t="str">
            <v/>
          </cell>
          <cell r="CE103" t="str">
            <v/>
          </cell>
          <cell r="CF103" t="str">
            <v xml:space="preserve">Remove and replace part with standard tools. No Special tools predicted. </v>
          </cell>
          <cell r="CG103" t="str">
            <v/>
          </cell>
          <cell r="CH103" t="str">
            <v/>
          </cell>
          <cell r="CI103" t="str">
            <v xml:space="preserve">No consumeables predicted. </v>
          </cell>
          <cell r="CJ103" t="str">
            <v xml:space="preserve">No predicted life limitations. </v>
          </cell>
          <cell r="CK103" t="str">
            <v/>
          </cell>
          <cell r="CL103" t="str">
            <v>Y</v>
          </cell>
        </row>
        <row r="104">
          <cell r="A104">
            <v>104</v>
          </cell>
          <cell r="B104">
            <v>51</v>
          </cell>
          <cell r="C104">
            <v>3</v>
          </cell>
          <cell r="D104" t="str">
            <v>Y</v>
          </cell>
          <cell r="E104">
            <v>0.112</v>
          </cell>
          <cell r="F104" t="str">
            <v>SV00A0A410AD1515</v>
          </cell>
          <cell r="G104" t="str">
            <v>BT-M6X16CSK/SS</v>
          </cell>
          <cell r="H104" t="str">
            <v>Scout</v>
          </cell>
          <cell r="I104" t="str">
            <v>MAIN TANK  1  - SCOUT</v>
          </cell>
          <cell r="J104" t="str">
            <v>M6 Bolt Csk Head</v>
          </cell>
          <cell r="K104" t="str">
            <v>Fuel Feed - Fwd Pick Up</v>
          </cell>
          <cell r="L104" t="str">
            <v>M6 Bolt Csk Head</v>
          </cell>
          <cell r="M104">
            <v>2</v>
          </cell>
          <cell r="N104">
            <v>2</v>
          </cell>
          <cell r="O104">
            <v>5.6000000000000001E-2</v>
          </cell>
          <cell r="P104">
            <v>0.112</v>
          </cell>
          <cell r="Q104">
            <v>1.12E-7</v>
          </cell>
          <cell r="R104">
            <v>8928571.4285714291</v>
          </cell>
          <cell r="S104" t="str">
            <v>No redundancy</v>
          </cell>
          <cell r="T104" t="str">
            <v>NPRD 95 P2-20, Bolt Hex Head - 0.0020M converted to hours</v>
          </cell>
          <cell r="U104">
            <v>1</v>
          </cell>
          <cell r="V104">
            <v>9.9999999999999992E-2</v>
          </cell>
          <cell r="W104">
            <v>1.1199999999999999E-8</v>
          </cell>
          <cell r="X104" t="str">
            <v>Expected to require 1 mechanic to conduct repairs. Expected to be replaceable in situ. Repair by exchange available at First or Second line without special facilities. Remove and replace part with standard tools. No Special tools predicted. No consumeable</v>
          </cell>
          <cell r="Z104">
            <v>0</v>
          </cell>
          <cell r="AA104" t="str">
            <v>T0</v>
          </cell>
          <cell r="AB104" t="str">
            <v>T0</v>
          </cell>
          <cell r="AC104" t="str">
            <v>P6</v>
          </cell>
          <cell r="AD104" t="str">
            <v>T0</v>
          </cell>
          <cell r="AE104">
            <v>0</v>
          </cell>
          <cell r="AF104">
            <v>0</v>
          </cell>
          <cell r="AG104">
            <v>1.6666666666666666E-2</v>
          </cell>
          <cell r="AH104">
            <v>0</v>
          </cell>
          <cell r="AI104">
            <v>0</v>
          </cell>
          <cell r="AJ104">
            <v>8.3333333333333329E-2</v>
          </cell>
          <cell r="AK104">
            <v>0</v>
          </cell>
          <cell r="AL104">
            <v>0</v>
          </cell>
          <cell r="AM104">
            <v>9.9999999999999992E-2</v>
          </cell>
          <cell r="AN104">
            <v>1.1199999999999999E-8</v>
          </cell>
          <cell r="AP104">
            <v>2</v>
          </cell>
          <cell r="AQ104">
            <v>1</v>
          </cell>
          <cell r="BD104">
            <v>1</v>
          </cell>
          <cell r="BJ104">
            <v>1</v>
          </cell>
          <cell r="BL104">
            <v>1</v>
          </cell>
          <cell r="BM104">
            <v>1</v>
          </cell>
          <cell r="BO104" t="str">
            <v xml:space="preserve">Expected to require 1 mechanic to conduct repairs. </v>
          </cell>
          <cell r="BP104" t="str">
            <v xml:space="preserve">Expected to be replaceable in situ. </v>
          </cell>
          <cell r="BQ104" t="str">
            <v/>
          </cell>
          <cell r="BR104" t="str">
            <v/>
          </cell>
          <cell r="BS104" t="str">
            <v/>
          </cell>
          <cell r="BT104" t="str">
            <v/>
          </cell>
          <cell r="BU104" t="str">
            <v/>
          </cell>
          <cell r="BV104" t="str">
            <v/>
          </cell>
          <cell r="BW104" t="str">
            <v/>
          </cell>
          <cell r="BX104" t="str">
            <v/>
          </cell>
          <cell r="BY104" t="str">
            <v/>
          </cell>
          <cell r="BZ104" t="str">
            <v/>
          </cell>
          <cell r="CA104" t="str">
            <v xml:space="preserve">Repair by exchange available at First or Second line without special facilities. </v>
          </cell>
          <cell r="CB104" t="str">
            <v/>
          </cell>
          <cell r="CC104" t="str">
            <v/>
          </cell>
          <cell r="CD104" t="str">
            <v/>
          </cell>
          <cell r="CE104" t="str">
            <v/>
          </cell>
          <cell r="CF104" t="str">
            <v xml:space="preserve">Remove and replace part with standard tools. No Special tools predicted. </v>
          </cell>
          <cell r="CG104" t="str">
            <v/>
          </cell>
          <cell r="CH104" t="str">
            <v/>
          </cell>
          <cell r="CI104" t="str">
            <v xml:space="preserve">No consumeables predicted. </v>
          </cell>
          <cell r="CJ104" t="str">
            <v xml:space="preserve">No predicted life limitations. </v>
          </cell>
          <cell r="CK104" t="str">
            <v/>
          </cell>
          <cell r="CL104" t="str">
            <v>Y</v>
          </cell>
        </row>
        <row r="105">
          <cell r="A105">
            <v>105</v>
          </cell>
          <cell r="B105">
            <v>95</v>
          </cell>
          <cell r="C105">
            <v>3</v>
          </cell>
          <cell r="D105" t="str">
            <v>Y</v>
          </cell>
          <cell r="E105">
            <v>0.39</v>
          </cell>
          <cell r="F105" t="str">
            <v>SV00A0A410AD1517</v>
          </cell>
          <cell r="G105" t="str">
            <v>Y-XRT005E177M26</v>
          </cell>
          <cell r="H105" t="str">
            <v>Scout</v>
          </cell>
          <cell r="I105" t="str">
            <v>MAIN TANK  1  - SCOUT</v>
          </cell>
          <cell r="J105" t="str">
            <v>M26 Aluminium Crush Washer</v>
          </cell>
          <cell r="K105" t="str">
            <v>Fuel Feed - Fwd Pick Up</v>
          </cell>
          <cell r="L105" t="str">
            <v>M26 Aluminium Crush Washer</v>
          </cell>
          <cell r="M105">
            <v>2</v>
          </cell>
          <cell r="N105">
            <v>2</v>
          </cell>
          <cell r="O105">
            <v>0.19500000000000001</v>
          </cell>
          <cell r="P105">
            <v>0.39</v>
          </cell>
          <cell r="Q105">
            <v>3.9000000000000002E-7</v>
          </cell>
          <cell r="R105">
            <v>2564102.564102564</v>
          </cell>
          <cell r="S105" t="str">
            <v>No redundancy</v>
          </cell>
          <cell r="T105" t="str">
            <v>NPRD 95 P2-179, Seal O-Ring - 0.0780 GF converted to GM.</v>
          </cell>
          <cell r="U105">
            <v>2</v>
          </cell>
          <cell r="V105">
            <v>9.9999999999999992E-2</v>
          </cell>
          <cell r="W105">
            <v>3.8999999999999998E-8</v>
          </cell>
          <cell r="X105" t="str">
            <v xml:space="preserve">Expected to be replaceable in situ. Repair by exchange available at First or Second line without special facilities. Remove and replace part with standard tools. No Special tools predicted. No consumeables predicted. No predicted life limitations. </v>
          </cell>
          <cell r="Z105">
            <v>0</v>
          </cell>
          <cell r="AA105" t="str">
            <v>T0</v>
          </cell>
          <cell r="AB105" t="str">
            <v>T0</v>
          </cell>
          <cell r="AC105" t="str">
            <v>P26</v>
          </cell>
          <cell r="AD105" t="str">
            <v>T0</v>
          </cell>
          <cell r="AE105">
            <v>0</v>
          </cell>
          <cell r="AF105">
            <v>0</v>
          </cell>
          <cell r="AG105">
            <v>1.6666666666666666E-2</v>
          </cell>
          <cell r="AH105">
            <v>0</v>
          </cell>
          <cell r="AI105">
            <v>0</v>
          </cell>
          <cell r="AJ105">
            <v>8.3333333333333329E-2</v>
          </cell>
          <cell r="AK105">
            <v>0</v>
          </cell>
          <cell r="AL105">
            <v>0</v>
          </cell>
          <cell r="AM105">
            <v>9.9999999999999992E-2</v>
          </cell>
          <cell r="AN105">
            <v>3.8999999999999998E-8</v>
          </cell>
          <cell r="AP105">
            <v>2</v>
          </cell>
          <cell r="AQ105">
            <v>1</v>
          </cell>
          <cell r="BD105">
            <v>2</v>
          </cell>
          <cell r="BJ105">
            <v>1</v>
          </cell>
          <cell r="BL105">
            <v>1</v>
          </cell>
          <cell r="BM105">
            <v>1</v>
          </cell>
          <cell r="BO105" t="str">
            <v/>
          </cell>
          <cell r="BP105" t="str">
            <v xml:space="preserve">Expected to be replaceable in situ. </v>
          </cell>
          <cell r="BQ105" t="str">
            <v/>
          </cell>
          <cell r="BR105" t="str">
            <v/>
          </cell>
          <cell r="BS105" t="str">
            <v/>
          </cell>
          <cell r="BT105" t="str">
            <v/>
          </cell>
          <cell r="BU105" t="str">
            <v/>
          </cell>
          <cell r="BV105" t="str">
            <v/>
          </cell>
          <cell r="BW105" t="str">
            <v/>
          </cell>
          <cell r="BX105" t="str">
            <v/>
          </cell>
          <cell r="BY105" t="str">
            <v/>
          </cell>
          <cell r="BZ105" t="str">
            <v/>
          </cell>
          <cell r="CA105" t="str">
            <v xml:space="preserve">Repair by exchange available at First or Second line without special facilities. </v>
          </cell>
          <cell r="CB105" t="str">
            <v/>
          </cell>
          <cell r="CC105" t="str">
            <v/>
          </cell>
          <cell r="CD105" t="str">
            <v/>
          </cell>
          <cell r="CE105" t="str">
            <v/>
          </cell>
          <cell r="CF105" t="str">
            <v xml:space="preserve">Remove and replace part with standard tools. No Special tools predicted. </v>
          </cell>
          <cell r="CG105" t="str">
            <v/>
          </cell>
          <cell r="CH105" t="str">
            <v/>
          </cell>
          <cell r="CI105" t="str">
            <v xml:space="preserve">No consumeables predicted. </v>
          </cell>
          <cell r="CJ105" t="str">
            <v xml:space="preserve">No predicted life limitations. </v>
          </cell>
          <cell r="CK105" t="str">
            <v/>
          </cell>
          <cell r="CL105" t="str">
            <v>Y</v>
          </cell>
        </row>
        <row r="106">
          <cell r="A106">
            <v>106</v>
          </cell>
          <cell r="B106">
            <v>102</v>
          </cell>
          <cell r="C106">
            <v>3</v>
          </cell>
          <cell r="D106" t="str">
            <v>Y</v>
          </cell>
          <cell r="E106">
            <v>2.5424000000000002</v>
          </cell>
          <cell r="F106" t="str">
            <v>SV00A0A410AD1519</v>
          </cell>
          <cell r="G106" t="str">
            <v>Y-764305-20</v>
          </cell>
          <cell r="H106" t="str">
            <v>Scout</v>
          </cell>
          <cell r="I106" t="str">
            <v>MAIN TANK  1  - SCOUT</v>
          </cell>
          <cell r="J106" t="str">
            <v>M26 Banjo bolt DIN 7643-3</v>
          </cell>
          <cell r="K106" t="str">
            <v>Fuel Feed - Fwd Pick Up</v>
          </cell>
          <cell r="L106" t="str">
            <v>M26 Banjo bolt DIN 7643-3</v>
          </cell>
          <cell r="M106">
            <v>1</v>
          </cell>
          <cell r="N106">
            <v>1</v>
          </cell>
          <cell r="O106">
            <v>2.5424000000000002</v>
          </cell>
          <cell r="P106">
            <v>2.5424000000000002</v>
          </cell>
          <cell r="Q106">
            <v>2.5424000000000004E-6</v>
          </cell>
          <cell r="R106">
            <v>393329.13782252982</v>
          </cell>
          <cell r="S106" t="str">
            <v>No redundancy</v>
          </cell>
          <cell r="T106" t="str">
            <v>NPRD 95 P2-49, Connector Adapter - 0.0908M converted to hours</v>
          </cell>
          <cell r="U106">
            <v>1</v>
          </cell>
          <cell r="V106">
            <v>0.16666666666666666</v>
          </cell>
          <cell r="W106">
            <v>4.2373333333333337E-7</v>
          </cell>
          <cell r="X106" t="str">
            <v>Expected to require 1 mechanic to conduct repairs. Expected to be replaceable in situ. Repair by exchange available at First or Second line without special facilities. Remove and replace part with standard tools. No Special tools predicted. No consumeable</v>
          </cell>
          <cell r="Z106">
            <v>0</v>
          </cell>
          <cell r="AA106" t="str">
            <v>T0</v>
          </cell>
          <cell r="AB106" t="str">
            <v>T0</v>
          </cell>
          <cell r="AC106" t="str">
            <v>P3</v>
          </cell>
          <cell r="AD106" t="str">
            <v>T0</v>
          </cell>
          <cell r="AE106">
            <v>0</v>
          </cell>
          <cell r="AF106">
            <v>0</v>
          </cell>
          <cell r="AG106">
            <v>8.3333333333333329E-2</v>
          </cell>
          <cell r="AH106">
            <v>0</v>
          </cell>
          <cell r="AI106">
            <v>0</v>
          </cell>
          <cell r="AJ106">
            <v>8.3333333333333329E-2</v>
          </cell>
          <cell r="AK106">
            <v>0</v>
          </cell>
          <cell r="AL106">
            <v>0</v>
          </cell>
          <cell r="AM106">
            <v>0.16666666666666666</v>
          </cell>
          <cell r="AN106">
            <v>4.2373333333333337E-7</v>
          </cell>
          <cell r="AP106">
            <v>2</v>
          </cell>
          <cell r="AQ106">
            <v>1</v>
          </cell>
          <cell r="BD106">
            <v>1</v>
          </cell>
          <cell r="BJ106">
            <v>1</v>
          </cell>
          <cell r="BL106">
            <v>1</v>
          </cell>
          <cell r="BM106">
            <v>1</v>
          </cell>
          <cell r="BO106" t="str">
            <v xml:space="preserve">Expected to require 1 mechanic to conduct repairs. </v>
          </cell>
          <cell r="BP106" t="str">
            <v xml:space="preserve">Expected to be replaceable in situ. </v>
          </cell>
          <cell r="BQ106" t="str">
            <v/>
          </cell>
          <cell r="BR106" t="str">
            <v/>
          </cell>
          <cell r="BS106" t="str">
            <v/>
          </cell>
          <cell r="BT106" t="str">
            <v/>
          </cell>
          <cell r="BU106" t="str">
            <v/>
          </cell>
          <cell r="BV106" t="str">
            <v/>
          </cell>
          <cell r="BW106" t="str">
            <v/>
          </cell>
          <cell r="BX106" t="str">
            <v/>
          </cell>
          <cell r="BY106" t="str">
            <v/>
          </cell>
          <cell r="BZ106" t="str">
            <v/>
          </cell>
          <cell r="CA106" t="str">
            <v xml:space="preserve">Repair by exchange available at First or Second line without special facilities. </v>
          </cell>
          <cell r="CB106" t="str">
            <v/>
          </cell>
          <cell r="CC106" t="str">
            <v/>
          </cell>
          <cell r="CD106" t="str">
            <v/>
          </cell>
          <cell r="CE106" t="str">
            <v/>
          </cell>
          <cell r="CF106" t="str">
            <v xml:space="preserve">Remove and replace part with standard tools. No Special tools predicted. </v>
          </cell>
          <cell r="CG106" t="str">
            <v/>
          </cell>
          <cell r="CH106" t="str">
            <v/>
          </cell>
          <cell r="CI106" t="str">
            <v xml:space="preserve">No consumeables predicted. </v>
          </cell>
          <cell r="CJ106" t="str">
            <v xml:space="preserve">No predicted life limitations. </v>
          </cell>
          <cell r="CK106" t="str">
            <v/>
          </cell>
          <cell r="CL106" t="str">
            <v>Y</v>
          </cell>
        </row>
        <row r="107">
          <cell r="A107">
            <v>107</v>
          </cell>
          <cell r="B107">
            <v>103</v>
          </cell>
          <cell r="C107">
            <v>2</v>
          </cell>
          <cell r="D107" t="str">
            <v>N</v>
          </cell>
          <cell r="E107">
            <v>0</v>
          </cell>
          <cell r="F107" t="str">
            <v>SV00A0A450AP</v>
          </cell>
          <cell r="G107" t="str">
            <v/>
          </cell>
          <cell r="H107" t="str">
            <v>Scout</v>
          </cell>
          <cell r="I107" t="str">
            <v>MAIN TANK  1  - SCOUT</v>
          </cell>
          <cell r="J107" t="str">
            <v/>
          </cell>
          <cell r="K107" t="str">
            <v>OPTICAL SENSOR FWD - MAIN TANK</v>
          </cell>
          <cell r="L107" t="str">
            <v/>
          </cell>
          <cell r="M107" t="str">
            <v/>
          </cell>
          <cell r="N107" t="str">
            <v/>
          </cell>
          <cell r="O107">
            <v>13.464613753838519</v>
          </cell>
          <cell r="P107">
            <v>13.464613753838519</v>
          </cell>
          <cell r="Q107">
            <v>1.3464613753838519E-5</v>
          </cell>
          <cell r="R107">
            <v>74268.747569154599</v>
          </cell>
          <cell r="S107" t="str">
            <v>FNAV will prevent air intake into fuel system</v>
          </cell>
          <cell r="T107" t="str">
            <v>Sum of Below Parts</v>
          </cell>
          <cell r="U107">
            <v>2</v>
          </cell>
          <cell r="V107">
            <v>0.28475093645302896</v>
          </cell>
          <cell r="W107">
            <v>3.8340613753838521E-6</v>
          </cell>
          <cell r="X107" t="str">
            <v xml:space="preserve">See parts below. If insert is damaged, the removal and replacement of the tank is required. Other damaged parts can be replaced without replacing the tank. </v>
          </cell>
          <cell r="Z107">
            <v>0</v>
          </cell>
          <cell r="AA107" t="str">
            <v>T0</v>
          </cell>
          <cell r="AB107" t="str">
            <v>T0</v>
          </cell>
          <cell r="AC107" t="str">
            <v>T0</v>
          </cell>
          <cell r="AD107" t="str">
            <v>T0</v>
          </cell>
          <cell r="AL107" t="str">
            <v>MTTE =</v>
          </cell>
          <cell r="AM107">
            <v>0.28475093645302896</v>
          </cell>
          <cell r="AN107">
            <v>3.8340613753838521E-6</v>
          </cell>
          <cell r="AP107">
            <v>1</v>
          </cell>
          <cell r="AQ107">
            <v>4</v>
          </cell>
          <cell r="BJ107">
            <v>6</v>
          </cell>
          <cell r="BL107">
            <v>6</v>
          </cell>
          <cell r="BM107">
            <v>5</v>
          </cell>
          <cell r="BN107">
            <v>1</v>
          </cell>
          <cell r="BO107" t="str">
            <v/>
          </cell>
          <cell r="BP107" t="str">
            <v/>
          </cell>
          <cell r="BQ107" t="str">
            <v/>
          </cell>
          <cell r="BR107" t="str">
            <v/>
          </cell>
          <cell r="BS107" t="str">
            <v/>
          </cell>
          <cell r="BT107" t="str">
            <v/>
          </cell>
          <cell r="BU107" t="str">
            <v/>
          </cell>
          <cell r="BV107" t="str">
            <v/>
          </cell>
          <cell r="BW107" t="str">
            <v/>
          </cell>
          <cell r="BX107" t="str">
            <v/>
          </cell>
          <cell r="BY107" t="str">
            <v/>
          </cell>
          <cell r="BZ107" t="str">
            <v/>
          </cell>
          <cell r="CA107" t="str">
            <v/>
          </cell>
          <cell r="CB107" t="str">
            <v/>
          </cell>
          <cell r="CC107" t="str">
            <v/>
          </cell>
          <cell r="CD107" t="str">
            <v/>
          </cell>
          <cell r="CE107" t="str">
            <v/>
          </cell>
          <cell r="CF107" t="str">
            <v/>
          </cell>
          <cell r="CG107" t="str">
            <v/>
          </cell>
          <cell r="CH107" t="str">
            <v/>
          </cell>
          <cell r="CI107" t="str">
            <v/>
          </cell>
          <cell r="CJ107" t="str">
            <v/>
          </cell>
          <cell r="CK107" t="str">
            <v xml:space="preserve">See parts below. If insert is damaged, the removal and replacement of the tank is required. Other damaged parts can be replaced without replacing the tank. </v>
          </cell>
          <cell r="CL107" t="str">
            <v>Y</v>
          </cell>
        </row>
        <row r="108">
          <cell r="A108">
            <v>108</v>
          </cell>
          <cell r="B108">
            <v>103</v>
          </cell>
          <cell r="C108">
            <v>3</v>
          </cell>
          <cell r="D108" t="str">
            <v>Y</v>
          </cell>
          <cell r="E108">
            <v>0.44800000000000001</v>
          </cell>
          <cell r="F108" t="str">
            <v>SV00A0A450AP01</v>
          </cell>
          <cell r="G108" t="str">
            <v>FT28275</v>
          </cell>
          <cell r="H108" t="str">
            <v>Scout</v>
          </cell>
          <cell r="I108" t="str">
            <v>MAIN TANK  1  - SCOUT</v>
          </cell>
          <cell r="J108" t="str">
            <v>Insert 1/2" BSP</v>
          </cell>
          <cell r="K108" t="str">
            <v>Optical Sensor Fwd</v>
          </cell>
          <cell r="L108" t="str">
            <v>Insert 1/2" BSP</v>
          </cell>
          <cell r="M108">
            <v>1</v>
          </cell>
          <cell r="N108">
            <v>1</v>
          </cell>
          <cell r="O108">
            <v>0.44800000000000001</v>
          </cell>
          <cell r="P108">
            <v>0.44800000000000001</v>
          </cell>
          <cell r="Q108">
            <v>4.4799999999999999E-7</v>
          </cell>
          <cell r="R108">
            <v>2232142.8571428573</v>
          </cell>
          <cell r="S108" t="str">
            <v>No redundancy</v>
          </cell>
          <cell r="T108" t="str">
            <v>NPRD 95 P2-122, Insert Mount Engine - 0.0160M converted to hours.</v>
          </cell>
          <cell r="U108">
            <v>2</v>
          </cell>
          <cell r="V108">
            <v>1.3</v>
          </cell>
          <cell r="W108">
            <v>5.8240000000000003E-7</v>
          </cell>
          <cell r="X108" t="str">
            <v>Tank is considered beyond economic repair. Remove and replace tank in accordance with above. Expected to require 2 mechanics to remove the tank. Repair by exchange available at First or Second line without special facilities. This part is highly likley to</v>
          </cell>
          <cell r="Z108">
            <v>1</v>
          </cell>
          <cell r="AA108" t="str">
            <v>R2</v>
          </cell>
          <cell r="AB108" t="str">
            <v>T0</v>
          </cell>
          <cell r="AC108" t="str">
            <v>T0</v>
          </cell>
          <cell r="AD108" t="str">
            <v>T0</v>
          </cell>
          <cell r="AE108">
            <v>0</v>
          </cell>
          <cell r="AF108">
            <v>0.5</v>
          </cell>
          <cell r="AG108">
            <v>0.21666666666666667</v>
          </cell>
          <cell r="AH108">
            <v>0.5</v>
          </cell>
          <cell r="AI108">
            <v>0</v>
          </cell>
          <cell r="AJ108">
            <v>8.3333333333333329E-2</v>
          </cell>
          <cell r="AK108">
            <v>0</v>
          </cell>
          <cell r="AL108">
            <v>0</v>
          </cell>
          <cell r="AM108">
            <v>1.3</v>
          </cell>
          <cell r="AN108">
            <v>5.8240000000000003E-7</v>
          </cell>
          <cell r="AP108">
            <v>2</v>
          </cell>
          <cell r="AQ108">
            <v>3</v>
          </cell>
          <cell r="BD108">
            <v>2</v>
          </cell>
          <cell r="BJ108">
            <v>3</v>
          </cell>
          <cell r="BK108">
            <v>1</v>
          </cell>
          <cell r="BL108">
            <v>2</v>
          </cell>
          <cell r="BM108">
            <v>1</v>
          </cell>
          <cell r="BO108" t="str">
            <v/>
          </cell>
          <cell r="BP108" t="str">
            <v/>
          </cell>
          <cell r="BQ108" t="str">
            <v/>
          </cell>
          <cell r="BR108" t="str">
            <v/>
          </cell>
          <cell r="BS108" t="str">
            <v/>
          </cell>
          <cell r="BT108" t="str">
            <v/>
          </cell>
          <cell r="BU108" t="str">
            <v/>
          </cell>
          <cell r="BV108" t="str">
            <v xml:space="preserve">Tank is considered beyond economic repair. Remove and replace tank in accordance with above. Expected to require 2 mechanics to remove the tank. </v>
          </cell>
          <cell r="BW108" t="str">
            <v/>
          </cell>
          <cell r="BX108" t="str">
            <v/>
          </cell>
          <cell r="BY108" t="str">
            <v/>
          </cell>
          <cell r="BZ108" t="str">
            <v/>
          </cell>
          <cell r="CA108" t="str">
            <v xml:space="preserve">Repair by exchange available at First or Second line without special facilities. </v>
          </cell>
          <cell r="CB108" t="str">
            <v/>
          </cell>
          <cell r="CC108" t="str">
            <v/>
          </cell>
          <cell r="CD108" t="str">
            <v/>
          </cell>
          <cell r="CE108" t="str">
            <v/>
          </cell>
          <cell r="CF108" t="str">
            <v xml:space="preserve">This part is highly likley to require imperial spanner. </v>
          </cell>
          <cell r="CG108" t="str">
            <v xml:space="preserve">Reinstall in the reverse order. </v>
          </cell>
          <cell r="CH108" t="str">
            <v/>
          </cell>
          <cell r="CI108" t="str">
            <v xml:space="preserve">Use thread-locking compound on fasteners. Use silicone grease on bonded seals for preservation.  Use anti-seizing grease/compound on bulkhead connectors and bolts.  Use  bonding compound on mounting strap clamp locations as required. </v>
          </cell>
          <cell r="CJ108" t="str">
            <v xml:space="preserve">No predicted life limitations. </v>
          </cell>
          <cell r="CK108" t="str">
            <v/>
          </cell>
          <cell r="CL108" t="str">
            <v>Y</v>
          </cell>
        </row>
        <row r="109">
          <cell r="A109">
            <v>109</v>
          </cell>
          <cell r="B109">
            <v>104</v>
          </cell>
          <cell r="C109">
            <v>3</v>
          </cell>
          <cell r="D109" t="str">
            <v>Y</v>
          </cell>
          <cell r="E109">
            <v>13</v>
          </cell>
          <cell r="F109" t="str">
            <v>SV00A0A450AP03</v>
          </cell>
          <cell r="G109" t="str">
            <v>Y-POS187-312-120</v>
          </cell>
          <cell r="H109" t="str">
            <v>Scout</v>
          </cell>
          <cell r="I109" t="str">
            <v>MAIN TANK  1  - SCOUT</v>
          </cell>
          <cell r="J109" t="str">
            <v>Optical sensor unit</v>
          </cell>
          <cell r="K109" t="str">
            <v>Optical Sensor Fwd</v>
          </cell>
          <cell r="L109" t="str">
            <v>Optical sensor unit</v>
          </cell>
          <cell r="M109">
            <v>1</v>
          </cell>
          <cell r="N109">
            <v>1</v>
          </cell>
          <cell r="O109">
            <v>13</v>
          </cell>
          <cell r="P109">
            <v>13</v>
          </cell>
          <cell r="Q109">
            <v>1.2999999999999999E-5</v>
          </cell>
          <cell r="R109">
            <v>76923.076923076922</v>
          </cell>
          <cell r="S109" t="str">
            <v>FNAV will prevent air intake into fuel system</v>
          </cell>
          <cell r="T109" t="str">
            <v>NPRD 95 P2-182, Sensor Level Liquid - 2.6 GB converted to GM.</v>
          </cell>
          <cell r="U109">
            <v>1</v>
          </cell>
          <cell r="V109">
            <v>0.25</v>
          </cell>
          <cell r="W109">
            <v>3.2499999999999998E-6</v>
          </cell>
          <cell r="X109" t="str">
            <v>Expected to require 1 mechanic to conduct repairs. Expected to be replaceable in situ. Repair by exchange available at First or Second line without special facilities. This part is highly likley to require imperial spanner. No consumeables predicted. No p</v>
          </cell>
          <cell r="Z109">
            <v>0</v>
          </cell>
          <cell r="AA109" t="str">
            <v>T0</v>
          </cell>
          <cell r="AB109" t="str">
            <v>T0</v>
          </cell>
          <cell r="AC109" t="str">
            <v>P25</v>
          </cell>
          <cell r="AD109" t="str">
            <v>T0</v>
          </cell>
          <cell r="AE109">
            <v>0</v>
          </cell>
          <cell r="AF109">
            <v>0</v>
          </cell>
          <cell r="AG109">
            <v>0.16666666666666666</v>
          </cell>
          <cell r="AH109">
            <v>0</v>
          </cell>
          <cell r="AI109">
            <v>0</v>
          </cell>
          <cell r="AJ109">
            <v>8.3333333333333329E-2</v>
          </cell>
          <cell r="AK109">
            <v>0</v>
          </cell>
          <cell r="AL109">
            <v>0</v>
          </cell>
          <cell r="AM109">
            <v>0.25</v>
          </cell>
          <cell r="AN109">
            <v>3.2499999999999998E-6</v>
          </cell>
          <cell r="AP109">
            <v>2</v>
          </cell>
          <cell r="AQ109">
            <v>1</v>
          </cell>
          <cell r="BD109">
            <v>1</v>
          </cell>
          <cell r="BJ109">
            <v>3</v>
          </cell>
          <cell r="BL109">
            <v>1</v>
          </cell>
          <cell r="BM109">
            <v>1</v>
          </cell>
          <cell r="BO109" t="str">
            <v xml:space="preserve">Expected to require 1 mechanic to conduct repairs. </v>
          </cell>
          <cell r="BP109" t="str">
            <v xml:space="preserve">Expected to be replaceable in situ. </v>
          </cell>
          <cell r="BQ109" t="str">
            <v/>
          </cell>
          <cell r="BR109" t="str">
            <v/>
          </cell>
          <cell r="BS109" t="str">
            <v/>
          </cell>
          <cell r="BT109" t="str">
            <v/>
          </cell>
          <cell r="BU109" t="str">
            <v/>
          </cell>
          <cell r="BV109" t="str">
            <v/>
          </cell>
          <cell r="BW109" t="str">
            <v/>
          </cell>
          <cell r="BX109" t="str">
            <v/>
          </cell>
          <cell r="BY109" t="str">
            <v/>
          </cell>
          <cell r="BZ109" t="str">
            <v/>
          </cell>
          <cell r="CA109" t="str">
            <v xml:space="preserve">Repair by exchange available at First or Second line without special facilities. </v>
          </cell>
          <cell r="CB109" t="str">
            <v/>
          </cell>
          <cell r="CC109" t="str">
            <v/>
          </cell>
          <cell r="CD109" t="str">
            <v/>
          </cell>
          <cell r="CE109" t="str">
            <v/>
          </cell>
          <cell r="CF109" t="str">
            <v xml:space="preserve">This part is highly likley to require imperial spanner. </v>
          </cell>
          <cell r="CG109" t="str">
            <v/>
          </cell>
          <cell r="CH109" t="str">
            <v/>
          </cell>
          <cell r="CI109" t="str">
            <v xml:space="preserve">No consumeables predicted. </v>
          </cell>
          <cell r="CJ109" t="str">
            <v xml:space="preserve">No predicted life limitations. </v>
          </cell>
          <cell r="CK109" t="str">
            <v/>
          </cell>
          <cell r="CL109" t="str">
            <v>Y</v>
          </cell>
        </row>
        <row r="110">
          <cell r="A110">
            <v>110</v>
          </cell>
          <cell r="B110">
            <v>105</v>
          </cell>
          <cell r="C110">
            <v>3</v>
          </cell>
          <cell r="D110" t="str">
            <v>Y</v>
          </cell>
          <cell r="E110">
            <v>1.6613753838518822E-2</v>
          </cell>
          <cell r="F110" t="str">
            <v>SV00A0A450AP05</v>
          </cell>
          <cell r="G110" t="str">
            <v>Y-BS1/2BSP</v>
          </cell>
          <cell r="H110" t="str">
            <v>Scout</v>
          </cell>
          <cell r="I110" t="str">
            <v>MAIN TANK  1  - SCOUT</v>
          </cell>
          <cell r="J110" t="str">
            <v>Washer 1/2 BSP</v>
          </cell>
          <cell r="K110" t="str">
            <v>Optical Sensor Fwd</v>
          </cell>
          <cell r="L110" t="str">
            <v>Washer 1/2 BSP</v>
          </cell>
          <cell r="M110">
            <v>1</v>
          </cell>
          <cell r="N110">
            <v>1</v>
          </cell>
          <cell r="O110">
            <v>1.6613753838518822E-2</v>
          </cell>
          <cell r="P110">
            <v>1.6613753838518822E-2</v>
          </cell>
          <cell r="Q110">
            <v>1.6613753838518823E-8</v>
          </cell>
          <cell r="R110">
            <v>60191092.857142851</v>
          </cell>
          <cell r="S110" t="str">
            <v>No redundancy</v>
          </cell>
          <cell r="T110" t="str">
            <v>NPRD 95 P2-237, Washer P# 7748743 - 1/1685.3506M GM converted to hours</v>
          </cell>
          <cell r="U110">
            <v>1</v>
          </cell>
          <cell r="V110">
            <v>9.9999999999999992E-2</v>
          </cell>
          <cell r="W110">
            <v>1.6613753838518821E-9</v>
          </cell>
          <cell r="X110" t="str">
            <v>Expected to require 1 mechanic to conduct repairs. Expected to be replaceable in situ. Repair by exchange available at First or Second line without special facilities. This part is highly likley to require imperial spanner. No consumeables predicted. No p</v>
          </cell>
          <cell r="Z110">
            <v>0</v>
          </cell>
          <cell r="AA110" t="str">
            <v>T0</v>
          </cell>
          <cell r="AB110" t="str">
            <v>T0</v>
          </cell>
          <cell r="AC110" t="str">
            <v>P26</v>
          </cell>
          <cell r="AD110" t="str">
            <v>T0</v>
          </cell>
          <cell r="AE110">
            <v>0</v>
          </cell>
          <cell r="AF110">
            <v>0</v>
          </cell>
          <cell r="AG110">
            <v>1.6666666666666666E-2</v>
          </cell>
          <cell r="AH110">
            <v>0</v>
          </cell>
          <cell r="AI110">
            <v>0</v>
          </cell>
          <cell r="AJ110">
            <v>8.3333333333333329E-2</v>
          </cell>
          <cell r="AK110">
            <v>0</v>
          </cell>
          <cell r="AL110">
            <v>0</v>
          </cell>
          <cell r="AM110">
            <v>9.9999999999999992E-2</v>
          </cell>
          <cell r="AN110">
            <v>1.6613753838518821E-9</v>
          </cell>
          <cell r="AP110">
            <v>2</v>
          </cell>
          <cell r="AQ110">
            <v>1</v>
          </cell>
          <cell r="BD110">
            <v>1</v>
          </cell>
          <cell r="BJ110">
            <v>3</v>
          </cell>
          <cell r="BL110">
            <v>1</v>
          </cell>
          <cell r="BM110">
            <v>1</v>
          </cell>
          <cell r="BO110" t="str">
            <v xml:space="preserve">Expected to require 1 mechanic to conduct repairs. </v>
          </cell>
          <cell r="BP110" t="str">
            <v xml:space="preserve">Expected to be replaceable in situ. </v>
          </cell>
          <cell r="BQ110" t="str">
            <v/>
          </cell>
          <cell r="BR110" t="str">
            <v/>
          </cell>
          <cell r="BS110" t="str">
            <v/>
          </cell>
          <cell r="BT110" t="str">
            <v/>
          </cell>
          <cell r="BU110" t="str">
            <v/>
          </cell>
          <cell r="BV110" t="str">
            <v/>
          </cell>
          <cell r="BW110" t="str">
            <v/>
          </cell>
          <cell r="BX110" t="str">
            <v/>
          </cell>
          <cell r="BY110" t="str">
            <v/>
          </cell>
          <cell r="BZ110" t="str">
            <v/>
          </cell>
          <cell r="CA110" t="str">
            <v xml:space="preserve">Repair by exchange available at First or Second line without special facilities. </v>
          </cell>
          <cell r="CB110" t="str">
            <v/>
          </cell>
          <cell r="CC110" t="str">
            <v/>
          </cell>
          <cell r="CD110" t="str">
            <v/>
          </cell>
          <cell r="CE110" t="str">
            <v/>
          </cell>
          <cell r="CF110" t="str">
            <v xml:space="preserve">This part is highly likley to require imperial spanner. </v>
          </cell>
          <cell r="CG110" t="str">
            <v/>
          </cell>
          <cell r="CH110" t="str">
            <v/>
          </cell>
          <cell r="CI110" t="str">
            <v xml:space="preserve">No consumeables predicted. </v>
          </cell>
          <cell r="CJ110" t="str">
            <v xml:space="preserve">No predicted life limitations. </v>
          </cell>
          <cell r="CK110" t="str">
            <v/>
          </cell>
          <cell r="CL110" t="str">
            <v>Y</v>
          </cell>
        </row>
        <row r="111">
          <cell r="A111">
            <v>111</v>
          </cell>
          <cell r="B111">
            <v>89</v>
          </cell>
          <cell r="C111">
            <v>2</v>
          </cell>
          <cell r="D111" t="str">
            <v>N</v>
          </cell>
          <cell r="E111">
            <v>0</v>
          </cell>
          <cell r="F111" t="str">
            <v>SV00A0A410AD09</v>
          </cell>
          <cell r="G111" t="str">
            <v/>
          </cell>
          <cell r="H111" t="str">
            <v>Scout</v>
          </cell>
          <cell r="I111" t="str">
            <v>MAIN TANK  1  - SCOUT</v>
          </cell>
          <cell r="J111" t="str">
            <v/>
          </cell>
          <cell r="K111" t="str">
            <v>AFT FUEL FEED</v>
          </cell>
          <cell r="L111" t="str">
            <v/>
          </cell>
          <cell r="M111" t="str">
            <v/>
          </cell>
          <cell r="N111" t="str">
            <v/>
          </cell>
          <cell r="O111">
            <v>5.5482200555016554</v>
          </cell>
          <cell r="P111">
            <v>5.5482200555016554</v>
          </cell>
          <cell r="Q111">
            <v>5.5482200555016554E-6</v>
          </cell>
          <cell r="R111">
            <v>180237.9844340155</v>
          </cell>
          <cell r="S111" t="str">
            <v>Duplicated fuel feeds</v>
          </cell>
          <cell r="T111" t="str">
            <v>Sum of Below Parts</v>
          </cell>
          <cell r="U111">
            <v>1</v>
          </cell>
          <cell r="V111">
            <v>1.1992147748519066</v>
          </cell>
          <cell r="W111">
            <v>6.6535074646872502E-6</v>
          </cell>
          <cell r="X111" t="str">
            <v xml:space="preserve">See parts below. Individual damaged parts can be replaced without replacing the tank. </v>
          </cell>
          <cell r="Z111">
            <v>0</v>
          </cell>
          <cell r="AA111" t="str">
            <v>T0</v>
          </cell>
          <cell r="AB111" t="str">
            <v>T0</v>
          </cell>
          <cell r="AC111" t="str">
            <v>T0</v>
          </cell>
          <cell r="AD111" t="str">
            <v>T0</v>
          </cell>
          <cell r="AL111" t="str">
            <v>MTTE =</v>
          </cell>
          <cell r="AM111">
            <v>1.1992147748519066</v>
          </cell>
          <cell r="AN111">
            <v>6.6535074646872502E-6</v>
          </cell>
          <cell r="AP111">
            <v>1</v>
          </cell>
          <cell r="AQ111">
            <v>4</v>
          </cell>
          <cell r="BJ111">
            <v>6</v>
          </cell>
          <cell r="BL111">
            <v>6</v>
          </cell>
          <cell r="BM111">
            <v>5</v>
          </cell>
          <cell r="BN111">
            <v>2</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xml:space="preserve">See parts below. Individual damaged parts can be replaced without replacing the tank. </v>
          </cell>
          <cell r="CL111" t="str">
            <v>Y</v>
          </cell>
        </row>
        <row r="112">
          <cell r="A112">
            <v>112</v>
          </cell>
          <cell r="B112">
            <v>89</v>
          </cell>
          <cell r="C112">
            <v>3</v>
          </cell>
          <cell r="D112" t="str">
            <v>Y</v>
          </cell>
          <cell r="E112">
            <v>2.6158200555016551</v>
          </cell>
          <cell r="F112" t="str">
            <v>SV00A0A410AD07</v>
          </cell>
          <cell r="G112" t="str">
            <v>FT28450</v>
          </cell>
          <cell r="H112" t="str">
            <v>Scout</v>
          </cell>
          <cell r="I112" t="str">
            <v>MAIN TANK  1  - SCOUT</v>
          </cell>
          <cell r="J112" t="str">
            <v>FNAV Aft</v>
          </cell>
          <cell r="K112" t="str">
            <v>FNAV Aft</v>
          </cell>
          <cell r="L112" t="str">
            <v>FNAV Aft</v>
          </cell>
          <cell r="M112">
            <v>1</v>
          </cell>
          <cell r="N112">
            <v>1</v>
          </cell>
          <cell r="O112">
            <v>2.6158200555016551</v>
          </cell>
          <cell r="P112">
            <v>2.6158200555016551</v>
          </cell>
          <cell r="Q112">
            <v>2.6158200555016553E-6</v>
          </cell>
          <cell r="R112">
            <v>382289.29314031982</v>
          </cell>
          <cell r="S112" t="str">
            <v>No redundancy</v>
          </cell>
          <cell r="T112" t="str">
            <v>Part comparison to FT54024</v>
          </cell>
          <cell r="U112">
            <v>2</v>
          </cell>
          <cell r="V112">
            <v>2.3666666666666667</v>
          </cell>
          <cell r="W112">
            <v>6.1907741313539178E-6</v>
          </cell>
          <cell r="X112" t="str">
            <v>Expected to be replaceable. Remove tank in accordance with above to gain access. Expected to need 2 mechanics to remove tank. Remove 56 bolts to remove the Top Access Plate. Remove bottom plate. Repair by exchange available at First or Second line without</v>
          </cell>
          <cell r="Y112">
            <v>56</v>
          </cell>
          <cell r="Z112">
            <v>1</v>
          </cell>
          <cell r="AA112" t="str">
            <v>R2</v>
          </cell>
          <cell r="AB112" t="str">
            <v>T1</v>
          </cell>
          <cell r="AC112" t="str">
            <v>P13</v>
          </cell>
          <cell r="AD112" t="str">
            <v>B1</v>
          </cell>
          <cell r="AE112">
            <v>0.45833333333333331</v>
          </cell>
          <cell r="AF112">
            <v>0.5</v>
          </cell>
          <cell r="AG112">
            <v>0.3666666666666667</v>
          </cell>
          <cell r="AH112">
            <v>0.5</v>
          </cell>
          <cell r="AI112">
            <v>0.45833333333333331</v>
          </cell>
          <cell r="AJ112">
            <v>8.3333333333333329E-2</v>
          </cell>
          <cell r="AK112">
            <v>0</v>
          </cell>
          <cell r="AL112">
            <v>0</v>
          </cell>
          <cell r="AM112">
            <v>2.3666666666666667</v>
          </cell>
          <cell r="AN112">
            <v>6.1907741313539178E-6</v>
          </cell>
          <cell r="AP112">
            <v>2</v>
          </cell>
          <cell r="AQ112">
            <v>2</v>
          </cell>
          <cell r="AR112">
            <v>1</v>
          </cell>
          <cell r="AS112">
            <v>56</v>
          </cell>
          <cell r="AT112">
            <v>1</v>
          </cell>
          <cell r="BD112">
            <v>2</v>
          </cell>
          <cell r="BH112">
            <v>2</v>
          </cell>
          <cell r="BJ112">
            <v>1</v>
          </cell>
          <cell r="BK112">
            <v>1</v>
          </cell>
          <cell r="BL112">
            <v>2</v>
          </cell>
          <cell r="BM112">
            <v>1</v>
          </cell>
          <cell r="BO112" t="str">
            <v/>
          </cell>
          <cell r="BP112" t="str">
            <v xml:space="preserve">Expected to be replaceable. </v>
          </cell>
          <cell r="BQ112" t="str">
            <v/>
          </cell>
          <cell r="BR112" t="str">
            <v/>
          </cell>
          <cell r="BS112" t="str">
            <v/>
          </cell>
          <cell r="BT112" t="str">
            <v/>
          </cell>
          <cell r="BU112" t="str">
            <v/>
          </cell>
          <cell r="BV112" t="str">
            <v xml:space="preserve">Remove tank in accordance with above to gain access. Expected to need 2 mechanics to remove tank. </v>
          </cell>
          <cell r="BW112" t="str">
            <v xml:space="preserve">Remove 56 bolts to remove the Top Access Plate. </v>
          </cell>
          <cell r="BX112" t="str">
            <v xml:space="preserve">Remove bottom plate. </v>
          </cell>
          <cell r="BY112" t="str">
            <v/>
          </cell>
          <cell r="BZ112" t="str">
            <v/>
          </cell>
          <cell r="CA112" t="str">
            <v xml:space="preserve">Repair by exchange available at First or Second line without special facilities. </v>
          </cell>
          <cell r="CB112" t="str">
            <v/>
          </cell>
          <cell r="CC112" t="str">
            <v/>
          </cell>
          <cell r="CD112" t="str">
            <v/>
          </cell>
          <cell r="CE112" t="str">
            <v xml:space="preserve">Systematically remove SAFOAM layers to gain access.  Carefully reinstall new layers of Safoam in accordance with instructions. </v>
          </cell>
          <cell r="CF112" t="str">
            <v xml:space="preserve">Remove and replace part with standard tools. No Special tools predicted. </v>
          </cell>
          <cell r="CG112" t="str">
            <v xml:space="preserve">Reinstall in the reverse order. </v>
          </cell>
          <cell r="CH112" t="str">
            <v/>
          </cell>
          <cell r="CI112" t="str">
            <v xml:space="preserve">Use thread-locking compound on fasteners. Use silicone grease on bonded seals for preservation.  Use anti-seizing grease/compound on bulkhead connectors and bolts.  Use  bonding compound on mounting strap clamp locations as required. </v>
          </cell>
          <cell r="CJ112" t="str">
            <v xml:space="preserve">No predicted life limitations. </v>
          </cell>
          <cell r="CK112" t="str">
            <v/>
          </cell>
          <cell r="CL112" t="str">
            <v>Y</v>
          </cell>
        </row>
        <row r="113">
          <cell r="A113">
            <v>113</v>
          </cell>
          <cell r="B113">
            <v>95</v>
          </cell>
          <cell r="C113">
            <v>3</v>
          </cell>
          <cell r="D113" t="str">
            <v>Y</v>
          </cell>
          <cell r="E113">
            <v>0.39</v>
          </cell>
          <cell r="F113" t="str">
            <v>SV00A0A410AD0901</v>
          </cell>
          <cell r="G113" t="str">
            <v>Y-XRT005E177M26</v>
          </cell>
          <cell r="H113" t="str">
            <v>Scout</v>
          </cell>
          <cell r="I113" t="str">
            <v>MAIN TANK  1  - SCOUT</v>
          </cell>
          <cell r="J113" t="str">
            <v>M26 Aluminium Crush Washer</v>
          </cell>
          <cell r="K113" t="str">
            <v>Fuel Feed - Aft Pick Up</v>
          </cell>
          <cell r="L113" t="str">
            <v>M26 Aluminium Crush Washer</v>
          </cell>
          <cell r="M113">
            <v>2</v>
          </cell>
          <cell r="N113">
            <v>2</v>
          </cell>
          <cell r="O113">
            <v>0.19500000000000001</v>
          </cell>
          <cell r="P113">
            <v>0.39</v>
          </cell>
          <cell r="Q113">
            <v>3.9000000000000002E-7</v>
          </cell>
          <cell r="R113">
            <v>2564102.564102564</v>
          </cell>
          <cell r="S113" t="str">
            <v>No redundancy</v>
          </cell>
          <cell r="T113" t="str">
            <v>NPRD 95 P2-179, Seal O-Ring - 0.0780 GF converted to GM.</v>
          </cell>
          <cell r="U113">
            <v>2</v>
          </cell>
          <cell r="V113">
            <v>9.9999999999999992E-2</v>
          </cell>
          <cell r="W113">
            <v>3.8999999999999998E-8</v>
          </cell>
          <cell r="X113" t="str">
            <v xml:space="preserve">Expected to be replaceable in situ. Repair by exchange available at First or Second line without special facilities. Remove and replace part with standard tools. No Special tools predicted. No consumeables predicted. No predicted life limitations. </v>
          </cell>
          <cell r="Z113">
            <v>0</v>
          </cell>
          <cell r="AA113" t="str">
            <v>T0</v>
          </cell>
          <cell r="AB113" t="str">
            <v>T0</v>
          </cell>
          <cell r="AC113" t="str">
            <v>P26</v>
          </cell>
          <cell r="AD113" t="str">
            <v>T0</v>
          </cell>
          <cell r="AE113">
            <v>0</v>
          </cell>
          <cell r="AF113">
            <v>0</v>
          </cell>
          <cell r="AG113">
            <v>1.6666666666666666E-2</v>
          </cell>
          <cell r="AH113">
            <v>0</v>
          </cell>
          <cell r="AI113">
            <v>0</v>
          </cell>
          <cell r="AJ113">
            <v>8.3333333333333329E-2</v>
          </cell>
          <cell r="AK113">
            <v>0</v>
          </cell>
          <cell r="AL113">
            <v>0</v>
          </cell>
          <cell r="AM113">
            <v>9.9999999999999992E-2</v>
          </cell>
          <cell r="AN113">
            <v>3.8999999999999998E-8</v>
          </cell>
          <cell r="AP113">
            <v>2</v>
          </cell>
          <cell r="AQ113">
            <v>1</v>
          </cell>
          <cell r="BD113">
            <v>2</v>
          </cell>
          <cell r="BJ113">
            <v>1</v>
          </cell>
          <cell r="BL113">
            <v>1</v>
          </cell>
          <cell r="BM113">
            <v>1</v>
          </cell>
          <cell r="BO113" t="str">
            <v/>
          </cell>
          <cell r="BP113" t="str">
            <v xml:space="preserve">Expected to be replaceable in situ. </v>
          </cell>
          <cell r="BQ113" t="str">
            <v/>
          </cell>
          <cell r="BR113" t="str">
            <v/>
          </cell>
          <cell r="BS113" t="str">
            <v/>
          </cell>
          <cell r="BT113" t="str">
            <v/>
          </cell>
          <cell r="BU113" t="str">
            <v/>
          </cell>
          <cell r="BV113" t="str">
            <v/>
          </cell>
          <cell r="BW113" t="str">
            <v/>
          </cell>
          <cell r="BX113" t="str">
            <v/>
          </cell>
          <cell r="BY113" t="str">
            <v/>
          </cell>
          <cell r="BZ113" t="str">
            <v/>
          </cell>
          <cell r="CA113" t="str">
            <v xml:space="preserve">Repair by exchange available at First or Second line without special facilities. </v>
          </cell>
          <cell r="CB113" t="str">
            <v/>
          </cell>
          <cell r="CC113" t="str">
            <v/>
          </cell>
          <cell r="CD113" t="str">
            <v/>
          </cell>
          <cell r="CE113" t="str">
            <v/>
          </cell>
          <cell r="CF113" t="str">
            <v xml:space="preserve">Remove and replace part with standard tools. No Special tools predicted. </v>
          </cell>
          <cell r="CG113" t="str">
            <v/>
          </cell>
          <cell r="CH113" t="str">
            <v/>
          </cell>
          <cell r="CI113" t="str">
            <v xml:space="preserve">No consumeables predicted. </v>
          </cell>
          <cell r="CJ113" t="str">
            <v xml:space="preserve">No predicted life limitations. </v>
          </cell>
          <cell r="CK113" t="str">
            <v/>
          </cell>
          <cell r="CL113" t="str">
            <v>Y</v>
          </cell>
        </row>
        <row r="114">
          <cell r="A114">
            <v>114</v>
          </cell>
          <cell r="B114">
            <v>96</v>
          </cell>
          <cell r="C114">
            <v>3</v>
          </cell>
          <cell r="D114" t="str">
            <v>Y</v>
          </cell>
          <cell r="E114">
            <v>2.5424000000000002</v>
          </cell>
          <cell r="F114" t="str">
            <v>SV00A0A410AD0903</v>
          </cell>
          <cell r="G114" t="str">
            <v>Y-764305-20</v>
          </cell>
          <cell r="H114" t="str">
            <v>Scout</v>
          </cell>
          <cell r="I114" t="str">
            <v>MAIN TANK  1  - SCOUT</v>
          </cell>
          <cell r="J114" t="str">
            <v>M26 Banjo bolt DIN 7643-3</v>
          </cell>
          <cell r="K114" t="str">
            <v>Fuel Feed - Aft Pick Up</v>
          </cell>
          <cell r="L114" t="str">
            <v>M26 Banjo bolt DIN 7643-3</v>
          </cell>
          <cell r="M114">
            <v>1</v>
          </cell>
          <cell r="N114">
            <v>1</v>
          </cell>
          <cell r="O114">
            <v>2.5424000000000002</v>
          </cell>
          <cell r="P114">
            <v>2.5424000000000002</v>
          </cell>
          <cell r="Q114">
            <v>2.5424000000000004E-6</v>
          </cell>
          <cell r="R114">
            <v>393329.13782252982</v>
          </cell>
          <cell r="S114" t="str">
            <v>No redundancy</v>
          </cell>
          <cell r="T114" t="str">
            <v>NPRD 95 P2-49, Connector Adapter - 0.0908M converted to hours</v>
          </cell>
          <cell r="U114">
            <v>1</v>
          </cell>
          <cell r="V114">
            <v>0.16666666666666666</v>
          </cell>
          <cell r="W114">
            <v>4.2373333333333337E-7</v>
          </cell>
          <cell r="X114" t="str">
            <v>Expected to require 1 mechanic to conduct repairs. Expected to be replaceable in situ. Repair by exchange available at First or Second line without special facilities. Remove and replace part with standard tools. No Special tools predicted. No consumeable</v>
          </cell>
          <cell r="Z114">
            <v>0</v>
          </cell>
          <cell r="AA114" t="str">
            <v>T0</v>
          </cell>
          <cell r="AB114" t="str">
            <v>T0</v>
          </cell>
          <cell r="AC114" t="str">
            <v>P3</v>
          </cell>
          <cell r="AD114" t="str">
            <v>T0</v>
          </cell>
          <cell r="AE114">
            <v>0</v>
          </cell>
          <cell r="AF114">
            <v>0</v>
          </cell>
          <cell r="AG114">
            <v>8.3333333333333329E-2</v>
          </cell>
          <cell r="AH114">
            <v>0</v>
          </cell>
          <cell r="AI114">
            <v>0</v>
          </cell>
          <cell r="AJ114">
            <v>8.3333333333333329E-2</v>
          </cell>
          <cell r="AK114">
            <v>0</v>
          </cell>
          <cell r="AL114">
            <v>0</v>
          </cell>
          <cell r="AM114">
            <v>0.16666666666666666</v>
          </cell>
          <cell r="AN114">
            <v>4.2373333333333337E-7</v>
          </cell>
          <cell r="AP114">
            <v>2</v>
          </cell>
          <cell r="AQ114">
            <v>1</v>
          </cell>
          <cell r="BD114">
            <v>1</v>
          </cell>
          <cell r="BJ114">
            <v>1</v>
          </cell>
          <cell r="BL114">
            <v>1</v>
          </cell>
          <cell r="BM114">
            <v>1</v>
          </cell>
          <cell r="BO114" t="str">
            <v xml:space="preserve">Expected to require 1 mechanic to conduct repairs. </v>
          </cell>
          <cell r="BP114" t="str">
            <v xml:space="preserve">Expected to be replaceable in situ. </v>
          </cell>
          <cell r="BQ114" t="str">
            <v/>
          </cell>
          <cell r="BR114" t="str">
            <v/>
          </cell>
          <cell r="BS114" t="str">
            <v/>
          </cell>
          <cell r="BT114" t="str">
            <v/>
          </cell>
          <cell r="BU114" t="str">
            <v/>
          </cell>
          <cell r="BV114" t="str">
            <v/>
          </cell>
          <cell r="BW114" t="str">
            <v/>
          </cell>
          <cell r="BX114" t="str">
            <v/>
          </cell>
          <cell r="BY114" t="str">
            <v/>
          </cell>
          <cell r="BZ114" t="str">
            <v/>
          </cell>
          <cell r="CA114" t="str">
            <v xml:space="preserve">Repair by exchange available at First or Second line without special facilities. </v>
          </cell>
          <cell r="CB114" t="str">
            <v/>
          </cell>
          <cell r="CC114" t="str">
            <v/>
          </cell>
          <cell r="CD114" t="str">
            <v/>
          </cell>
          <cell r="CE114" t="str">
            <v/>
          </cell>
          <cell r="CF114" t="str">
            <v xml:space="preserve">Remove and replace part with standard tools. No Special tools predicted. </v>
          </cell>
          <cell r="CG114" t="str">
            <v/>
          </cell>
          <cell r="CH114" t="str">
            <v/>
          </cell>
          <cell r="CI114" t="str">
            <v xml:space="preserve">No consumeables predicted. </v>
          </cell>
          <cell r="CJ114" t="str">
            <v xml:space="preserve">No predicted life limitations. </v>
          </cell>
          <cell r="CK114" t="str">
            <v/>
          </cell>
          <cell r="CL114" t="str">
            <v>Y</v>
          </cell>
        </row>
        <row r="115">
          <cell r="A115">
            <v>115</v>
          </cell>
          <cell r="B115">
            <v>97</v>
          </cell>
          <cell r="C115">
            <v>2</v>
          </cell>
          <cell r="D115" t="str">
            <v>N</v>
          </cell>
          <cell r="E115">
            <v>0</v>
          </cell>
          <cell r="F115" t="str">
            <v>SV00A0A450AM</v>
          </cell>
          <cell r="G115" t="str">
            <v/>
          </cell>
          <cell r="H115" t="str">
            <v>Scout</v>
          </cell>
          <cell r="I115" t="str">
            <v>MAIN TANK  1  - SCOUT</v>
          </cell>
          <cell r="J115" t="str">
            <v/>
          </cell>
          <cell r="K115" t="str">
            <v>OPTICAL SENSOR AFT - MAIN TANK</v>
          </cell>
          <cell r="L115" t="str">
            <v/>
          </cell>
          <cell r="M115" t="str">
            <v/>
          </cell>
          <cell r="N115" t="str">
            <v/>
          </cell>
          <cell r="O115">
            <v>13.464613753838519</v>
          </cell>
          <cell r="P115">
            <v>13.464613753838519</v>
          </cell>
          <cell r="Q115">
            <v>1.3464613753838519E-5</v>
          </cell>
          <cell r="R115">
            <v>74268.747569154599</v>
          </cell>
          <cell r="S115" t="str">
            <v>FNAV will prevent air intake into fuel system</v>
          </cell>
          <cell r="T115" t="str">
            <v>Sum of Below Parts</v>
          </cell>
          <cell r="U115">
            <v>2</v>
          </cell>
          <cell r="V115">
            <v>0.28475093645302896</v>
          </cell>
          <cell r="W115">
            <v>3.8340613753838521E-6</v>
          </cell>
          <cell r="X115" t="str">
            <v xml:space="preserve">See parts below. If insert is damaged, the removal and replacement of the tank is required. Other damaged parts can be replaced without replacing the tank. </v>
          </cell>
          <cell r="Z115">
            <v>0</v>
          </cell>
          <cell r="AA115" t="str">
            <v>T0</v>
          </cell>
          <cell r="AB115" t="str">
            <v>T0</v>
          </cell>
          <cell r="AC115" t="str">
            <v>T0</v>
          </cell>
          <cell r="AD115" t="str">
            <v>T0</v>
          </cell>
          <cell r="AL115" t="str">
            <v>MTTE =</v>
          </cell>
          <cell r="AM115">
            <v>0.28475093645302896</v>
          </cell>
          <cell r="AN115">
            <v>3.8340613753838521E-6</v>
          </cell>
          <cell r="AP115">
            <v>1</v>
          </cell>
          <cell r="AQ115">
            <v>4</v>
          </cell>
          <cell r="BJ115">
            <v>6</v>
          </cell>
          <cell r="BL115">
            <v>6</v>
          </cell>
          <cell r="BM115">
            <v>5</v>
          </cell>
          <cell r="BN115">
            <v>1</v>
          </cell>
          <cell r="BO115" t="str">
            <v/>
          </cell>
          <cell r="BP115" t="str">
            <v/>
          </cell>
          <cell r="BQ115" t="str">
            <v/>
          </cell>
          <cell r="BR115" t="str">
            <v/>
          </cell>
          <cell r="BS115" t="str">
            <v/>
          </cell>
          <cell r="BT115" t="str">
            <v/>
          </cell>
          <cell r="BU115" t="str">
            <v/>
          </cell>
          <cell r="BV115" t="str">
            <v/>
          </cell>
          <cell r="BW115" t="str">
            <v/>
          </cell>
          <cell r="BX115" t="str">
            <v/>
          </cell>
          <cell r="BY115" t="str">
            <v/>
          </cell>
          <cell r="BZ115" t="str">
            <v/>
          </cell>
          <cell r="CA115" t="str">
            <v/>
          </cell>
          <cell r="CB115" t="str">
            <v/>
          </cell>
          <cell r="CC115" t="str">
            <v/>
          </cell>
          <cell r="CD115" t="str">
            <v/>
          </cell>
          <cell r="CE115" t="str">
            <v/>
          </cell>
          <cell r="CF115" t="str">
            <v/>
          </cell>
          <cell r="CG115" t="str">
            <v/>
          </cell>
          <cell r="CH115" t="str">
            <v/>
          </cell>
          <cell r="CI115" t="str">
            <v/>
          </cell>
          <cell r="CJ115" t="str">
            <v/>
          </cell>
          <cell r="CK115" t="str">
            <v xml:space="preserve">See parts below. If insert is damaged, the removal and replacement of the tank is required. Other damaged parts can be replaced without replacing the tank. </v>
          </cell>
          <cell r="CL115" t="str">
            <v>Y</v>
          </cell>
        </row>
        <row r="116">
          <cell r="A116">
            <v>116</v>
          </cell>
          <cell r="B116">
            <v>97</v>
          </cell>
          <cell r="C116">
            <v>3</v>
          </cell>
          <cell r="D116" t="str">
            <v>Y</v>
          </cell>
          <cell r="E116">
            <v>0.44800000000000001</v>
          </cell>
          <cell r="F116" t="str">
            <v>SV00A0A450AM01</v>
          </cell>
          <cell r="G116" t="str">
            <v>FT28275</v>
          </cell>
          <cell r="H116" t="str">
            <v>Scout</v>
          </cell>
          <cell r="I116" t="str">
            <v>MAIN TANK  1  - SCOUT</v>
          </cell>
          <cell r="J116" t="str">
            <v>Insert 1/2" BSP</v>
          </cell>
          <cell r="K116" t="str">
            <v>Optical Sensor Aft</v>
          </cell>
          <cell r="L116" t="str">
            <v>Insert 1/2" BSP</v>
          </cell>
          <cell r="M116">
            <v>1</v>
          </cell>
          <cell r="N116">
            <v>1</v>
          </cell>
          <cell r="O116">
            <v>0.44800000000000001</v>
          </cell>
          <cell r="P116">
            <v>0.44800000000000001</v>
          </cell>
          <cell r="Q116">
            <v>4.4799999999999999E-7</v>
          </cell>
          <cell r="R116">
            <v>2232142.8571428573</v>
          </cell>
          <cell r="S116" t="str">
            <v>No redundancy</v>
          </cell>
          <cell r="T116" t="str">
            <v>NPRD 95 P2-122, Insert Mount Engine - 0.0160M converted to hours.</v>
          </cell>
          <cell r="U116">
            <v>2</v>
          </cell>
          <cell r="V116">
            <v>1.3</v>
          </cell>
          <cell r="W116">
            <v>5.8240000000000003E-7</v>
          </cell>
          <cell r="X116" t="str">
            <v>Tank is considered beyond economic repair. Remove and replace tank in accordance with above. Expected to require 2 mechanics to remove the tank. Repair by exchange available at First or Second line without special facilities. This part is highly likley to</v>
          </cell>
          <cell r="Z116">
            <v>1</v>
          </cell>
          <cell r="AA116" t="str">
            <v>R2</v>
          </cell>
          <cell r="AB116" t="str">
            <v>T0</v>
          </cell>
          <cell r="AC116" t="str">
            <v>T0</v>
          </cell>
          <cell r="AD116" t="str">
            <v>T0</v>
          </cell>
          <cell r="AE116">
            <v>0</v>
          </cell>
          <cell r="AF116">
            <v>0.5</v>
          </cell>
          <cell r="AG116">
            <v>0.21666666666666667</v>
          </cell>
          <cell r="AH116">
            <v>0.5</v>
          </cell>
          <cell r="AI116">
            <v>0</v>
          </cell>
          <cell r="AJ116">
            <v>8.3333333333333329E-2</v>
          </cell>
          <cell r="AK116">
            <v>0</v>
          </cell>
          <cell r="AL116">
            <v>0</v>
          </cell>
          <cell r="AM116">
            <v>1.3</v>
          </cell>
          <cell r="AN116">
            <v>5.8240000000000003E-7</v>
          </cell>
          <cell r="AP116">
            <v>2</v>
          </cell>
          <cell r="AQ116">
            <v>3</v>
          </cell>
          <cell r="BD116">
            <v>2</v>
          </cell>
          <cell r="BJ116">
            <v>3</v>
          </cell>
          <cell r="BK116">
            <v>1</v>
          </cell>
          <cell r="BL116">
            <v>2</v>
          </cell>
          <cell r="BM116">
            <v>1</v>
          </cell>
          <cell r="BO116" t="str">
            <v/>
          </cell>
          <cell r="BP116" t="str">
            <v/>
          </cell>
          <cell r="BQ116" t="str">
            <v/>
          </cell>
          <cell r="BR116" t="str">
            <v/>
          </cell>
          <cell r="BS116" t="str">
            <v/>
          </cell>
          <cell r="BT116" t="str">
            <v/>
          </cell>
          <cell r="BU116" t="str">
            <v/>
          </cell>
          <cell r="BV116" t="str">
            <v xml:space="preserve">Tank is considered beyond economic repair. Remove and replace tank in accordance with above. Expected to require 2 mechanics to remove the tank. </v>
          </cell>
          <cell r="BW116" t="str">
            <v/>
          </cell>
          <cell r="BX116" t="str">
            <v/>
          </cell>
          <cell r="BY116" t="str">
            <v/>
          </cell>
          <cell r="BZ116" t="str">
            <v/>
          </cell>
          <cell r="CA116" t="str">
            <v xml:space="preserve">Repair by exchange available at First or Second line without special facilities. </v>
          </cell>
          <cell r="CB116" t="str">
            <v/>
          </cell>
          <cell r="CC116" t="str">
            <v/>
          </cell>
          <cell r="CD116" t="str">
            <v/>
          </cell>
          <cell r="CE116" t="str">
            <v/>
          </cell>
          <cell r="CF116" t="str">
            <v xml:space="preserve">This part is highly likley to require imperial spanner. </v>
          </cell>
          <cell r="CG116" t="str">
            <v xml:space="preserve">Reinstall in the reverse order. </v>
          </cell>
          <cell r="CH116" t="str">
            <v/>
          </cell>
          <cell r="CI116" t="str">
            <v xml:space="preserve">Use thread-locking compound on fasteners. Use silicone grease on bonded seals for preservation.  Use anti-seizing grease/compound on bulkhead connectors and bolts.  Use  bonding compound on mounting strap clamp locations as required. </v>
          </cell>
          <cell r="CJ116" t="str">
            <v xml:space="preserve">No predicted life limitations. </v>
          </cell>
          <cell r="CK116" t="str">
            <v/>
          </cell>
          <cell r="CL116" t="str">
            <v>Y</v>
          </cell>
        </row>
        <row r="117">
          <cell r="A117">
            <v>117</v>
          </cell>
          <cell r="B117">
            <v>98</v>
          </cell>
          <cell r="C117">
            <v>3</v>
          </cell>
          <cell r="D117" t="str">
            <v>Y</v>
          </cell>
          <cell r="E117">
            <v>13</v>
          </cell>
          <cell r="F117" t="str">
            <v>SV00A0A450AM03</v>
          </cell>
          <cell r="G117" t="str">
            <v>Y-POS187-312-120</v>
          </cell>
          <cell r="H117" t="str">
            <v>Scout</v>
          </cell>
          <cell r="I117" t="str">
            <v>MAIN TANK  1  - SCOUT</v>
          </cell>
          <cell r="J117" t="str">
            <v>Optical sensor unit</v>
          </cell>
          <cell r="K117" t="str">
            <v>Optical Sensor Aft</v>
          </cell>
          <cell r="L117" t="str">
            <v>Optical sensor unit</v>
          </cell>
          <cell r="M117">
            <v>1</v>
          </cell>
          <cell r="N117">
            <v>1</v>
          </cell>
          <cell r="O117">
            <v>13</v>
          </cell>
          <cell r="P117">
            <v>13</v>
          </cell>
          <cell r="Q117">
            <v>1.2999999999999999E-5</v>
          </cell>
          <cell r="R117">
            <v>76923.076923076922</v>
          </cell>
          <cell r="S117" t="str">
            <v>FNAV will prevent air intake into fuel system</v>
          </cell>
          <cell r="T117" t="str">
            <v>NPRD 95 P2-182, Sensor Level Liquid - 2.6 GB converted to GM.</v>
          </cell>
          <cell r="U117">
            <v>1</v>
          </cell>
          <cell r="V117">
            <v>0.25</v>
          </cell>
          <cell r="W117">
            <v>3.2499999999999998E-6</v>
          </cell>
          <cell r="X117" t="str">
            <v>Expected to require 1 mechanic to conduct repairs. Expected to be replaceable in situ. Repair by exchange available at First or Second line without special facilities. This part is highly likley to require imperial spanner. No consumeables predicted. No p</v>
          </cell>
          <cell r="Z117">
            <v>0</v>
          </cell>
          <cell r="AA117" t="str">
            <v>T0</v>
          </cell>
          <cell r="AB117" t="str">
            <v>T0</v>
          </cell>
          <cell r="AC117" t="str">
            <v>P25</v>
          </cell>
          <cell r="AD117" t="str">
            <v>T0</v>
          </cell>
          <cell r="AE117">
            <v>0</v>
          </cell>
          <cell r="AF117">
            <v>0</v>
          </cell>
          <cell r="AG117">
            <v>0.16666666666666666</v>
          </cell>
          <cell r="AH117">
            <v>0</v>
          </cell>
          <cell r="AI117">
            <v>0</v>
          </cell>
          <cell r="AJ117">
            <v>8.3333333333333329E-2</v>
          </cell>
          <cell r="AK117">
            <v>0</v>
          </cell>
          <cell r="AL117">
            <v>0</v>
          </cell>
          <cell r="AM117">
            <v>0.25</v>
          </cell>
          <cell r="AN117">
            <v>3.2499999999999998E-6</v>
          </cell>
          <cell r="AP117">
            <v>2</v>
          </cell>
          <cell r="AQ117">
            <v>1</v>
          </cell>
          <cell r="BD117">
            <v>1</v>
          </cell>
          <cell r="BJ117">
            <v>3</v>
          </cell>
          <cell r="BL117">
            <v>1</v>
          </cell>
          <cell r="BM117">
            <v>1</v>
          </cell>
          <cell r="BO117" t="str">
            <v xml:space="preserve">Expected to require 1 mechanic to conduct repairs. </v>
          </cell>
          <cell r="BP117" t="str">
            <v xml:space="preserve">Expected to be replaceable in situ. </v>
          </cell>
          <cell r="BQ117" t="str">
            <v/>
          </cell>
          <cell r="BR117" t="str">
            <v/>
          </cell>
          <cell r="BS117" t="str">
            <v/>
          </cell>
          <cell r="BT117" t="str">
            <v/>
          </cell>
          <cell r="BU117" t="str">
            <v/>
          </cell>
          <cell r="BV117" t="str">
            <v/>
          </cell>
          <cell r="BW117" t="str">
            <v/>
          </cell>
          <cell r="BX117" t="str">
            <v/>
          </cell>
          <cell r="BY117" t="str">
            <v/>
          </cell>
          <cell r="BZ117" t="str">
            <v/>
          </cell>
          <cell r="CA117" t="str">
            <v xml:space="preserve">Repair by exchange available at First or Second line without special facilities. </v>
          </cell>
          <cell r="CB117" t="str">
            <v/>
          </cell>
          <cell r="CC117" t="str">
            <v/>
          </cell>
          <cell r="CD117" t="str">
            <v/>
          </cell>
          <cell r="CE117" t="str">
            <v/>
          </cell>
          <cell r="CF117" t="str">
            <v xml:space="preserve">This part is highly likley to require imperial spanner. </v>
          </cell>
          <cell r="CG117" t="str">
            <v/>
          </cell>
          <cell r="CH117" t="str">
            <v/>
          </cell>
          <cell r="CI117" t="str">
            <v xml:space="preserve">No consumeables predicted. </v>
          </cell>
          <cell r="CJ117" t="str">
            <v xml:space="preserve">No predicted life limitations. </v>
          </cell>
          <cell r="CK117" t="str">
            <v/>
          </cell>
          <cell r="CL117" t="str">
            <v>Y</v>
          </cell>
        </row>
        <row r="118">
          <cell r="A118">
            <v>118</v>
          </cell>
          <cell r="B118">
            <v>99</v>
          </cell>
          <cell r="C118">
            <v>3</v>
          </cell>
          <cell r="D118" t="str">
            <v>Y</v>
          </cell>
          <cell r="E118">
            <v>1.6613753838518822E-2</v>
          </cell>
          <cell r="F118" t="str">
            <v>SV00A0A450AM05</v>
          </cell>
          <cell r="G118" t="str">
            <v>Y-BS1/2BSP</v>
          </cell>
          <cell r="H118" t="str">
            <v>Scout</v>
          </cell>
          <cell r="I118" t="str">
            <v>MAIN TANK  1  - SCOUT</v>
          </cell>
          <cell r="J118" t="str">
            <v>Washer 1/2 BSP</v>
          </cell>
          <cell r="K118" t="str">
            <v>Optical Sensor Aft</v>
          </cell>
          <cell r="L118" t="str">
            <v>Washer 1/2 BSP</v>
          </cell>
          <cell r="M118">
            <v>1</v>
          </cell>
          <cell r="N118">
            <v>1</v>
          </cell>
          <cell r="O118">
            <v>1.6613753838518822E-2</v>
          </cell>
          <cell r="P118">
            <v>1.6613753838518822E-2</v>
          </cell>
          <cell r="Q118">
            <v>1.6613753838518823E-8</v>
          </cell>
          <cell r="R118">
            <v>60191092.857142851</v>
          </cell>
          <cell r="S118" t="str">
            <v>No redundancy</v>
          </cell>
          <cell r="T118" t="str">
            <v>NPRD 95 P2-237, Washer P# 7748743 - 1/1685.3506M GM converted to hours</v>
          </cell>
          <cell r="U118">
            <v>1</v>
          </cell>
          <cell r="V118">
            <v>9.9999999999999992E-2</v>
          </cell>
          <cell r="W118">
            <v>1.6613753838518821E-9</v>
          </cell>
          <cell r="X118" t="str">
            <v>Expected to require 1 mechanic to conduct repairs. Expected to be replaceable in situ. Repair by exchange available at First or Second line without special facilities. This part is highly likley to require imperial spanner. No consumeables predicted. No p</v>
          </cell>
          <cell r="Z118">
            <v>0</v>
          </cell>
          <cell r="AA118" t="str">
            <v>T0</v>
          </cell>
          <cell r="AB118" t="str">
            <v>T0</v>
          </cell>
          <cell r="AC118" t="str">
            <v>P26</v>
          </cell>
          <cell r="AD118" t="str">
            <v>T0</v>
          </cell>
          <cell r="AE118">
            <v>0</v>
          </cell>
          <cell r="AF118">
            <v>0</v>
          </cell>
          <cell r="AG118">
            <v>1.6666666666666666E-2</v>
          </cell>
          <cell r="AH118">
            <v>0</v>
          </cell>
          <cell r="AI118">
            <v>0</v>
          </cell>
          <cell r="AJ118">
            <v>8.3333333333333329E-2</v>
          </cell>
          <cell r="AK118">
            <v>0</v>
          </cell>
          <cell r="AL118">
            <v>0</v>
          </cell>
          <cell r="AM118">
            <v>9.9999999999999992E-2</v>
          </cell>
          <cell r="AN118">
            <v>1.6613753838518821E-9</v>
          </cell>
          <cell r="AP118">
            <v>2</v>
          </cell>
          <cell r="AQ118">
            <v>1</v>
          </cell>
          <cell r="BD118">
            <v>1</v>
          </cell>
          <cell r="BJ118">
            <v>3</v>
          </cell>
          <cell r="BL118">
            <v>1</v>
          </cell>
          <cell r="BM118">
            <v>1</v>
          </cell>
          <cell r="BO118" t="str">
            <v xml:space="preserve">Expected to require 1 mechanic to conduct repairs. </v>
          </cell>
          <cell r="BP118" t="str">
            <v xml:space="preserve">Expected to be replaceable in situ. </v>
          </cell>
          <cell r="BQ118" t="str">
            <v/>
          </cell>
          <cell r="BR118" t="str">
            <v/>
          </cell>
          <cell r="BS118" t="str">
            <v/>
          </cell>
          <cell r="BT118" t="str">
            <v/>
          </cell>
          <cell r="BU118" t="str">
            <v/>
          </cell>
          <cell r="BV118" t="str">
            <v/>
          </cell>
          <cell r="BW118" t="str">
            <v/>
          </cell>
          <cell r="BX118" t="str">
            <v/>
          </cell>
          <cell r="BY118" t="str">
            <v/>
          </cell>
          <cell r="BZ118" t="str">
            <v/>
          </cell>
          <cell r="CA118" t="str">
            <v xml:space="preserve">Repair by exchange available at First or Second line without special facilities. </v>
          </cell>
          <cell r="CB118" t="str">
            <v/>
          </cell>
          <cell r="CC118" t="str">
            <v/>
          </cell>
          <cell r="CD118" t="str">
            <v/>
          </cell>
          <cell r="CE118" t="str">
            <v/>
          </cell>
          <cell r="CF118" t="str">
            <v xml:space="preserve">This part is highly likley to require imperial spanner. </v>
          </cell>
          <cell r="CG118" t="str">
            <v/>
          </cell>
          <cell r="CH118" t="str">
            <v/>
          </cell>
          <cell r="CI118" t="str">
            <v xml:space="preserve">No consumeables predicted. </v>
          </cell>
          <cell r="CJ118" t="str">
            <v xml:space="preserve">No predicted life limitations. </v>
          </cell>
          <cell r="CK118" t="str">
            <v/>
          </cell>
          <cell r="CL118" t="str">
            <v>Y</v>
          </cell>
        </row>
        <row r="119">
          <cell r="A119">
            <v>119</v>
          </cell>
          <cell r="B119">
            <v>83</v>
          </cell>
          <cell r="C119">
            <v>2</v>
          </cell>
          <cell r="D119" t="str">
            <v>N</v>
          </cell>
          <cell r="E119">
            <v>0</v>
          </cell>
          <cell r="F119" t="str">
            <v>SV00A0A410AD31</v>
          </cell>
          <cell r="G119" t="str">
            <v/>
          </cell>
          <cell r="H119" t="str">
            <v>Scout</v>
          </cell>
          <cell r="I119" t="str">
            <v>MAIN TANK  1  - SCOUT</v>
          </cell>
          <cell r="J119" t="str">
            <v/>
          </cell>
          <cell r="K119" t="str">
            <v>APU TANK FUEL FEED</v>
          </cell>
          <cell r="L119" t="str">
            <v/>
          </cell>
          <cell r="M119" t="str">
            <v/>
          </cell>
          <cell r="N119" t="str">
            <v/>
          </cell>
          <cell r="O119">
            <v>2.7374000000000001</v>
          </cell>
          <cell r="P119">
            <v>2.7374000000000001</v>
          </cell>
          <cell r="Q119">
            <v>2.7374000000000003E-6</v>
          </cell>
          <cell r="R119">
            <v>365310.1483159202</v>
          </cell>
          <cell r="S119" t="str">
            <v>No redundancy</v>
          </cell>
          <cell r="T119" t="str">
            <v>Sum of Below Parts</v>
          </cell>
          <cell r="U119">
            <v>1</v>
          </cell>
          <cell r="V119">
            <v>0.16429215070261319</v>
          </cell>
          <cell r="W119">
            <v>4.4973333333333336E-7</v>
          </cell>
          <cell r="X119" t="str">
            <v xml:space="preserve">See parts below. Individual damaged parts can be replaced without replacing the tank. </v>
          </cell>
          <cell r="Z119">
            <v>0</v>
          </cell>
          <cell r="AA119" t="str">
            <v>T0</v>
          </cell>
          <cell r="AB119" t="str">
            <v>T0</v>
          </cell>
          <cell r="AC119" t="str">
            <v>T0</v>
          </cell>
          <cell r="AD119" t="str">
            <v>T0</v>
          </cell>
          <cell r="AL119" t="str">
            <v>MTTE =</v>
          </cell>
          <cell r="AM119">
            <v>0.16429215070261319</v>
          </cell>
          <cell r="AN119">
            <v>4.4973333333333336E-7</v>
          </cell>
          <cell r="AP119">
            <v>1</v>
          </cell>
          <cell r="AQ119">
            <v>4</v>
          </cell>
          <cell r="BJ119">
            <v>6</v>
          </cell>
          <cell r="BL119">
            <v>6</v>
          </cell>
          <cell r="BM119">
            <v>5</v>
          </cell>
          <cell r="BN119">
            <v>2</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xml:space="preserve">See parts below. Individual damaged parts can be replaced without replacing the tank. </v>
          </cell>
          <cell r="CL119" t="str">
            <v>Y</v>
          </cell>
        </row>
        <row r="120">
          <cell r="A120">
            <v>120</v>
          </cell>
          <cell r="B120">
            <v>84</v>
          </cell>
          <cell r="C120">
            <v>3</v>
          </cell>
          <cell r="D120" t="str">
            <v>Y</v>
          </cell>
          <cell r="E120">
            <v>2.5424000000000002</v>
          </cell>
          <cell r="F120" t="str">
            <v>SV00A0A410AD3101</v>
          </cell>
          <cell r="G120" t="str">
            <v>G10LCFX</v>
          </cell>
          <cell r="H120" t="str">
            <v>ALL VARIANTS</v>
          </cell>
          <cell r="I120" t="str">
            <v>MAIN TANK  1  - SCOUT</v>
          </cell>
          <cell r="J120" t="str">
            <v>M16X1.5  Bulkhead Connector</v>
          </cell>
          <cell r="K120" t="str">
            <v>APU Fuel Feed</v>
          </cell>
          <cell r="L120" t="str">
            <v>M16X1.5  Bulkhead Connector</v>
          </cell>
          <cell r="M120">
            <v>1</v>
          </cell>
          <cell r="N120">
            <v>1</v>
          </cell>
          <cell r="O120">
            <v>2.5424000000000002</v>
          </cell>
          <cell r="P120">
            <v>2.5424000000000002</v>
          </cell>
          <cell r="Q120">
            <v>2.5424000000000004E-6</v>
          </cell>
          <cell r="R120">
            <v>393329.13782252982</v>
          </cell>
          <cell r="S120" t="str">
            <v>No redundancy</v>
          </cell>
          <cell r="T120" t="str">
            <v>NPRD 95 P2-49, Connector Adapter - 0.0908M converted to hours</v>
          </cell>
          <cell r="U120">
            <v>1</v>
          </cell>
          <cell r="V120">
            <v>0.16666666666666666</v>
          </cell>
          <cell r="W120">
            <v>4.2373333333333337E-7</v>
          </cell>
          <cell r="X120" t="str">
            <v>Expected to require 1 mechanic to conduct repairs. Expected to be replaceable in situ. Replace each  Bonded Seal with every disturbance. Repair by exchange available at First or Second line without special facilities. Remove and replace part with standard</v>
          </cell>
          <cell r="Z120">
            <v>0</v>
          </cell>
          <cell r="AA120" t="str">
            <v>T0</v>
          </cell>
          <cell r="AB120" t="str">
            <v>T0</v>
          </cell>
          <cell r="AC120" t="str">
            <v>P3</v>
          </cell>
          <cell r="AD120" t="str">
            <v>T0</v>
          </cell>
          <cell r="AE120">
            <v>0</v>
          </cell>
          <cell r="AF120">
            <v>0</v>
          </cell>
          <cell r="AG120">
            <v>8.3333333333333329E-2</v>
          </cell>
          <cell r="AH120">
            <v>0</v>
          </cell>
          <cell r="AI120">
            <v>0</v>
          </cell>
          <cell r="AJ120">
            <v>8.3333333333333329E-2</v>
          </cell>
          <cell r="AK120">
            <v>0</v>
          </cell>
          <cell r="AL120">
            <v>0</v>
          </cell>
          <cell r="AM120">
            <v>0.16666666666666666</v>
          </cell>
          <cell r="AN120">
            <v>4.2373333333333337E-7</v>
          </cell>
          <cell r="AP120">
            <v>2</v>
          </cell>
          <cell r="AQ120">
            <v>1</v>
          </cell>
          <cell r="BA120">
            <v>1</v>
          </cell>
          <cell r="BB120">
            <v>1</v>
          </cell>
          <cell r="BC120">
            <v>1</v>
          </cell>
          <cell r="BD120">
            <v>1</v>
          </cell>
          <cell r="BJ120">
            <v>1</v>
          </cell>
          <cell r="BL120">
            <v>1</v>
          </cell>
          <cell r="BM120">
            <v>1</v>
          </cell>
          <cell r="BO120" t="str">
            <v xml:space="preserve">Expected to require 1 mechanic to conduct repairs. </v>
          </cell>
          <cell r="BP120" t="str">
            <v xml:space="preserve">Expected to be replaceable in situ. </v>
          </cell>
          <cell r="BQ120" t="str">
            <v/>
          </cell>
          <cell r="BR120" t="str">
            <v/>
          </cell>
          <cell r="BS120" t="str">
            <v/>
          </cell>
          <cell r="BT120" t="str">
            <v/>
          </cell>
          <cell r="BU120" t="str">
            <v/>
          </cell>
          <cell r="BV120" t="str">
            <v/>
          </cell>
          <cell r="BW120" t="str">
            <v/>
          </cell>
          <cell r="BX120" t="str">
            <v/>
          </cell>
          <cell r="BY120" t="str">
            <v/>
          </cell>
          <cell r="BZ120" t="str">
            <v xml:space="preserve">Replace each  Bonded Seal with every disturbance. </v>
          </cell>
          <cell r="CA120" t="str">
            <v xml:space="preserve">Repair by exchange available at First or Second line without special facilities. </v>
          </cell>
          <cell r="CB120" t="str">
            <v/>
          </cell>
          <cell r="CC120" t="str">
            <v/>
          </cell>
          <cell r="CD120" t="str">
            <v/>
          </cell>
          <cell r="CE120" t="str">
            <v/>
          </cell>
          <cell r="CF120" t="str">
            <v xml:space="preserve">Remove and replace part with standard tools. No Special tools predicted. </v>
          </cell>
          <cell r="CG120" t="str">
            <v/>
          </cell>
          <cell r="CH120" t="str">
            <v/>
          </cell>
          <cell r="CI120" t="str">
            <v xml:space="preserve">No consumeables predicted. </v>
          </cell>
          <cell r="CJ120" t="str">
            <v xml:space="preserve">No predicted life limitations. </v>
          </cell>
          <cell r="CK120" t="str">
            <v/>
          </cell>
          <cell r="CL120" t="str">
            <v>Y</v>
          </cell>
        </row>
        <row r="121">
          <cell r="A121">
            <v>121</v>
          </cell>
          <cell r="B121">
            <v>83</v>
          </cell>
          <cell r="C121">
            <v>3</v>
          </cell>
          <cell r="D121" t="str">
            <v>Y</v>
          </cell>
          <cell r="E121">
            <v>0.19500000000000001</v>
          </cell>
          <cell r="F121" t="str">
            <v>SV00A0A410AD3103</v>
          </cell>
          <cell r="G121" t="str">
            <v>M16 BONDED</v>
          </cell>
          <cell r="H121" t="str">
            <v>ALL VARIANTS</v>
          </cell>
          <cell r="I121" t="str">
            <v>MAIN TANK  1  - SCOUT</v>
          </cell>
          <cell r="J121" t="str">
            <v>M16x1.5 Bonded Seal</v>
          </cell>
          <cell r="K121" t="str">
            <v>APU Fuel Feed</v>
          </cell>
          <cell r="L121" t="str">
            <v>M16x1.5 Bonded Seal</v>
          </cell>
          <cell r="M121">
            <v>1</v>
          </cell>
          <cell r="N121">
            <v>1</v>
          </cell>
          <cell r="O121">
            <v>0.19500000000000001</v>
          </cell>
          <cell r="P121">
            <v>0.19500000000000001</v>
          </cell>
          <cell r="Q121">
            <v>1.9500000000000001E-7</v>
          </cell>
          <cell r="R121">
            <v>5128205.128205128</v>
          </cell>
          <cell r="S121" t="str">
            <v>No redundancy</v>
          </cell>
          <cell r="T121" t="str">
            <v>NPRD 95 P2-179, Seal O-Ring - 0.0780 GF converted to GM.</v>
          </cell>
          <cell r="U121">
            <v>2</v>
          </cell>
          <cell r="V121">
            <v>0.13333333333333333</v>
          </cell>
          <cell r="W121">
            <v>2.6000000000000001E-8</v>
          </cell>
          <cell r="X121" t="str">
            <v>Expected to be replaceable in situ. Replace each  Bonded Seal with every disturbance. Repair by exchange available at First or Second line without special facilities. Remove and replace part with standard tools. No Special tools predicted. No consumeables</v>
          </cell>
          <cell r="Z121">
            <v>0</v>
          </cell>
          <cell r="AA121" t="str">
            <v>T0</v>
          </cell>
          <cell r="AB121" t="str">
            <v>T0</v>
          </cell>
          <cell r="AC121" t="str">
            <v>P7</v>
          </cell>
          <cell r="AD121" t="str">
            <v>T0</v>
          </cell>
          <cell r="AE121">
            <v>0</v>
          </cell>
          <cell r="AF121">
            <v>0</v>
          </cell>
          <cell r="AG121">
            <v>0.05</v>
          </cell>
          <cell r="AH121">
            <v>0</v>
          </cell>
          <cell r="AI121">
            <v>0</v>
          </cell>
          <cell r="AJ121">
            <v>8.3333333333333329E-2</v>
          </cell>
          <cell r="AK121">
            <v>0</v>
          </cell>
          <cell r="AL121">
            <v>0</v>
          </cell>
          <cell r="AM121">
            <v>0.13333333333333333</v>
          </cell>
          <cell r="AN121">
            <v>2.6000000000000001E-8</v>
          </cell>
          <cell r="AP121">
            <v>2</v>
          </cell>
          <cell r="AQ121">
            <v>1</v>
          </cell>
          <cell r="BA121">
            <v>1</v>
          </cell>
          <cell r="BB121">
            <v>1</v>
          </cell>
          <cell r="BC121">
            <v>1</v>
          </cell>
          <cell r="BD121">
            <v>2</v>
          </cell>
          <cell r="BJ121">
            <v>1</v>
          </cell>
          <cell r="BL121">
            <v>1</v>
          </cell>
          <cell r="BM121">
            <v>4</v>
          </cell>
          <cell r="BO121" t="str">
            <v/>
          </cell>
          <cell r="BP121" t="str">
            <v xml:space="preserve">Expected to be replaceable in situ. </v>
          </cell>
          <cell r="BQ121" t="str">
            <v/>
          </cell>
          <cell r="BR121" t="str">
            <v/>
          </cell>
          <cell r="BS121" t="str">
            <v/>
          </cell>
          <cell r="BT121" t="str">
            <v/>
          </cell>
          <cell r="BU121" t="str">
            <v/>
          </cell>
          <cell r="BV121" t="str">
            <v/>
          </cell>
          <cell r="BW121" t="str">
            <v/>
          </cell>
          <cell r="BX121" t="str">
            <v/>
          </cell>
          <cell r="BY121" t="str">
            <v/>
          </cell>
          <cell r="BZ121" t="str">
            <v xml:space="preserve">Replace each  Bonded Seal with every disturbance. </v>
          </cell>
          <cell r="CA121" t="str">
            <v xml:space="preserve">Repair by exchange available at First or Second line without special facilities. </v>
          </cell>
          <cell r="CB121" t="str">
            <v/>
          </cell>
          <cell r="CC121" t="str">
            <v/>
          </cell>
          <cell r="CD121" t="str">
            <v/>
          </cell>
          <cell r="CE121" t="str">
            <v/>
          </cell>
          <cell r="CF121" t="str">
            <v xml:space="preserve">Remove and replace part with standard tools. No Special tools predicted. </v>
          </cell>
          <cell r="CG121" t="str">
            <v/>
          </cell>
          <cell r="CH121" t="str">
            <v/>
          </cell>
          <cell r="CI121" t="str">
            <v xml:space="preserve">No consumeables predicted. </v>
          </cell>
          <cell r="CJ121" t="str">
            <v xml:space="preserve">Life Limited. This material is subject to deterioration. Inspect on condition at 10 years, and every 5 years subsequently. If disturbed, replace with new. </v>
          </cell>
          <cell r="CK121" t="str">
            <v/>
          </cell>
          <cell r="CL121" t="str">
            <v>Y</v>
          </cell>
        </row>
        <row r="122">
          <cell r="A122">
            <v>122</v>
          </cell>
          <cell r="B122">
            <v>87</v>
          </cell>
          <cell r="C122">
            <v>2</v>
          </cell>
          <cell r="D122" t="str">
            <v>N</v>
          </cell>
          <cell r="E122">
            <v>0</v>
          </cell>
          <cell r="F122" t="str">
            <v>SV00A0A410AD33</v>
          </cell>
          <cell r="G122" t="str">
            <v/>
          </cell>
          <cell r="H122" t="str">
            <v>Scout</v>
          </cell>
          <cell r="I122" t="str">
            <v>MAIN TANK  1  - SCOUT</v>
          </cell>
          <cell r="J122" t="str">
            <v/>
          </cell>
          <cell r="K122" t="str">
            <v>APU TANK FUEL RETURN</v>
          </cell>
          <cell r="L122" t="str">
            <v/>
          </cell>
          <cell r="M122" t="str">
            <v/>
          </cell>
          <cell r="N122" t="str">
            <v/>
          </cell>
          <cell r="O122">
            <v>2.7374000000000001</v>
          </cell>
          <cell r="P122">
            <v>2.7374000000000001</v>
          </cell>
          <cell r="Q122">
            <v>2.7374000000000003E-6</v>
          </cell>
          <cell r="R122">
            <v>365310.1483159202</v>
          </cell>
          <cell r="S122" t="str">
            <v>No redundancy</v>
          </cell>
          <cell r="T122" t="str">
            <v>Sum of Below Parts</v>
          </cell>
          <cell r="U122">
            <v>1</v>
          </cell>
          <cell r="V122">
            <v>0.16429215070261319</v>
          </cell>
          <cell r="W122">
            <v>4.4973333333333336E-7</v>
          </cell>
          <cell r="X122" t="str">
            <v xml:space="preserve">See parts below. Individual damaged parts can be replaced without replacing the tank. </v>
          </cell>
          <cell r="Z122">
            <v>0</v>
          </cell>
          <cell r="AA122" t="str">
            <v>T0</v>
          </cell>
          <cell r="AB122" t="str">
            <v>T0</v>
          </cell>
          <cell r="AC122" t="str">
            <v>T0</v>
          </cell>
          <cell r="AD122" t="str">
            <v>T0</v>
          </cell>
          <cell r="AL122" t="str">
            <v>MTTE =</v>
          </cell>
          <cell r="AM122">
            <v>0.16429215070261319</v>
          </cell>
          <cell r="AN122">
            <v>4.4973333333333336E-7</v>
          </cell>
          <cell r="AP122">
            <v>1</v>
          </cell>
          <cell r="AQ122">
            <v>4</v>
          </cell>
          <cell r="BJ122">
            <v>6</v>
          </cell>
          <cell r="BL122">
            <v>6</v>
          </cell>
          <cell r="BM122">
            <v>5</v>
          </cell>
          <cell r="BN122">
            <v>2</v>
          </cell>
          <cell r="BO122" t="str">
            <v/>
          </cell>
          <cell r="BP122" t="str">
            <v/>
          </cell>
          <cell r="BQ122" t="str">
            <v/>
          </cell>
          <cell r="BR122" t="str">
            <v/>
          </cell>
          <cell r="BS122" t="str">
            <v/>
          </cell>
          <cell r="BT122" t="str">
            <v/>
          </cell>
          <cell r="BU122" t="str">
            <v/>
          </cell>
          <cell r="BV122" t="str">
            <v/>
          </cell>
          <cell r="BW122" t="str">
            <v/>
          </cell>
          <cell r="BX122" t="str">
            <v/>
          </cell>
          <cell r="BY122" t="str">
            <v/>
          </cell>
          <cell r="BZ122" t="str">
            <v/>
          </cell>
          <cell r="CA122" t="str">
            <v/>
          </cell>
          <cell r="CB122" t="str">
            <v/>
          </cell>
          <cell r="CC122" t="str">
            <v/>
          </cell>
          <cell r="CD122" t="str">
            <v/>
          </cell>
          <cell r="CE122" t="str">
            <v/>
          </cell>
          <cell r="CF122" t="str">
            <v/>
          </cell>
          <cell r="CG122" t="str">
            <v/>
          </cell>
          <cell r="CH122" t="str">
            <v/>
          </cell>
          <cell r="CI122" t="str">
            <v/>
          </cell>
          <cell r="CJ122" t="str">
            <v/>
          </cell>
          <cell r="CK122" t="str">
            <v xml:space="preserve">See parts below. Individual damaged parts can be replaced without replacing the tank. </v>
          </cell>
          <cell r="CL122" t="str">
            <v>Y</v>
          </cell>
        </row>
        <row r="123">
          <cell r="A123">
            <v>123</v>
          </cell>
          <cell r="B123">
            <v>88</v>
          </cell>
          <cell r="C123">
            <v>3</v>
          </cell>
          <cell r="D123" t="str">
            <v>Y</v>
          </cell>
          <cell r="E123">
            <v>2.5424000000000002</v>
          </cell>
          <cell r="F123" t="str">
            <v>SV00A0A410AD3301</v>
          </cell>
          <cell r="G123" t="str">
            <v>G10LCFX</v>
          </cell>
          <cell r="H123" t="str">
            <v>ALL VARIANTS</v>
          </cell>
          <cell r="I123" t="str">
            <v>MAIN TANK  1  - SCOUT</v>
          </cell>
          <cell r="J123" t="str">
            <v>M16X1.5  Bulkhead Connector</v>
          </cell>
          <cell r="K123" t="str">
            <v xml:space="preserve">APU Fuel Return  </v>
          </cell>
          <cell r="L123" t="str">
            <v>M16X1.5  Bulkhead Connector</v>
          </cell>
          <cell r="M123">
            <v>1</v>
          </cell>
          <cell r="N123">
            <v>1</v>
          </cell>
          <cell r="O123">
            <v>2.5424000000000002</v>
          </cell>
          <cell r="P123">
            <v>2.5424000000000002</v>
          </cell>
          <cell r="Q123">
            <v>2.5424000000000004E-6</v>
          </cell>
          <cell r="R123">
            <v>393329.13782252982</v>
          </cell>
          <cell r="S123" t="str">
            <v>No redundancy</v>
          </cell>
          <cell r="T123" t="str">
            <v>NPRD 95 P2-49, Connector Adapter - 0.0908M converted to hours</v>
          </cell>
          <cell r="U123">
            <v>1</v>
          </cell>
          <cell r="V123">
            <v>0.16666666666666666</v>
          </cell>
          <cell r="W123">
            <v>4.2373333333333337E-7</v>
          </cell>
          <cell r="X123" t="str">
            <v>Expected to require 1 mechanic to conduct repairs. Expected to be replaceable in situ. Replace each  Bonded Seal with every disturbance. Repair by exchange available at First or Second line without special facilities. Remove and replace part with standard</v>
          </cell>
          <cell r="Z123">
            <v>0</v>
          </cell>
          <cell r="AA123" t="str">
            <v>T0</v>
          </cell>
          <cell r="AB123" t="str">
            <v>T0</v>
          </cell>
          <cell r="AC123" t="str">
            <v>P3</v>
          </cell>
          <cell r="AD123" t="str">
            <v>T0</v>
          </cell>
          <cell r="AE123">
            <v>0</v>
          </cell>
          <cell r="AF123">
            <v>0</v>
          </cell>
          <cell r="AG123">
            <v>8.3333333333333329E-2</v>
          </cell>
          <cell r="AH123">
            <v>0</v>
          </cell>
          <cell r="AI123">
            <v>0</v>
          </cell>
          <cell r="AJ123">
            <v>8.3333333333333329E-2</v>
          </cell>
          <cell r="AK123">
            <v>0</v>
          </cell>
          <cell r="AL123">
            <v>0</v>
          </cell>
          <cell r="AM123">
            <v>0.16666666666666666</v>
          </cell>
          <cell r="AN123">
            <v>4.2373333333333337E-7</v>
          </cell>
          <cell r="AP123">
            <v>2</v>
          </cell>
          <cell r="AQ123">
            <v>1</v>
          </cell>
          <cell r="BA123">
            <v>1</v>
          </cell>
          <cell r="BB123">
            <v>1</v>
          </cell>
          <cell r="BC123">
            <v>1</v>
          </cell>
          <cell r="BD123">
            <v>1</v>
          </cell>
          <cell r="BJ123">
            <v>1</v>
          </cell>
          <cell r="BL123">
            <v>1</v>
          </cell>
          <cell r="BM123">
            <v>1</v>
          </cell>
          <cell r="BO123" t="str">
            <v xml:space="preserve">Expected to require 1 mechanic to conduct repairs. </v>
          </cell>
          <cell r="BP123" t="str">
            <v xml:space="preserve">Expected to be replaceable in situ. </v>
          </cell>
          <cell r="BQ123" t="str">
            <v/>
          </cell>
          <cell r="BR123" t="str">
            <v/>
          </cell>
          <cell r="BS123" t="str">
            <v/>
          </cell>
          <cell r="BT123" t="str">
            <v/>
          </cell>
          <cell r="BU123" t="str">
            <v/>
          </cell>
          <cell r="BV123" t="str">
            <v/>
          </cell>
          <cell r="BW123" t="str">
            <v/>
          </cell>
          <cell r="BX123" t="str">
            <v/>
          </cell>
          <cell r="BY123" t="str">
            <v/>
          </cell>
          <cell r="BZ123" t="str">
            <v xml:space="preserve">Replace each  Bonded Seal with every disturbance. </v>
          </cell>
          <cell r="CA123" t="str">
            <v xml:space="preserve">Repair by exchange available at First or Second line without special facilities. </v>
          </cell>
          <cell r="CB123" t="str">
            <v/>
          </cell>
          <cell r="CC123" t="str">
            <v/>
          </cell>
          <cell r="CD123" t="str">
            <v/>
          </cell>
          <cell r="CE123" t="str">
            <v/>
          </cell>
          <cell r="CF123" t="str">
            <v xml:space="preserve">Remove and replace part with standard tools. No Special tools predicted. </v>
          </cell>
          <cell r="CG123" t="str">
            <v/>
          </cell>
          <cell r="CH123" t="str">
            <v/>
          </cell>
          <cell r="CI123" t="str">
            <v xml:space="preserve">No consumeables predicted. </v>
          </cell>
          <cell r="CJ123" t="str">
            <v xml:space="preserve">No predicted life limitations. </v>
          </cell>
          <cell r="CK123" t="str">
            <v/>
          </cell>
          <cell r="CL123" t="str">
            <v>Y</v>
          </cell>
        </row>
        <row r="124">
          <cell r="A124">
            <v>124</v>
          </cell>
          <cell r="B124">
            <v>87</v>
          </cell>
          <cell r="C124">
            <v>3</v>
          </cell>
          <cell r="D124" t="str">
            <v>Y</v>
          </cell>
          <cell r="E124">
            <v>0.19500000000000001</v>
          </cell>
          <cell r="F124" t="str">
            <v>SV00A0A410AD3303</v>
          </cell>
          <cell r="G124" t="str">
            <v>M16 BONDED</v>
          </cell>
          <cell r="H124" t="str">
            <v>ALL VARIANTS</v>
          </cell>
          <cell r="I124" t="str">
            <v>MAIN TANK  1  - SCOUT</v>
          </cell>
          <cell r="J124" t="str">
            <v>M16x1.5 Bonded Seal</v>
          </cell>
          <cell r="K124" t="str">
            <v xml:space="preserve">APU Fuel Return  </v>
          </cell>
          <cell r="L124" t="str">
            <v>M16x1.5 Bonded Seal</v>
          </cell>
          <cell r="M124">
            <v>1</v>
          </cell>
          <cell r="N124">
            <v>1</v>
          </cell>
          <cell r="O124">
            <v>0.19500000000000001</v>
          </cell>
          <cell r="P124">
            <v>0.19500000000000001</v>
          </cell>
          <cell r="Q124">
            <v>1.9500000000000001E-7</v>
          </cell>
          <cell r="R124">
            <v>5128205.128205128</v>
          </cell>
          <cell r="S124" t="str">
            <v>No redundancy</v>
          </cell>
          <cell r="T124" t="str">
            <v>NPRD 95 P2-179, Seal O-Ring - 0.0780 GF converted to GM.</v>
          </cell>
          <cell r="U124">
            <v>2</v>
          </cell>
          <cell r="V124">
            <v>0.13333333333333333</v>
          </cell>
          <cell r="W124">
            <v>2.6000000000000001E-8</v>
          </cell>
          <cell r="X124" t="str">
            <v>Expected to be replaceable in situ. Replace each  Bonded Seal with every disturbance. Repair by exchange available at First or Second line without special facilities. Remove and replace part with standard tools. No Special tools predicted. No consumeables</v>
          </cell>
          <cell r="Z124">
            <v>0</v>
          </cell>
          <cell r="AA124" t="str">
            <v>T0</v>
          </cell>
          <cell r="AB124" t="str">
            <v>T0</v>
          </cell>
          <cell r="AC124" t="str">
            <v>P7</v>
          </cell>
          <cell r="AD124" t="str">
            <v>T0</v>
          </cell>
          <cell r="AE124">
            <v>0</v>
          </cell>
          <cell r="AF124">
            <v>0</v>
          </cell>
          <cell r="AG124">
            <v>0.05</v>
          </cell>
          <cell r="AH124">
            <v>0</v>
          </cell>
          <cell r="AI124">
            <v>0</v>
          </cell>
          <cell r="AJ124">
            <v>8.3333333333333329E-2</v>
          </cell>
          <cell r="AK124">
            <v>0</v>
          </cell>
          <cell r="AL124">
            <v>0</v>
          </cell>
          <cell r="AM124">
            <v>0.13333333333333333</v>
          </cell>
          <cell r="AN124">
            <v>2.6000000000000001E-8</v>
          </cell>
          <cell r="AP124">
            <v>2</v>
          </cell>
          <cell r="AQ124">
            <v>1</v>
          </cell>
          <cell r="BA124">
            <v>1</v>
          </cell>
          <cell r="BB124">
            <v>1</v>
          </cell>
          <cell r="BC124">
            <v>1</v>
          </cell>
          <cell r="BD124">
            <v>2</v>
          </cell>
          <cell r="BJ124">
            <v>1</v>
          </cell>
          <cell r="BL124">
            <v>1</v>
          </cell>
          <cell r="BM124">
            <v>4</v>
          </cell>
          <cell r="BO124" t="str">
            <v/>
          </cell>
          <cell r="BP124" t="str">
            <v xml:space="preserve">Expected to be replaceable in situ. </v>
          </cell>
          <cell r="BQ124" t="str">
            <v/>
          </cell>
          <cell r="BR124" t="str">
            <v/>
          </cell>
          <cell r="BS124" t="str">
            <v/>
          </cell>
          <cell r="BT124" t="str">
            <v/>
          </cell>
          <cell r="BU124" t="str">
            <v/>
          </cell>
          <cell r="BV124" t="str">
            <v/>
          </cell>
          <cell r="BW124" t="str">
            <v/>
          </cell>
          <cell r="BX124" t="str">
            <v/>
          </cell>
          <cell r="BY124" t="str">
            <v/>
          </cell>
          <cell r="BZ124" t="str">
            <v xml:space="preserve">Replace each  Bonded Seal with every disturbance. </v>
          </cell>
          <cell r="CA124" t="str">
            <v xml:space="preserve">Repair by exchange available at First or Second line without special facilities. </v>
          </cell>
          <cell r="CB124" t="str">
            <v/>
          </cell>
          <cell r="CC124" t="str">
            <v/>
          </cell>
          <cell r="CD124" t="str">
            <v/>
          </cell>
          <cell r="CE124" t="str">
            <v/>
          </cell>
          <cell r="CF124" t="str">
            <v xml:space="preserve">Remove and replace part with standard tools. No Special tools predicted. </v>
          </cell>
          <cell r="CG124" t="str">
            <v/>
          </cell>
          <cell r="CH124" t="str">
            <v/>
          </cell>
          <cell r="CI124" t="str">
            <v xml:space="preserve">No consumeables predicted. </v>
          </cell>
          <cell r="CJ124" t="str">
            <v xml:space="preserve">Life Limited. This material is subject to deterioration. Inspect on condition at 10 years, and every 5 years subsequently. If disturbed, replace with new. </v>
          </cell>
          <cell r="CK124" t="str">
            <v/>
          </cell>
          <cell r="CL124" t="str">
            <v>Y</v>
          </cell>
        </row>
        <row r="125">
          <cell r="A125">
            <v>125</v>
          </cell>
          <cell r="B125">
            <v>79</v>
          </cell>
          <cell r="C125">
            <v>2</v>
          </cell>
          <cell r="D125" t="str">
            <v>N</v>
          </cell>
          <cell r="E125">
            <v>0</v>
          </cell>
          <cell r="F125" t="str">
            <v>SV00A0A410AD11</v>
          </cell>
          <cell r="G125" t="str">
            <v/>
          </cell>
          <cell r="H125" t="str">
            <v>Scout</v>
          </cell>
          <cell r="I125" t="str">
            <v>MAIN TANK  1  - SCOUT</v>
          </cell>
          <cell r="J125" t="str">
            <v/>
          </cell>
          <cell r="K125" t="str">
            <v>AUX TANK FUEL TRANSFER</v>
          </cell>
          <cell r="L125" t="str">
            <v/>
          </cell>
          <cell r="M125" t="str">
            <v/>
          </cell>
          <cell r="N125" t="str">
            <v/>
          </cell>
          <cell r="O125">
            <v>2.7822571372271145</v>
          </cell>
          <cell r="P125">
            <v>2.7822571372271145</v>
          </cell>
          <cell r="Q125">
            <v>2.7822571372271144E-6</v>
          </cell>
          <cell r="R125">
            <v>359420.40964503796</v>
          </cell>
          <cell r="S125" t="str">
            <v>Fuel can still be sourced from primary and secondary tanks</v>
          </cell>
          <cell r="T125" t="str">
            <v>Sum of Below Parts</v>
          </cell>
          <cell r="U125">
            <v>1</v>
          </cell>
          <cell r="V125">
            <v>0.19765041332183178</v>
          </cell>
          <cell r="W125">
            <v>5.4991427314055561E-7</v>
          </cell>
          <cell r="X125" t="str">
            <v xml:space="preserve">See parts below. Individual damaged parts can be replaced without replacing the tank. </v>
          </cell>
          <cell r="Z125">
            <v>0</v>
          </cell>
          <cell r="AA125" t="str">
            <v>T0</v>
          </cell>
          <cell r="AB125" t="str">
            <v>T0</v>
          </cell>
          <cell r="AC125" t="str">
            <v>T0</v>
          </cell>
          <cell r="AD125" t="str">
            <v>T0</v>
          </cell>
          <cell r="AL125" t="str">
            <v>MTTE =</v>
          </cell>
          <cell r="AM125">
            <v>0.19765041332183178</v>
          </cell>
          <cell r="AN125">
            <v>5.4991427314055561E-7</v>
          </cell>
          <cell r="AP125">
            <v>1</v>
          </cell>
          <cell r="AQ125">
            <v>4</v>
          </cell>
          <cell r="BJ125">
            <v>6</v>
          </cell>
          <cell r="BL125">
            <v>6</v>
          </cell>
          <cell r="BM125">
            <v>5</v>
          </cell>
          <cell r="BN125">
            <v>2</v>
          </cell>
          <cell r="BO125" t="str">
            <v/>
          </cell>
          <cell r="BP125" t="str">
            <v/>
          </cell>
          <cell r="BQ125" t="str">
            <v/>
          </cell>
          <cell r="BR125" t="str">
            <v/>
          </cell>
          <cell r="BS125" t="str">
            <v/>
          </cell>
          <cell r="BT125" t="str">
            <v/>
          </cell>
          <cell r="BU125" t="str">
            <v/>
          </cell>
          <cell r="BV125" t="str">
            <v/>
          </cell>
          <cell r="BW125" t="str">
            <v/>
          </cell>
          <cell r="BX125" t="str">
            <v/>
          </cell>
          <cell r="BY125" t="str">
            <v/>
          </cell>
          <cell r="BZ125" t="str">
            <v/>
          </cell>
          <cell r="CA125" t="str">
            <v/>
          </cell>
          <cell r="CB125" t="str">
            <v/>
          </cell>
          <cell r="CC125" t="str">
            <v/>
          </cell>
          <cell r="CD125" t="str">
            <v/>
          </cell>
          <cell r="CE125" t="str">
            <v/>
          </cell>
          <cell r="CF125" t="str">
            <v/>
          </cell>
          <cell r="CG125" t="str">
            <v/>
          </cell>
          <cell r="CH125" t="str">
            <v/>
          </cell>
          <cell r="CI125" t="str">
            <v/>
          </cell>
          <cell r="CJ125" t="str">
            <v/>
          </cell>
          <cell r="CK125" t="str">
            <v xml:space="preserve">See parts below. Individual damaged parts can be replaced without replacing the tank. </v>
          </cell>
          <cell r="CL125" t="str">
            <v>Y</v>
          </cell>
        </row>
        <row r="126">
          <cell r="A126">
            <v>126</v>
          </cell>
          <cell r="B126">
            <v>80</v>
          </cell>
          <cell r="C126">
            <v>3</v>
          </cell>
          <cell r="D126" t="str">
            <v>Y</v>
          </cell>
          <cell r="E126">
            <v>2.5424000000000002</v>
          </cell>
          <cell r="F126" t="str">
            <v>SV00A0A410AD1101</v>
          </cell>
          <cell r="G126" t="str">
            <v>SV15LOMDCF</v>
          </cell>
          <cell r="H126" t="str">
            <v>Scout</v>
          </cell>
          <cell r="I126" t="str">
            <v>MAIN TANK  1  - SCOUT</v>
          </cell>
          <cell r="J126" t="str">
            <v>M22 X 1.5 Bulkhead Connector</v>
          </cell>
          <cell r="K126" t="str">
            <v>Aux Fuel Supply</v>
          </cell>
          <cell r="L126" t="str">
            <v>M22 X 1.5 Bulkhead Connector</v>
          </cell>
          <cell r="M126">
            <v>1</v>
          </cell>
          <cell r="N126">
            <v>1</v>
          </cell>
          <cell r="O126">
            <v>2.5424000000000002</v>
          </cell>
          <cell r="P126">
            <v>2.5424000000000002</v>
          </cell>
          <cell r="Q126">
            <v>2.5424000000000004E-6</v>
          </cell>
          <cell r="R126">
            <v>393329.13782252982</v>
          </cell>
          <cell r="S126" t="str">
            <v>No redundancy</v>
          </cell>
          <cell r="T126" t="str">
            <v>NPRD 95 P2-49, Connector Adapter - 0.0908M converted to hours</v>
          </cell>
          <cell r="U126">
            <v>1</v>
          </cell>
          <cell r="V126">
            <v>0.16666666666666666</v>
          </cell>
          <cell r="W126">
            <v>4.2373333333333337E-7</v>
          </cell>
          <cell r="X126" t="str">
            <v>Expected to require 1 mechanic to conduct repairs. Expected to be replaceable in situ. Replace each  Bonded Seal with every disturbance. Repair by exchange available at First or Second line without special facilities. Remove and replace part with standard</v>
          </cell>
          <cell r="Z126">
            <v>0</v>
          </cell>
          <cell r="AA126" t="str">
            <v>T0</v>
          </cell>
          <cell r="AB126" t="str">
            <v>T0</v>
          </cell>
          <cell r="AC126" t="str">
            <v>P3</v>
          </cell>
          <cell r="AD126" t="str">
            <v>T0</v>
          </cell>
          <cell r="AE126">
            <v>0</v>
          </cell>
          <cell r="AF126">
            <v>0</v>
          </cell>
          <cell r="AG126">
            <v>8.3333333333333329E-2</v>
          </cell>
          <cell r="AH126">
            <v>0</v>
          </cell>
          <cell r="AI126">
            <v>0</v>
          </cell>
          <cell r="AJ126">
            <v>8.3333333333333329E-2</v>
          </cell>
          <cell r="AK126">
            <v>0</v>
          </cell>
          <cell r="AL126">
            <v>0</v>
          </cell>
          <cell r="AM126">
            <v>0.16666666666666666</v>
          </cell>
          <cell r="AN126">
            <v>4.2373333333333337E-7</v>
          </cell>
          <cell r="AP126">
            <v>2</v>
          </cell>
          <cell r="AQ126">
            <v>1</v>
          </cell>
          <cell r="BA126">
            <v>1</v>
          </cell>
          <cell r="BB126">
            <v>1</v>
          </cell>
          <cell r="BC126">
            <v>1</v>
          </cell>
          <cell r="BD126">
            <v>1</v>
          </cell>
          <cell r="BJ126">
            <v>1</v>
          </cell>
          <cell r="BL126">
            <v>1</v>
          </cell>
          <cell r="BM126">
            <v>1</v>
          </cell>
          <cell r="BO126" t="str">
            <v xml:space="preserve">Expected to require 1 mechanic to conduct repairs. </v>
          </cell>
          <cell r="BP126" t="str">
            <v xml:space="preserve">Expected to be replaceable in situ. </v>
          </cell>
          <cell r="BQ126" t="str">
            <v/>
          </cell>
          <cell r="BR126" t="str">
            <v/>
          </cell>
          <cell r="BS126" t="str">
            <v/>
          </cell>
          <cell r="BT126" t="str">
            <v/>
          </cell>
          <cell r="BU126" t="str">
            <v/>
          </cell>
          <cell r="BV126" t="str">
            <v/>
          </cell>
          <cell r="BW126" t="str">
            <v/>
          </cell>
          <cell r="BX126" t="str">
            <v/>
          </cell>
          <cell r="BY126" t="str">
            <v/>
          </cell>
          <cell r="BZ126" t="str">
            <v xml:space="preserve">Replace each  Bonded Seal with every disturbance. </v>
          </cell>
          <cell r="CA126" t="str">
            <v xml:space="preserve">Repair by exchange available at First or Second line without special facilities. </v>
          </cell>
          <cell r="CB126" t="str">
            <v/>
          </cell>
          <cell r="CC126" t="str">
            <v/>
          </cell>
          <cell r="CD126" t="str">
            <v/>
          </cell>
          <cell r="CE126" t="str">
            <v/>
          </cell>
          <cell r="CF126" t="str">
            <v xml:space="preserve">Remove and replace part with standard tools. No Special tools predicted. </v>
          </cell>
          <cell r="CG126" t="str">
            <v/>
          </cell>
          <cell r="CH126" t="str">
            <v/>
          </cell>
          <cell r="CI126" t="str">
            <v xml:space="preserve">No consumeables predicted. </v>
          </cell>
          <cell r="CJ126" t="str">
            <v xml:space="preserve">No predicted life limitations. </v>
          </cell>
          <cell r="CK126" t="str">
            <v/>
          </cell>
          <cell r="CL126" t="str">
            <v>Y</v>
          </cell>
        </row>
        <row r="127">
          <cell r="A127">
            <v>127</v>
          </cell>
          <cell r="B127">
            <v>175</v>
          </cell>
          <cell r="C127">
            <v>3</v>
          </cell>
          <cell r="D127" t="str">
            <v>Y</v>
          </cell>
          <cell r="E127">
            <v>4.4857137227114409E-2</v>
          </cell>
          <cell r="F127" t="str">
            <v>SV00A0A410AD1103</v>
          </cell>
          <cell r="G127" t="str">
            <v>MLN22</v>
          </cell>
          <cell r="H127" t="str">
            <v>Scout</v>
          </cell>
          <cell r="I127" t="str">
            <v>MAIN TANK  1  - SCOUT</v>
          </cell>
          <cell r="J127" t="str">
            <v>M22 X 1.5 Locknut</v>
          </cell>
          <cell r="K127" t="str">
            <v>Aux Fuel Supply</v>
          </cell>
          <cell r="L127" t="str">
            <v>M22 X 1.5 Locknut</v>
          </cell>
          <cell r="M127">
            <v>1</v>
          </cell>
          <cell r="N127">
            <v>1</v>
          </cell>
          <cell r="O127">
            <v>4.4857137227114409E-2</v>
          </cell>
          <cell r="P127">
            <v>4.4857137227114409E-2</v>
          </cell>
          <cell r="Q127">
            <v>4.4857137227114411E-8</v>
          </cell>
          <cell r="R127">
            <v>22292996.428571429</v>
          </cell>
          <cell r="S127" t="str">
            <v>No redundancy</v>
          </cell>
          <cell r="T127" t="str">
            <v>NPRD 95 P2-146, Nut Plain Hexagon P# MS-51968-17- 1/624.2039M GM converted to hours.</v>
          </cell>
          <cell r="U127">
            <v>2</v>
          </cell>
          <cell r="V127">
            <v>2.2333333333333334</v>
          </cell>
          <cell r="W127">
            <v>1.0018093980722219E-7</v>
          </cell>
          <cell r="X127" t="str">
            <v xml:space="preserve">Expected to be replaceable. Remove tank in accordance with above to gain access. Expected to need 2 mechanics to remove tank. Remove 56 bolts to remove the Top Access Plate. Remove bottom plate. Replace each  Bonded Seal with every disturbance. Repair by </v>
          </cell>
          <cell r="Y127">
            <v>56</v>
          </cell>
          <cell r="Z127">
            <v>1</v>
          </cell>
          <cell r="AA127" t="str">
            <v>R2</v>
          </cell>
          <cell r="AB127" t="str">
            <v>T1</v>
          </cell>
          <cell r="AC127" t="str">
            <v>P19</v>
          </cell>
          <cell r="AD127" t="str">
            <v>B1</v>
          </cell>
          <cell r="AE127">
            <v>0.45833333333333331</v>
          </cell>
          <cell r="AF127">
            <v>0.5</v>
          </cell>
          <cell r="AG127">
            <v>0.23333333333333334</v>
          </cell>
          <cell r="AH127">
            <v>0.5</v>
          </cell>
          <cell r="AI127">
            <v>0.45833333333333331</v>
          </cell>
          <cell r="AJ127">
            <v>8.3333333333333329E-2</v>
          </cell>
          <cell r="AK127">
            <v>0</v>
          </cell>
          <cell r="AL127">
            <v>0</v>
          </cell>
          <cell r="AM127">
            <v>2.2333333333333334</v>
          </cell>
          <cell r="AN127">
            <v>1.0018093980722219E-7</v>
          </cell>
          <cell r="AP127">
            <v>2</v>
          </cell>
          <cell r="AQ127">
            <v>2</v>
          </cell>
          <cell r="AR127">
            <v>1</v>
          </cell>
          <cell r="AS127">
            <v>56</v>
          </cell>
          <cell r="AT127">
            <v>1</v>
          </cell>
          <cell r="BA127">
            <v>1</v>
          </cell>
          <cell r="BB127">
            <v>1</v>
          </cell>
          <cell r="BC127">
            <v>1</v>
          </cell>
          <cell r="BD127">
            <v>2</v>
          </cell>
          <cell r="BH127">
            <v>2</v>
          </cell>
          <cell r="BJ127">
            <v>1</v>
          </cell>
          <cell r="BK127">
            <v>1</v>
          </cell>
          <cell r="BL127">
            <v>2</v>
          </cell>
          <cell r="BM127">
            <v>1</v>
          </cell>
          <cell r="BO127" t="str">
            <v/>
          </cell>
          <cell r="BP127" t="str">
            <v xml:space="preserve">Expected to be replaceable. </v>
          </cell>
          <cell r="BQ127" t="str">
            <v/>
          </cell>
          <cell r="BR127" t="str">
            <v/>
          </cell>
          <cell r="BS127" t="str">
            <v/>
          </cell>
          <cell r="BT127" t="str">
            <v/>
          </cell>
          <cell r="BU127" t="str">
            <v/>
          </cell>
          <cell r="BV127" t="str">
            <v xml:space="preserve">Remove tank in accordance with above to gain access. Expected to need 2 mechanics to remove tank. </v>
          </cell>
          <cell r="BW127" t="str">
            <v xml:space="preserve">Remove 56 bolts to remove the Top Access Plate. </v>
          </cell>
          <cell r="BX127" t="str">
            <v xml:space="preserve">Remove bottom plate. </v>
          </cell>
          <cell r="BY127" t="str">
            <v/>
          </cell>
          <cell r="BZ127" t="str">
            <v xml:space="preserve">Replace each  Bonded Seal with every disturbance. </v>
          </cell>
          <cell r="CA127" t="str">
            <v xml:space="preserve">Repair by exchange available at First or Second line without special facilities. </v>
          </cell>
          <cell r="CB127" t="str">
            <v/>
          </cell>
          <cell r="CC127" t="str">
            <v/>
          </cell>
          <cell r="CD127" t="str">
            <v/>
          </cell>
          <cell r="CE127" t="str">
            <v xml:space="preserve">Systematically remove SAFOAM layers to gain access.  Carefully reinstall new layers of Safoam in accordance with instructions. </v>
          </cell>
          <cell r="CF127" t="str">
            <v xml:space="preserve">Remove and replace part with standard tools. No Special tools predicted. </v>
          </cell>
          <cell r="CG127" t="str">
            <v xml:space="preserve">Reinstall in the reverse order. </v>
          </cell>
          <cell r="CH127" t="str">
            <v/>
          </cell>
          <cell r="CI127" t="str">
            <v xml:space="preserve">Use thread-locking compound on fasteners. Use silicone grease on bonded seals for preservation.  Use anti-seizing grease/compound on bulkhead connectors and bolts.  Use  bonding compound on mounting strap clamp locations as required. </v>
          </cell>
          <cell r="CJ127" t="str">
            <v xml:space="preserve">No predicted life limitations. </v>
          </cell>
          <cell r="CK127" t="str">
            <v/>
          </cell>
          <cell r="CL127" t="str">
            <v>Y</v>
          </cell>
        </row>
        <row r="128">
          <cell r="A128">
            <v>128</v>
          </cell>
          <cell r="B128">
            <v>79</v>
          </cell>
          <cell r="C128">
            <v>3</v>
          </cell>
          <cell r="D128" t="str">
            <v>Y</v>
          </cell>
          <cell r="E128">
            <v>0.19500000000000001</v>
          </cell>
          <cell r="F128" t="str">
            <v>SV00A0A410AD1105</v>
          </cell>
          <cell r="G128" t="str">
            <v>22MM BONDED</v>
          </cell>
          <cell r="H128" t="str">
            <v>Scout</v>
          </cell>
          <cell r="I128" t="str">
            <v>MAIN TANK  1  - SCOUT</v>
          </cell>
          <cell r="J128" t="str">
            <v>M22 X 1.5 Bonded Seal</v>
          </cell>
          <cell r="K128" t="str">
            <v>Aux Fuel Supply</v>
          </cell>
          <cell r="L128" t="str">
            <v>M22 X 1.5 Bonded Seal</v>
          </cell>
          <cell r="M128">
            <v>1</v>
          </cell>
          <cell r="N128">
            <v>1</v>
          </cell>
          <cell r="O128">
            <v>0.19500000000000001</v>
          </cell>
          <cell r="P128">
            <v>0.19500000000000001</v>
          </cell>
          <cell r="Q128">
            <v>1.9500000000000001E-7</v>
          </cell>
          <cell r="R128">
            <v>5128205.128205128</v>
          </cell>
          <cell r="S128" t="str">
            <v>No redundancy</v>
          </cell>
          <cell r="T128" t="str">
            <v>NPRD 95 P2-179, Seal O-Ring - 0.0780 GF converted to GM.</v>
          </cell>
          <cell r="U128">
            <v>2</v>
          </cell>
          <cell r="V128">
            <v>0.13333333333333333</v>
          </cell>
          <cell r="W128">
            <v>2.6000000000000001E-8</v>
          </cell>
          <cell r="X128" t="str">
            <v>Expected to be replaceable in situ. Replace each  Bonded Seal with every disturbance. Repair by exchange available at First or Second line without special facilities. Remove and replace part with standard tools. No Special tools predicted. No consumeables</v>
          </cell>
          <cell r="Z128">
            <v>0</v>
          </cell>
          <cell r="AA128" t="str">
            <v>T0</v>
          </cell>
          <cell r="AB128" t="str">
            <v>T0</v>
          </cell>
          <cell r="AC128" t="str">
            <v>P7</v>
          </cell>
          <cell r="AD128" t="str">
            <v>T0</v>
          </cell>
          <cell r="AE128">
            <v>0</v>
          </cell>
          <cell r="AF128">
            <v>0</v>
          </cell>
          <cell r="AG128">
            <v>0.05</v>
          </cell>
          <cell r="AH128">
            <v>0</v>
          </cell>
          <cell r="AI128">
            <v>0</v>
          </cell>
          <cell r="AJ128">
            <v>8.3333333333333329E-2</v>
          </cell>
          <cell r="AK128">
            <v>0</v>
          </cell>
          <cell r="AL128">
            <v>0</v>
          </cell>
          <cell r="AM128">
            <v>0.13333333333333333</v>
          </cell>
          <cell r="AN128">
            <v>2.6000000000000001E-8</v>
          </cell>
          <cell r="AP128">
            <v>2</v>
          </cell>
          <cell r="AQ128">
            <v>1</v>
          </cell>
          <cell r="BA128">
            <v>1</v>
          </cell>
          <cell r="BB128">
            <v>1</v>
          </cell>
          <cell r="BC128">
            <v>1</v>
          </cell>
          <cell r="BD128">
            <v>2</v>
          </cell>
          <cell r="BJ128">
            <v>1</v>
          </cell>
          <cell r="BL128">
            <v>1</v>
          </cell>
          <cell r="BM128">
            <v>4</v>
          </cell>
          <cell r="BO128" t="str">
            <v/>
          </cell>
          <cell r="BP128" t="str">
            <v xml:space="preserve">Expected to be replaceable in situ. </v>
          </cell>
          <cell r="BQ128" t="str">
            <v/>
          </cell>
          <cell r="BR128" t="str">
            <v/>
          </cell>
          <cell r="BS128" t="str">
            <v/>
          </cell>
          <cell r="BT128" t="str">
            <v/>
          </cell>
          <cell r="BU128" t="str">
            <v/>
          </cell>
          <cell r="BV128" t="str">
            <v/>
          </cell>
          <cell r="BW128" t="str">
            <v/>
          </cell>
          <cell r="BX128" t="str">
            <v/>
          </cell>
          <cell r="BY128" t="str">
            <v/>
          </cell>
          <cell r="BZ128" t="str">
            <v xml:space="preserve">Replace each  Bonded Seal with every disturbance. </v>
          </cell>
          <cell r="CA128" t="str">
            <v xml:space="preserve">Repair by exchange available at First or Second line without special facilities. </v>
          </cell>
          <cell r="CB128" t="str">
            <v/>
          </cell>
          <cell r="CC128" t="str">
            <v/>
          </cell>
          <cell r="CD128" t="str">
            <v/>
          </cell>
          <cell r="CE128" t="str">
            <v/>
          </cell>
          <cell r="CF128" t="str">
            <v xml:space="preserve">Remove and replace part with standard tools. No Special tools predicted. </v>
          </cell>
          <cell r="CG128" t="str">
            <v/>
          </cell>
          <cell r="CH128" t="str">
            <v/>
          </cell>
          <cell r="CI128" t="str">
            <v xml:space="preserve">No consumeables predicted. </v>
          </cell>
          <cell r="CJ128" t="str">
            <v xml:space="preserve">Life Limited. This material is subject to deterioration. Inspect on condition at 10 years, and every 5 years subsequently. If disturbed, replace with new. </v>
          </cell>
          <cell r="CK128" t="str">
            <v/>
          </cell>
          <cell r="CL128" t="str">
            <v>Y</v>
          </cell>
        </row>
        <row r="129">
          <cell r="A129">
            <v>129</v>
          </cell>
          <cell r="B129">
            <v>112</v>
          </cell>
          <cell r="C129">
            <v>2</v>
          </cell>
          <cell r="D129" t="str">
            <v>Y</v>
          </cell>
          <cell r="E129">
            <v>1</v>
          </cell>
          <cell r="F129" t="str">
            <v>SV00A0A410AD0101</v>
          </cell>
          <cell r="G129" t="str">
            <v/>
          </cell>
          <cell r="H129" t="str">
            <v>Scout</v>
          </cell>
          <cell r="I129" t="str">
            <v>MAIN TANK  1  - SCOUT</v>
          </cell>
          <cell r="J129" t="str">
            <v>HG334A 1.6mm Kit</v>
          </cell>
          <cell r="K129" t="str">
            <v>Interface sponge</v>
          </cell>
          <cell r="L129" t="str">
            <v>HG334A 1.6mm Kit</v>
          </cell>
          <cell r="M129">
            <v>1</v>
          </cell>
          <cell r="N129">
            <v>1</v>
          </cell>
          <cell r="O129">
            <v>1</v>
          </cell>
          <cell r="P129">
            <v>1</v>
          </cell>
          <cell r="Q129">
            <v>9.9999999999999995E-7</v>
          </cell>
          <cell r="R129">
            <v>1000000</v>
          </cell>
          <cell r="S129" t="str">
            <v>No redundancy</v>
          </cell>
          <cell r="T129" t="str">
            <v>Unsubstantiated Estimate</v>
          </cell>
          <cell r="U129">
            <v>2</v>
          </cell>
          <cell r="V129">
            <v>1.2833333333333332</v>
          </cell>
          <cell r="W129">
            <v>1.2833333333333333E-6</v>
          </cell>
          <cell r="X129" t="str">
            <v>Remove engine to gain full access to Collector Tank. Carefully remove the transfer hose from both ends. Tank is considered beyond economic repair. Remove and replace tank in accordance with above. Expected to require 2 mechanics to remove the tank. Repair</v>
          </cell>
          <cell r="Z129">
            <v>1</v>
          </cell>
          <cell r="AA129" t="str">
            <v>R1</v>
          </cell>
          <cell r="AB129" t="str">
            <v>T0</v>
          </cell>
          <cell r="AC129" t="str">
            <v>T0</v>
          </cell>
          <cell r="AD129" t="str">
            <v>T0</v>
          </cell>
          <cell r="AE129">
            <v>0</v>
          </cell>
          <cell r="AF129">
            <v>0.5</v>
          </cell>
          <cell r="AG129">
            <v>0.2</v>
          </cell>
          <cell r="AH129">
            <v>0.5</v>
          </cell>
          <cell r="AI129">
            <v>0</v>
          </cell>
          <cell r="AJ129">
            <v>8.3333333333333329E-2</v>
          </cell>
          <cell r="AK129">
            <v>0</v>
          </cell>
          <cell r="AL129">
            <v>0</v>
          </cell>
          <cell r="AM129">
            <v>1.2833333333333332</v>
          </cell>
          <cell r="AN129">
            <v>1.2833333333333333E-6</v>
          </cell>
          <cell r="AO129">
            <v>1</v>
          </cell>
          <cell r="AP129">
            <v>2</v>
          </cell>
          <cell r="AQ129">
            <v>3</v>
          </cell>
          <cell r="AY129">
            <v>1</v>
          </cell>
          <cell r="BD129">
            <v>2</v>
          </cell>
          <cell r="BF129">
            <v>1</v>
          </cell>
          <cell r="BG129">
            <v>1</v>
          </cell>
          <cell r="BI129">
            <v>1</v>
          </cell>
          <cell r="BJ129">
            <v>2</v>
          </cell>
          <cell r="BK129">
            <v>1</v>
          </cell>
          <cell r="BL129">
            <v>5</v>
          </cell>
          <cell r="BM129">
            <v>1</v>
          </cell>
          <cell r="BO129" t="str">
            <v/>
          </cell>
          <cell r="BP129" t="str">
            <v/>
          </cell>
          <cell r="BQ129" t="str">
            <v xml:space="preserve">Remove engine to gain full access to Collector Tank. </v>
          </cell>
          <cell r="BR129" t="str">
            <v/>
          </cell>
          <cell r="BS129" t="str">
            <v/>
          </cell>
          <cell r="BT129" t="str">
            <v/>
          </cell>
          <cell r="BU129" t="str">
            <v xml:space="preserve">Carefully remove the transfer hose from both ends. </v>
          </cell>
          <cell r="BV129" t="str">
            <v xml:space="preserve">Tank is considered beyond economic repair. Remove and replace tank in accordance with above. Expected to require 2 mechanics to remove the tank. </v>
          </cell>
          <cell r="BW129" t="str">
            <v/>
          </cell>
          <cell r="BX129" t="str">
            <v/>
          </cell>
          <cell r="BY129" t="str">
            <v/>
          </cell>
          <cell r="BZ129" t="str">
            <v/>
          </cell>
          <cell r="CA129" t="str">
            <v xml:space="preserve">Repair by exchange available at First or Second line without special facilities. </v>
          </cell>
          <cell r="CB129" t="str">
            <v/>
          </cell>
          <cell r="CC129" t="str">
            <v xml:space="preserve">Vendor approved repair of the tank is predicted to be too time consuming for level 1 or 2 instituations and these should be controlled in level 3 or 4 institutions with greater access to materials, tools and clean, well-lit ventillated facilities.  </v>
          </cell>
          <cell r="CD129" t="str">
            <v xml:space="preserve">Difficult to repair.  Some specialist patching is possible.  GKN can supply details. </v>
          </cell>
          <cell r="CE129" t="str">
            <v/>
          </cell>
          <cell r="CF129" t="str">
            <v xml:space="preserve">Cutting tools and Separating spatulas required. </v>
          </cell>
          <cell r="CG129" t="str">
            <v xml:space="preserve">Reinstall in the reverse order. </v>
          </cell>
          <cell r="CH129" t="str">
            <v xml:space="preserve">Task time doesn't include 24 hours inactive time awaiting curing of Adhesives. </v>
          </cell>
          <cell r="CI129" t="str">
            <v xml:space="preserve">Use thread-locking compound on fasteners. Use silicone grease on bonded seals for preservation.  Use anti-seizing grease/compound on bulkhead connectors and bolts.  Use  bonding compound on mounting strap clamp locations as required. Use P-NEA26 adhesive </v>
          </cell>
          <cell r="CJ129" t="str">
            <v xml:space="preserve">No predicted life limitations. </v>
          </cell>
          <cell r="CK129" t="str">
            <v/>
          </cell>
          <cell r="CL129" t="str">
            <v>Y</v>
          </cell>
        </row>
        <row r="130">
          <cell r="A130">
            <v>130</v>
          </cell>
          <cell r="B130">
            <v>111</v>
          </cell>
          <cell r="C130">
            <v>2</v>
          </cell>
          <cell r="D130" t="str">
            <v>N</v>
          </cell>
          <cell r="E130">
            <v>0</v>
          </cell>
          <cell r="F130" t="str">
            <v>SV00A0A410AD19</v>
          </cell>
          <cell r="G130" t="str">
            <v/>
          </cell>
          <cell r="H130" t="str">
            <v>Scout</v>
          </cell>
          <cell r="I130" t="str">
            <v>MAIN TANK  1  - SCOUT</v>
          </cell>
          <cell r="J130" t="str">
            <v/>
          </cell>
          <cell r="K130" t="str">
            <v>Strap Assy 1</v>
          </cell>
          <cell r="L130" t="str">
            <v/>
          </cell>
          <cell r="M130" t="str">
            <v/>
          </cell>
          <cell r="N130" t="str">
            <v/>
          </cell>
          <cell r="O130">
            <v>7.9493925537392647</v>
          </cell>
          <cell r="P130">
            <v>7.9493925537392647</v>
          </cell>
          <cell r="Q130">
            <v>7.949392553739265E-6</v>
          </cell>
          <cell r="R130">
            <v>125795.77536771867</v>
          </cell>
          <cell r="S130" t="str">
            <v>Any two straps will retain function</v>
          </cell>
          <cell r="T130" t="str">
            <v>Sum of Below Parts</v>
          </cell>
          <cell r="U130">
            <v>1</v>
          </cell>
          <cell r="V130">
            <v>1.4673733601112031</v>
          </cell>
          <cell r="W130">
            <v>1.1664726862423363E-5</v>
          </cell>
          <cell r="X130" t="str">
            <v xml:space="preserve">See parts below. Individual damaged parts can be replaced without replacing the tank. </v>
          </cell>
          <cell r="Z130">
            <v>0</v>
          </cell>
          <cell r="AA130" t="str">
            <v>T0</v>
          </cell>
          <cell r="AB130" t="str">
            <v>T0</v>
          </cell>
          <cell r="AC130" t="str">
            <v>T0</v>
          </cell>
          <cell r="AD130" t="str">
            <v>T0</v>
          </cell>
          <cell r="AL130" t="str">
            <v>MTTE =</v>
          </cell>
          <cell r="AM130">
            <v>1.4673733601112031</v>
          </cell>
          <cell r="AN130">
            <v>1.1664726862423363E-5</v>
          </cell>
          <cell r="AP130">
            <v>1</v>
          </cell>
          <cell r="AQ130">
            <v>4</v>
          </cell>
          <cell r="BJ130">
            <v>6</v>
          </cell>
          <cell r="BL130">
            <v>6</v>
          </cell>
          <cell r="BM130">
            <v>5</v>
          </cell>
          <cell r="BN130">
            <v>2</v>
          </cell>
          <cell r="BO130" t="str">
            <v/>
          </cell>
          <cell r="BP130" t="str">
            <v/>
          </cell>
          <cell r="BQ130" t="str">
            <v/>
          </cell>
          <cell r="BR130" t="str">
            <v/>
          </cell>
          <cell r="BS130" t="str">
            <v/>
          </cell>
          <cell r="BT130" t="str">
            <v/>
          </cell>
          <cell r="BU130" t="str">
            <v/>
          </cell>
          <cell r="BV130" t="str">
            <v/>
          </cell>
          <cell r="BW130" t="str">
            <v/>
          </cell>
          <cell r="BX130" t="str">
            <v/>
          </cell>
          <cell r="BY130" t="str">
            <v/>
          </cell>
          <cell r="BZ130" t="str">
            <v/>
          </cell>
          <cell r="CA130" t="str">
            <v/>
          </cell>
          <cell r="CB130" t="str">
            <v/>
          </cell>
          <cell r="CC130" t="str">
            <v/>
          </cell>
          <cell r="CD130" t="str">
            <v/>
          </cell>
          <cell r="CE130" t="str">
            <v/>
          </cell>
          <cell r="CF130" t="str">
            <v/>
          </cell>
          <cell r="CG130" t="str">
            <v/>
          </cell>
          <cell r="CH130" t="str">
            <v/>
          </cell>
          <cell r="CI130" t="str">
            <v/>
          </cell>
          <cell r="CJ130" t="str">
            <v/>
          </cell>
          <cell r="CK130" t="str">
            <v xml:space="preserve">See parts below. Individual damaged parts can be replaced without replacing the tank. </v>
          </cell>
          <cell r="CL130" t="str">
            <v>Y</v>
          </cell>
        </row>
        <row r="131">
          <cell r="A131">
            <v>131</v>
          </cell>
          <cell r="B131">
            <v>111</v>
          </cell>
          <cell r="C131">
            <v>3</v>
          </cell>
          <cell r="D131" t="str">
            <v>Y</v>
          </cell>
          <cell r="E131">
            <v>0.112</v>
          </cell>
          <cell r="F131" t="str">
            <v>SV00A0A410AD1901</v>
          </cell>
          <cell r="G131" t="str">
            <v>FT28411/01</v>
          </cell>
          <cell r="H131" t="str">
            <v>Scout</v>
          </cell>
          <cell r="I131" t="str">
            <v>MAIN TANK  1  - SCOUT</v>
          </cell>
          <cell r="J131" t="str">
            <v>Strap</v>
          </cell>
          <cell r="K131" t="str">
            <v>(Strap Assy 1) FT28411/-</v>
          </cell>
          <cell r="L131" t="str">
            <v>Strap</v>
          </cell>
          <cell r="M131">
            <v>1</v>
          </cell>
          <cell r="N131">
            <v>1</v>
          </cell>
          <cell r="O131">
            <v>0.112</v>
          </cell>
          <cell r="P131">
            <v>0.112</v>
          </cell>
          <cell r="Q131">
            <v>1.12E-7</v>
          </cell>
          <cell r="R131">
            <v>8928571.4285714291</v>
          </cell>
          <cell r="S131" t="str">
            <v>Any two straps will retain function</v>
          </cell>
          <cell r="T131" t="str">
            <v>NPRD 95 P2- 152, Plate Universal - 0.0040M converted to hours</v>
          </cell>
          <cell r="U131">
            <v>2</v>
          </cell>
          <cell r="V131">
            <v>1.8</v>
          </cell>
          <cell r="W131">
            <v>2.0160000000000001E-7</v>
          </cell>
          <cell r="X13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31">
            <v>1</v>
          </cell>
          <cell r="AA131" t="str">
            <v>R2</v>
          </cell>
          <cell r="AB131" t="str">
            <v>T0</v>
          </cell>
          <cell r="AC131" t="str">
            <v>P23</v>
          </cell>
          <cell r="AD131" t="str">
            <v>T0</v>
          </cell>
          <cell r="AE131">
            <v>0</v>
          </cell>
          <cell r="AF131">
            <v>0.5</v>
          </cell>
          <cell r="AG131">
            <v>0.71666666666666667</v>
          </cell>
          <cell r="AH131">
            <v>0.5</v>
          </cell>
          <cell r="AI131">
            <v>0</v>
          </cell>
          <cell r="AJ131">
            <v>8.3333333333333329E-2</v>
          </cell>
          <cell r="AK131">
            <v>0</v>
          </cell>
          <cell r="AL131">
            <v>0</v>
          </cell>
          <cell r="AM131">
            <v>1.8</v>
          </cell>
          <cell r="AN131">
            <v>2.0160000000000001E-7</v>
          </cell>
          <cell r="AP131">
            <v>2</v>
          </cell>
          <cell r="AQ131">
            <v>2</v>
          </cell>
          <cell r="BD131">
            <v>2</v>
          </cell>
          <cell r="BJ131">
            <v>1</v>
          </cell>
          <cell r="BK131">
            <v>1</v>
          </cell>
          <cell r="BL131">
            <v>1</v>
          </cell>
          <cell r="BM131">
            <v>1</v>
          </cell>
          <cell r="BO131" t="str">
            <v/>
          </cell>
          <cell r="BP131" t="str">
            <v xml:space="preserve">Expected to be replaceable. </v>
          </cell>
          <cell r="BQ131" t="str">
            <v/>
          </cell>
          <cell r="BR131" t="str">
            <v/>
          </cell>
          <cell r="BS131" t="str">
            <v/>
          </cell>
          <cell r="BT131" t="str">
            <v/>
          </cell>
          <cell r="BU131" t="str">
            <v/>
          </cell>
          <cell r="BV131" t="str">
            <v xml:space="preserve">Remove tank in accordance with above to gain access. Expected to need 2 mechanics to remove tank. </v>
          </cell>
          <cell r="BW131" t="str">
            <v/>
          </cell>
          <cell r="BX131" t="str">
            <v/>
          </cell>
          <cell r="BY131" t="str">
            <v/>
          </cell>
          <cell r="BZ131" t="str">
            <v/>
          </cell>
          <cell r="CA131" t="str">
            <v xml:space="preserve">Repair by exchange available at First or Second line without special facilities. </v>
          </cell>
          <cell r="CB131" t="str">
            <v/>
          </cell>
          <cell r="CC131" t="str">
            <v/>
          </cell>
          <cell r="CD131" t="str">
            <v/>
          </cell>
          <cell r="CE131" t="str">
            <v/>
          </cell>
          <cell r="CF131" t="str">
            <v xml:space="preserve">Remove and replace part with standard tools. No Special tools predicted. </v>
          </cell>
          <cell r="CG131" t="str">
            <v xml:space="preserve">Reinstall in the reverse order. </v>
          </cell>
          <cell r="CH131" t="str">
            <v/>
          </cell>
          <cell r="CI131" t="str">
            <v xml:space="preserve">No consumeables predicted. </v>
          </cell>
          <cell r="CJ131" t="str">
            <v xml:space="preserve">No predicted life limitations. </v>
          </cell>
          <cell r="CK131" t="str">
            <v/>
          </cell>
          <cell r="CL131" t="str">
            <v>Y</v>
          </cell>
        </row>
        <row r="132">
          <cell r="A132">
            <v>132</v>
          </cell>
          <cell r="B132">
            <v>111</v>
          </cell>
          <cell r="C132">
            <v>3</v>
          </cell>
          <cell r="D132" t="str">
            <v>Y</v>
          </cell>
          <cell r="E132">
            <v>0.112</v>
          </cell>
          <cell r="F132" t="str">
            <v>SV00A0A410AD1903</v>
          </cell>
          <cell r="G132" t="str">
            <v>FT28412/02</v>
          </cell>
          <cell r="H132" t="str">
            <v>Scout</v>
          </cell>
          <cell r="I132" t="str">
            <v>MAIN TANK  1  - SCOUT</v>
          </cell>
          <cell r="J132" t="str">
            <v>Strap</v>
          </cell>
          <cell r="K132" t="str">
            <v>(Strap Assy 1) FT28411/-</v>
          </cell>
          <cell r="L132" t="str">
            <v>Strap</v>
          </cell>
          <cell r="M132">
            <v>1</v>
          </cell>
          <cell r="N132">
            <v>1</v>
          </cell>
          <cell r="O132">
            <v>0.112</v>
          </cell>
          <cell r="P132">
            <v>0.112</v>
          </cell>
          <cell r="Q132">
            <v>1.12E-7</v>
          </cell>
          <cell r="R132">
            <v>8928571.4285714291</v>
          </cell>
          <cell r="S132" t="str">
            <v>Any two straps will retain function</v>
          </cell>
          <cell r="T132" t="str">
            <v>NPRD 95 P2- 152, Plate Universal - 0.0040M converted to hours</v>
          </cell>
          <cell r="U132">
            <v>2</v>
          </cell>
          <cell r="V132">
            <v>1.8</v>
          </cell>
          <cell r="W132">
            <v>2.0160000000000001E-7</v>
          </cell>
          <cell r="X13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32">
            <v>1</v>
          </cell>
          <cell r="AA132" t="str">
            <v>R2</v>
          </cell>
          <cell r="AB132" t="str">
            <v>T0</v>
          </cell>
          <cell r="AC132" t="str">
            <v>P23</v>
          </cell>
          <cell r="AD132" t="str">
            <v>T0</v>
          </cell>
          <cell r="AE132">
            <v>0</v>
          </cell>
          <cell r="AF132">
            <v>0.5</v>
          </cell>
          <cell r="AG132">
            <v>0.71666666666666667</v>
          </cell>
          <cell r="AH132">
            <v>0.5</v>
          </cell>
          <cell r="AI132">
            <v>0</v>
          </cell>
          <cell r="AJ132">
            <v>8.3333333333333329E-2</v>
          </cell>
          <cell r="AK132">
            <v>0</v>
          </cell>
          <cell r="AL132">
            <v>0</v>
          </cell>
          <cell r="AM132">
            <v>1.8</v>
          </cell>
          <cell r="AN132">
            <v>2.0160000000000001E-7</v>
          </cell>
          <cell r="AP132">
            <v>2</v>
          </cell>
          <cell r="AQ132">
            <v>2</v>
          </cell>
          <cell r="BD132">
            <v>2</v>
          </cell>
          <cell r="BJ132">
            <v>1</v>
          </cell>
          <cell r="BK132">
            <v>1</v>
          </cell>
          <cell r="BL132">
            <v>1</v>
          </cell>
          <cell r="BM132">
            <v>1</v>
          </cell>
          <cell r="BO132" t="str">
            <v/>
          </cell>
          <cell r="BP132" t="str">
            <v xml:space="preserve">Expected to be replaceable. </v>
          </cell>
          <cell r="BQ132" t="str">
            <v/>
          </cell>
          <cell r="BR132" t="str">
            <v/>
          </cell>
          <cell r="BS132" t="str">
            <v/>
          </cell>
          <cell r="BT132" t="str">
            <v/>
          </cell>
          <cell r="BU132" t="str">
            <v/>
          </cell>
          <cell r="BV132" t="str">
            <v xml:space="preserve">Remove tank in accordance with above to gain access. Expected to need 2 mechanics to remove tank. </v>
          </cell>
          <cell r="BW132" t="str">
            <v/>
          </cell>
          <cell r="BX132" t="str">
            <v/>
          </cell>
          <cell r="BY132" t="str">
            <v/>
          </cell>
          <cell r="BZ132" t="str">
            <v/>
          </cell>
          <cell r="CA132" t="str">
            <v xml:space="preserve">Repair by exchange available at First or Second line without special facilities. </v>
          </cell>
          <cell r="CB132" t="str">
            <v/>
          </cell>
          <cell r="CC132" t="str">
            <v/>
          </cell>
          <cell r="CD132" t="str">
            <v/>
          </cell>
          <cell r="CE132" t="str">
            <v/>
          </cell>
          <cell r="CF132" t="str">
            <v xml:space="preserve">Remove and replace part with standard tools. No Special tools predicted. </v>
          </cell>
          <cell r="CG132" t="str">
            <v xml:space="preserve">Reinstall in the reverse order. </v>
          </cell>
          <cell r="CH132" t="str">
            <v/>
          </cell>
          <cell r="CI132" t="str">
            <v xml:space="preserve">No consumeables predicted. </v>
          </cell>
          <cell r="CJ132" t="str">
            <v xml:space="preserve">No predicted life limitations. </v>
          </cell>
          <cell r="CK132" t="str">
            <v/>
          </cell>
          <cell r="CL132" t="str">
            <v>Y</v>
          </cell>
        </row>
        <row r="133">
          <cell r="A133">
            <v>133</v>
          </cell>
          <cell r="B133">
            <v>111</v>
          </cell>
          <cell r="C133">
            <v>3</v>
          </cell>
          <cell r="D133" t="str">
            <v>Y</v>
          </cell>
          <cell r="E133">
            <v>0.112</v>
          </cell>
          <cell r="F133" t="str">
            <v>SV00A0A410AD1905</v>
          </cell>
          <cell r="G133" t="str">
            <v>FT28412/03</v>
          </cell>
          <cell r="H133" t="str">
            <v>Scout</v>
          </cell>
          <cell r="I133" t="str">
            <v>MAIN TANK  1  - SCOUT</v>
          </cell>
          <cell r="J133" t="str">
            <v>Strap</v>
          </cell>
          <cell r="K133" t="str">
            <v>(Strap Assy 1) FT28411/-</v>
          </cell>
          <cell r="L133" t="str">
            <v>Strap</v>
          </cell>
          <cell r="M133">
            <v>1</v>
          </cell>
          <cell r="N133">
            <v>1</v>
          </cell>
          <cell r="O133">
            <v>0.112</v>
          </cell>
          <cell r="P133">
            <v>0.112</v>
          </cell>
          <cell r="Q133">
            <v>1.12E-7</v>
          </cell>
          <cell r="R133">
            <v>8928571.4285714291</v>
          </cell>
          <cell r="S133" t="str">
            <v>Any two straps will retain function</v>
          </cell>
          <cell r="T133" t="str">
            <v>NPRD 95 P2- 152, Plate Universal - 0.0040M converted to hours</v>
          </cell>
          <cell r="U133">
            <v>2</v>
          </cell>
          <cell r="V133">
            <v>1.8</v>
          </cell>
          <cell r="W133">
            <v>2.0160000000000001E-7</v>
          </cell>
          <cell r="X13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33">
            <v>1</v>
          </cell>
          <cell r="AA133" t="str">
            <v>R2</v>
          </cell>
          <cell r="AB133" t="str">
            <v>T0</v>
          </cell>
          <cell r="AC133" t="str">
            <v>P23</v>
          </cell>
          <cell r="AD133" t="str">
            <v>T0</v>
          </cell>
          <cell r="AE133">
            <v>0</v>
          </cell>
          <cell r="AF133">
            <v>0.5</v>
          </cell>
          <cell r="AG133">
            <v>0.71666666666666667</v>
          </cell>
          <cell r="AH133">
            <v>0.5</v>
          </cell>
          <cell r="AI133">
            <v>0</v>
          </cell>
          <cell r="AJ133">
            <v>8.3333333333333329E-2</v>
          </cell>
          <cell r="AK133">
            <v>0</v>
          </cell>
          <cell r="AL133">
            <v>0</v>
          </cell>
          <cell r="AM133">
            <v>1.8</v>
          </cell>
          <cell r="AN133">
            <v>2.0160000000000001E-7</v>
          </cell>
          <cell r="AP133">
            <v>2</v>
          </cell>
          <cell r="AQ133">
            <v>2</v>
          </cell>
          <cell r="BD133">
            <v>2</v>
          </cell>
          <cell r="BJ133">
            <v>1</v>
          </cell>
          <cell r="BK133">
            <v>1</v>
          </cell>
          <cell r="BL133">
            <v>1</v>
          </cell>
          <cell r="BM133">
            <v>1</v>
          </cell>
          <cell r="BO133" t="str">
            <v/>
          </cell>
          <cell r="BP133" t="str">
            <v xml:space="preserve">Expected to be replaceable. </v>
          </cell>
          <cell r="BQ133" t="str">
            <v/>
          </cell>
          <cell r="BR133" t="str">
            <v/>
          </cell>
          <cell r="BS133" t="str">
            <v/>
          </cell>
          <cell r="BT133" t="str">
            <v/>
          </cell>
          <cell r="BU133" t="str">
            <v/>
          </cell>
          <cell r="BV133" t="str">
            <v xml:space="preserve">Remove tank in accordance with above to gain access. Expected to need 2 mechanics to remove tank. </v>
          </cell>
          <cell r="BW133" t="str">
            <v/>
          </cell>
          <cell r="BX133" t="str">
            <v/>
          </cell>
          <cell r="BY133" t="str">
            <v/>
          </cell>
          <cell r="BZ133" t="str">
            <v/>
          </cell>
          <cell r="CA133" t="str">
            <v xml:space="preserve">Repair by exchange available at First or Second line without special facilities. </v>
          </cell>
          <cell r="CB133" t="str">
            <v/>
          </cell>
          <cell r="CC133" t="str">
            <v/>
          </cell>
          <cell r="CD133" t="str">
            <v/>
          </cell>
          <cell r="CE133" t="str">
            <v/>
          </cell>
          <cell r="CF133" t="str">
            <v xml:space="preserve">Remove and replace part with standard tools. No Special tools predicted. </v>
          </cell>
          <cell r="CG133" t="str">
            <v xml:space="preserve">Reinstall in the reverse order. </v>
          </cell>
          <cell r="CH133" t="str">
            <v/>
          </cell>
          <cell r="CI133" t="str">
            <v xml:space="preserve">No consumeables predicted. </v>
          </cell>
          <cell r="CJ133" t="str">
            <v xml:space="preserve">No predicted life limitations. </v>
          </cell>
          <cell r="CK133" t="str">
            <v/>
          </cell>
          <cell r="CL133" t="str">
            <v>Y</v>
          </cell>
        </row>
        <row r="134">
          <cell r="A134">
            <v>134</v>
          </cell>
          <cell r="B134">
            <v>48</v>
          </cell>
          <cell r="C134">
            <v>3</v>
          </cell>
          <cell r="D134" t="str">
            <v>Y</v>
          </cell>
          <cell r="E134">
            <v>0.44800000000000001</v>
          </cell>
          <cell r="F134" t="str">
            <v>SV00A0A410AD1907</v>
          </cell>
          <cell r="G134" t="str">
            <v>FT28911</v>
          </cell>
          <cell r="H134" t="str">
            <v>Scout</v>
          </cell>
          <cell r="I134" t="str">
            <v>MAIN TANK  1  - SCOUT</v>
          </cell>
          <cell r="J134" t="str">
            <v>Tension Block Threaded M8</v>
          </cell>
          <cell r="K134" t="str">
            <v>(Strap Assy 1) FT28411/-</v>
          </cell>
          <cell r="L134" t="str">
            <v>Tension Block Threaded M8</v>
          </cell>
          <cell r="M134">
            <v>2</v>
          </cell>
          <cell r="N134">
            <v>2</v>
          </cell>
          <cell r="O134">
            <v>0.224</v>
          </cell>
          <cell r="P134">
            <v>0.44800000000000001</v>
          </cell>
          <cell r="Q134">
            <v>4.4799999999999999E-7</v>
          </cell>
          <cell r="R134">
            <v>2232142.8571428573</v>
          </cell>
          <cell r="S134" t="str">
            <v>Any two straps will retain function</v>
          </cell>
          <cell r="T134" t="str">
            <v>NPRD 95 P2-152, Plate - 0.008M GM converted to hours.</v>
          </cell>
          <cell r="U134">
            <v>2</v>
          </cell>
          <cell r="V134">
            <v>1.8</v>
          </cell>
          <cell r="W134">
            <v>8.0640000000000002E-7</v>
          </cell>
          <cell r="X13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34">
            <v>1</v>
          </cell>
          <cell r="AA134" t="str">
            <v>R2</v>
          </cell>
          <cell r="AB134" t="str">
            <v>T0</v>
          </cell>
          <cell r="AC134" t="str">
            <v>P23</v>
          </cell>
          <cell r="AD134" t="str">
            <v>T0</v>
          </cell>
          <cell r="AE134">
            <v>0</v>
          </cell>
          <cell r="AF134">
            <v>0.5</v>
          </cell>
          <cell r="AG134">
            <v>0.71666666666666667</v>
          </cell>
          <cell r="AH134">
            <v>0.5</v>
          </cell>
          <cell r="AI134">
            <v>0</v>
          </cell>
          <cell r="AJ134">
            <v>8.3333333333333329E-2</v>
          </cell>
          <cell r="AK134">
            <v>0</v>
          </cell>
          <cell r="AL134">
            <v>0</v>
          </cell>
          <cell r="AM134">
            <v>1.8</v>
          </cell>
          <cell r="AN134">
            <v>8.0640000000000002E-7</v>
          </cell>
          <cell r="AP134">
            <v>2</v>
          </cell>
          <cell r="AQ134">
            <v>2</v>
          </cell>
          <cell r="BD134">
            <v>2</v>
          </cell>
          <cell r="BJ134">
            <v>1</v>
          </cell>
          <cell r="BK134">
            <v>1</v>
          </cell>
          <cell r="BL134">
            <v>1</v>
          </cell>
          <cell r="BM134">
            <v>1</v>
          </cell>
          <cell r="BO134" t="str">
            <v/>
          </cell>
          <cell r="BP134" t="str">
            <v xml:space="preserve">Expected to be replaceable. </v>
          </cell>
          <cell r="BQ134" t="str">
            <v/>
          </cell>
          <cell r="BR134" t="str">
            <v/>
          </cell>
          <cell r="BS134" t="str">
            <v/>
          </cell>
          <cell r="BT134" t="str">
            <v/>
          </cell>
          <cell r="BU134" t="str">
            <v/>
          </cell>
          <cell r="BV134" t="str">
            <v xml:space="preserve">Remove tank in accordance with above to gain access. Expected to need 2 mechanics to remove tank. </v>
          </cell>
          <cell r="BW134" t="str">
            <v/>
          </cell>
          <cell r="BX134" t="str">
            <v/>
          </cell>
          <cell r="BY134" t="str">
            <v/>
          </cell>
          <cell r="BZ134" t="str">
            <v/>
          </cell>
          <cell r="CA134" t="str">
            <v xml:space="preserve">Repair by exchange available at First or Second line without special facilities. </v>
          </cell>
          <cell r="CB134" t="str">
            <v/>
          </cell>
          <cell r="CC134" t="str">
            <v/>
          </cell>
          <cell r="CD134" t="str">
            <v/>
          </cell>
          <cell r="CE134" t="str">
            <v/>
          </cell>
          <cell r="CF134" t="str">
            <v xml:space="preserve">Remove and replace part with standard tools. No Special tools predicted. </v>
          </cell>
          <cell r="CG134" t="str">
            <v xml:space="preserve">Reinstall in the reverse order. </v>
          </cell>
          <cell r="CH134" t="str">
            <v/>
          </cell>
          <cell r="CI134" t="str">
            <v xml:space="preserve">No consumeables predicted. </v>
          </cell>
          <cell r="CJ134" t="str">
            <v xml:space="preserve">No predicted life limitations. </v>
          </cell>
          <cell r="CK134" t="str">
            <v/>
          </cell>
          <cell r="CL134" t="str">
            <v>Y</v>
          </cell>
        </row>
        <row r="135">
          <cell r="A135">
            <v>135</v>
          </cell>
          <cell r="B135">
            <v>48</v>
          </cell>
          <cell r="C135">
            <v>3</v>
          </cell>
          <cell r="D135" t="str">
            <v>Y</v>
          </cell>
          <cell r="E135">
            <v>0.44800000000000001</v>
          </cell>
          <cell r="F135" t="str">
            <v>SV00A0A410AD1909</v>
          </cell>
          <cell r="G135" t="str">
            <v>FT28910</v>
          </cell>
          <cell r="H135" t="str">
            <v>Scout</v>
          </cell>
          <cell r="I135" t="str">
            <v>MAIN TANK  1  - SCOUT</v>
          </cell>
          <cell r="J135" t="str">
            <v>Tension Block Clearance</v>
          </cell>
          <cell r="K135" t="str">
            <v>(Strap Assy 1) FT28411/-</v>
          </cell>
          <cell r="L135" t="str">
            <v>Tension Block Clearance</v>
          </cell>
          <cell r="M135">
            <v>2</v>
          </cell>
          <cell r="N135">
            <v>2</v>
          </cell>
          <cell r="O135">
            <v>0.224</v>
          </cell>
          <cell r="P135">
            <v>0.44800000000000001</v>
          </cell>
          <cell r="Q135">
            <v>4.4799999999999999E-7</v>
          </cell>
          <cell r="R135">
            <v>2232142.8571428573</v>
          </cell>
          <cell r="S135" t="str">
            <v>Any two straps will retain function</v>
          </cell>
          <cell r="T135" t="str">
            <v>NPRD 95 P2-152, Plate - 0.008M GM converted to hours.</v>
          </cell>
          <cell r="U135">
            <v>2</v>
          </cell>
          <cell r="V135">
            <v>1.8</v>
          </cell>
          <cell r="W135">
            <v>8.0640000000000002E-7</v>
          </cell>
          <cell r="X13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35">
            <v>1</v>
          </cell>
          <cell r="AA135" t="str">
            <v>R2</v>
          </cell>
          <cell r="AB135" t="str">
            <v>T0</v>
          </cell>
          <cell r="AC135" t="str">
            <v>P23</v>
          </cell>
          <cell r="AD135" t="str">
            <v>T0</v>
          </cell>
          <cell r="AE135">
            <v>0</v>
          </cell>
          <cell r="AF135">
            <v>0.5</v>
          </cell>
          <cell r="AG135">
            <v>0.71666666666666667</v>
          </cell>
          <cell r="AH135">
            <v>0.5</v>
          </cell>
          <cell r="AI135">
            <v>0</v>
          </cell>
          <cell r="AJ135">
            <v>8.3333333333333329E-2</v>
          </cell>
          <cell r="AK135">
            <v>0</v>
          </cell>
          <cell r="AL135">
            <v>0</v>
          </cell>
          <cell r="AM135">
            <v>1.8</v>
          </cell>
          <cell r="AN135">
            <v>8.0640000000000002E-7</v>
          </cell>
          <cell r="AP135">
            <v>2</v>
          </cell>
          <cell r="AQ135">
            <v>2</v>
          </cell>
          <cell r="BD135">
            <v>2</v>
          </cell>
          <cell r="BJ135">
            <v>1</v>
          </cell>
          <cell r="BK135">
            <v>1</v>
          </cell>
          <cell r="BL135">
            <v>1</v>
          </cell>
          <cell r="BM135">
            <v>1</v>
          </cell>
          <cell r="BO135" t="str">
            <v/>
          </cell>
          <cell r="BP135" t="str">
            <v xml:space="preserve">Expected to be replaceable. </v>
          </cell>
          <cell r="BQ135" t="str">
            <v/>
          </cell>
          <cell r="BR135" t="str">
            <v/>
          </cell>
          <cell r="BS135" t="str">
            <v/>
          </cell>
          <cell r="BT135" t="str">
            <v/>
          </cell>
          <cell r="BU135" t="str">
            <v/>
          </cell>
          <cell r="BV135" t="str">
            <v xml:space="preserve">Remove tank in accordance with above to gain access. Expected to need 2 mechanics to remove tank. </v>
          </cell>
          <cell r="BW135" t="str">
            <v/>
          </cell>
          <cell r="BX135" t="str">
            <v/>
          </cell>
          <cell r="BY135" t="str">
            <v/>
          </cell>
          <cell r="BZ135" t="str">
            <v/>
          </cell>
          <cell r="CA135" t="str">
            <v xml:space="preserve">Repair by exchange available at First or Second line without special facilities. </v>
          </cell>
          <cell r="CB135" t="str">
            <v/>
          </cell>
          <cell r="CC135" t="str">
            <v/>
          </cell>
          <cell r="CD135" t="str">
            <v/>
          </cell>
          <cell r="CE135" t="str">
            <v/>
          </cell>
          <cell r="CF135" t="str">
            <v xml:space="preserve">Remove and replace part with standard tools. No Special tools predicted. </v>
          </cell>
          <cell r="CG135" t="str">
            <v xml:space="preserve">Reinstall in the reverse order. </v>
          </cell>
          <cell r="CH135" t="str">
            <v/>
          </cell>
          <cell r="CI135" t="str">
            <v xml:space="preserve">No consumeables predicted. </v>
          </cell>
          <cell r="CJ135" t="str">
            <v xml:space="preserve">No predicted life limitations. </v>
          </cell>
          <cell r="CK135" t="str">
            <v/>
          </cell>
          <cell r="CL135" t="str">
            <v>Y</v>
          </cell>
        </row>
        <row r="136">
          <cell r="A136">
            <v>136</v>
          </cell>
          <cell r="B136">
            <v>73</v>
          </cell>
          <cell r="C136">
            <v>3</v>
          </cell>
          <cell r="D136" t="str">
            <v>Y</v>
          </cell>
          <cell r="E136">
            <v>5.0848000000000004</v>
          </cell>
          <cell r="F136" t="str">
            <v>SV00A0A410AD1911</v>
          </cell>
          <cell r="G136" t="str">
            <v>NT-M8-SCX24</v>
          </cell>
          <cell r="H136" t="str">
            <v>Scout</v>
          </cell>
          <cell r="I136" t="str">
            <v>MAIN TANK  1  - SCOUT</v>
          </cell>
          <cell r="J136" t="str">
            <v>Studding Connector M8</v>
          </cell>
          <cell r="K136" t="str">
            <v>(Strap Assy 1) FT28411/-</v>
          </cell>
          <cell r="L136" t="str">
            <v>Studding Connector M8</v>
          </cell>
          <cell r="M136">
            <v>2</v>
          </cell>
          <cell r="N136">
            <v>2</v>
          </cell>
          <cell r="O136">
            <v>2.5424000000000002</v>
          </cell>
          <cell r="P136">
            <v>5.0848000000000004</v>
          </cell>
          <cell r="Q136">
            <v>5.0848000000000009E-6</v>
          </cell>
          <cell r="R136">
            <v>196664.56891126491</v>
          </cell>
          <cell r="S136" t="str">
            <v>Any two straps will retain function</v>
          </cell>
          <cell r="T136" t="str">
            <v>NPRD 95 P2-49, Connector Adapter - 0.0908M converted to hours</v>
          </cell>
          <cell r="U136">
            <v>2</v>
          </cell>
          <cell r="V136">
            <v>1.3499999999999999</v>
          </cell>
          <cell r="W136">
            <v>6.8644800000000004E-6</v>
          </cell>
          <cell r="X13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36">
            <v>1</v>
          </cell>
          <cell r="AA136" t="str">
            <v>R2</v>
          </cell>
          <cell r="AB136" t="str">
            <v>T0</v>
          </cell>
          <cell r="AC136" t="str">
            <v>P11</v>
          </cell>
          <cell r="AD136" t="str">
            <v>T0</v>
          </cell>
          <cell r="AE136">
            <v>0</v>
          </cell>
          <cell r="AF136">
            <v>0.5</v>
          </cell>
          <cell r="AG136">
            <v>0.26666666666666666</v>
          </cell>
          <cell r="AH136">
            <v>0.5</v>
          </cell>
          <cell r="AI136">
            <v>0</v>
          </cell>
          <cell r="AJ136">
            <v>8.3333333333333329E-2</v>
          </cell>
          <cell r="AK136">
            <v>0</v>
          </cell>
          <cell r="AL136">
            <v>0</v>
          </cell>
          <cell r="AM136">
            <v>1.3499999999999999</v>
          </cell>
          <cell r="AN136">
            <v>6.8644800000000004E-6</v>
          </cell>
          <cell r="AP136">
            <v>2</v>
          </cell>
          <cell r="AQ136">
            <v>2</v>
          </cell>
          <cell r="BD136">
            <v>2</v>
          </cell>
          <cell r="BJ136">
            <v>1</v>
          </cell>
          <cell r="BK136">
            <v>1</v>
          </cell>
          <cell r="BL136">
            <v>2</v>
          </cell>
          <cell r="BM136">
            <v>1</v>
          </cell>
          <cell r="BO136" t="str">
            <v/>
          </cell>
          <cell r="BP136" t="str">
            <v xml:space="preserve">Expected to be replaceable. </v>
          </cell>
          <cell r="BQ136" t="str">
            <v/>
          </cell>
          <cell r="BR136" t="str">
            <v/>
          </cell>
          <cell r="BS136" t="str">
            <v/>
          </cell>
          <cell r="BT136" t="str">
            <v/>
          </cell>
          <cell r="BU136" t="str">
            <v/>
          </cell>
          <cell r="BV136" t="str">
            <v xml:space="preserve">Remove tank in accordance with above to gain access. Expected to need 2 mechanics to remove tank. </v>
          </cell>
          <cell r="BW136" t="str">
            <v/>
          </cell>
          <cell r="BX136" t="str">
            <v/>
          </cell>
          <cell r="BY136" t="str">
            <v/>
          </cell>
          <cell r="BZ136" t="str">
            <v/>
          </cell>
          <cell r="CA136" t="str">
            <v xml:space="preserve">Repair by exchange available at First or Second line without special facilities. </v>
          </cell>
          <cell r="CB136" t="str">
            <v/>
          </cell>
          <cell r="CC136" t="str">
            <v/>
          </cell>
          <cell r="CD136" t="str">
            <v/>
          </cell>
          <cell r="CE136" t="str">
            <v/>
          </cell>
          <cell r="CF136" t="str">
            <v xml:space="preserve">Remove and replace part with standard tools. No Special tools predicted. </v>
          </cell>
          <cell r="CG136" t="str">
            <v xml:space="preserve">Reinstall in the reverse order. </v>
          </cell>
          <cell r="CH136" t="str">
            <v/>
          </cell>
          <cell r="CI136" t="str">
            <v xml:space="preserve">Use thread-locking compound on fasteners. Use silicone grease on bonded seals for preservation.  Use anti-seizing grease/compound on bulkhead connectors and bolts.  Use  bonding compound on mounting strap clamp locations as required. </v>
          </cell>
          <cell r="CJ136" t="str">
            <v xml:space="preserve">No predicted life limitations. </v>
          </cell>
          <cell r="CK136" t="str">
            <v/>
          </cell>
          <cell r="CL136" t="str">
            <v>Y</v>
          </cell>
        </row>
        <row r="137">
          <cell r="A137">
            <v>137</v>
          </cell>
          <cell r="B137">
            <v>48</v>
          </cell>
          <cell r="C137">
            <v>3</v>
          </cell>
          <cell r="D137" t="str">
            <v>Y</v>
          </cell>
          <cell r="E137">
            <v>0.224</v>
          </cell>
          <cell r="F137" t="str">
            <v>SV00A0A410AD1913</v>
          </cell>
          <cell r="G137" t="str">
            <v>FT28905</v>
          </cell>
          <cell r="H137" t="str">
            <v>Scout</v>
          </cell>
          <cell r="I137" t="str">
            <v>MAIN TANK  1  - SCOUT</v>
          </cell>
          <cell r="J137" t="str">
            <v>Mounting Block</v>
          </cell>
          <cell r="K137" t="str">
            <v>(Strap Assy 1) FT28411/-</v>
          </cell>
          <cell r="L137" t="str">
            <v>Mounting Block</v>
          </cell>
          <cell r="M137">
            <v>1</v>
          </cell>
          <cell r="N137">
            <v>1</v>
          </cell>
          <cell r="O137">
            <v>0.224</v>
          </cell>
          <cell r="P137">
            <v>0.224</v>
          </cell>
          <cell r="Q137">
            <v>2.2399999999999999E-7</v>
          </cell>
          <cell r="R137">
            <v>4464285.7142857146</v>
          </cell>
          <cell r="S137" t="str">
            <v>Any two straps will retain function</v>
          </cell>
          <cell r="T137" t="str">
            <v>NPRD 95 P2-152, Plate - 0.008M GM converted to hours.</v>
          </cell>
          <cell r="U137">
            <v>2</v>
          </cell>
          <cell r="V137">
            <v>1.8</v>
          </cell>
          <cell r="W137">
            <v>4.0320000000000001E-7</v>
          </cell>
          <cell r="X13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37">
            <v>1</v>
          </cell>
          <cell r="AA137" t="str">
            <v>R2</v>
          </cell>
          <cell r="AB137" t="str">
            <v>T0</v>
          </cell>
          <cell r="AC137" t="str">
            <v>P23</v>
          </cell>
          <cell r="AD137" t="str">
            <v>T0</v>
          </cell>
          <cell r="AE137">
            <v>0</v>
          </cell>
          <cell r="AF137">
            <v>0.5</v>
          </cell>
          <cell r="AG137">
            <v>0.71666666666666667</v>
          </cell>
          <cell r="AH137">
            <v>0.5</v>
          </cell>
          <cell r="AI137">
            <v>0</v>
          </cell>
          <cell r="AJ137">
            <v>8.3333333333333329E-2</v>
          </cell>
          <cell r="AK137">
            <v>0</v>
          </cell>
          <cell r="AL137">
            <v>0</v>
          </cell>
          <cell r="AM137">
            <v>1.8</v>
          </cell>
          <cell r="AN137">
            <v>4.0320000000000001E-7</v>
          </cell>
          <cell r="AP137">
            <v>2</v>
          </cell>
          <cell r="AQ137">
            <v>2</v>
          </cell>
          <cell r="BD137">
            <v>2</v>
          </cell>
          <cell r="BJ137">
            <v>1</v>
          </cell>
          <cell r="BK137">
            <v>1</v>
          </cell>
          <cell r="BL137">
            <v>1</v>
          </cell>
          <cell r="BM137">
            <v>1</v>
          </cell>
          <cell r="BO137" t="str">
            <v/>
          </cell>
          <cell r="BP137" t="str">
            <v xml:space="preserve">Expected to be replaceable. </v>
          </cell>
          <cell r="BQ137" t="str">
            <v/>
          </cell>
          <cell r="BR137" t="str">
            <v/>
          </cell>
          <cell r="BS137" t="str">
            <v/>
          </cell>
          <cell r="BT137" t="str">
            <v/>
          </cell>
          <cell r="BU137" t="str">
            <v/>
          </cell>
          <cell r="BV137" t="str">
            <v xml:space="preserve">Remove tank in accordance with above to gain access. Expected to need 2 mechanics to remove tank. </v>
          </cell>
          <cell r="BW137" t="str">
            <v/>
          </cell>
          <cell r="BX137" t="str">
            <v/>
          </cell>
          <cell r="BY137" t="str">
            <v/>
          </cell>
          <cell r="BZ137" t="str">
            <v/>
          </cell>
          <cell r="CA137" t="str">
            <v xml:space="preserve">Repair by exchange available at First or Second line without special facilities. </v>
          </cell>
          <cell r="CB137" t="str">
            <v/>
          </cell>
          <cell r="CC137" t="str">
            <v/>
          </cell>
          <cell r="CD137" t="str">
            <v/>
          </cell>
          <cell r="CE137" t="str">
            <v/>
          </cell>
          <cell r="CF137" t="str">
            <v xml:space="preserve">Remove and replace part with standard tools. No Special tools predicted. </v>
          </cell>
          <cell r="CG137" t="str">
            <v xml:space="preserve">Reinstall in the reverse order. </v>
          </cell>
          <cell r="CH137" t="str">
            <v/>
          </cell>
          <cell r="CI137" t="str">
            <v xml:space="preserve">No consumeables predicted. </v>
          </cell>
          <cell r="CJ137" t="str">
            <v xml:space="preserve">No predicted life limitations. </v>
          </cell>
          <cell r="CK137" t="str">
            <v/>
          </cell>
          <cell r="CL137" t="str">
            <v>Y</v>
          </cell>
        </row>
        <row r="138">
          <cell r="A138">
            <v>138</v>
          </cell>
          <cell r="B138">
            <v>48</v>
          </cell>
          <cell r="C138">
            <v>3</v>
          </cell>
          <cell r="D138" t="str">
            <v>Y</v>
          </cell>
          <cell r="E138">
            <v>0.224</v>
          </cell>
          <cell r="F138" t="str">
            <v>SV00A0A410AD1915</v>
          </cell>
          <cell r="G138" t="str">
            <v>FT28909</v>
          </cell>
          <cell r="H138" t="str">
            <v>Scout</v>
          </cell>
          <cell r="I138" t="str">
            <v>MAIN TANK  1  - SCOUT</v>
          </cell>
          <cell r="J138" t="str">
            <v>Strap Retaining Block</v>
          </cell>
          <cell r="K138" t="str">
            <v>(Strap Assy 1) FT28411/-</v>
          </cell>
          <cell r="L138" t="str">
            <v>Strap Retaining Block</v>
          </cell>
          <cell r="M138">
            <v>1</v>
          </cell>
          <cell r="N138">
            <v>1</v>
          </cell>
          <cell r="O138">
            <v>0.224</v>
          </cell>
          <cell r="P138">
            <v>0.224</v>
          </cell>
          <cell r="Q138">
            <v>2.2399999999999999E-7</v>
          </cell>
          <cell r="R138">
            <v>4464285.7142857146</v>
          </cell>
          <cell r="S138" t="str">
            <v>Any two straps will retain function</v>
          </cell>
          <cell r="T138" t="str">
            <v>NPRD 95 P2-152, Plate - 0.008M GM converted to hours.</v>
          </cell>
          <cell r="U138">
            <v>2</v>
          </cell>
          <cell r="V138">
            <v>1.8</v>
          </cell>
          <cell r="W138">
            <v>4.0320000000000001E-7</v>
          </cell>
          <cell r="X13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38">
            <v>1</v>
          </cell>
          <cell r="AA138" t="str">
            <v>R2</v>
          </cell>
          <cell r="AB138" t="str">
            <v>T0</v>
          </cell>
          <cell r="AC138" t="str">
            <v>P23</v>
          </cell>
          <cell r="AD138" t="str">
            <v>T0</v>
          </cell>
          <cell r="AE138">
            <v>0</v>
          </cell>
          <cell r="AF138">
            <v>0.5</v>
          </cell>
          <cell r="AG138">
            <v>0.71666666666666667</v>
          </cell>
          <cell r="AH138">
            <v>0.5</v>
          </cell>
          <cell r="AI138">
            <v>0</v>
          </cell>
          <cell r="AJ138">
            <v>8.3333333333333329E-2</v>
          </cell>
          <cell r="AK138">
            <v>0</v>
          </cell>
          <cell r="AL138">
            <v>0</v>
          </cell>
          <cell r="AM138">
            <v>1.8</v>
          </cell>
          <cell r="AN138">
            <v>4.0320000000000001E-7</v>
          </cell>
          <cell r="AP138">
            <v>2</v>
          </cell>
          <cell r="AQ138">
            <v>2</v>
          </cell>
          <cell r="BD138">
            <v>2</v>
          </cell>
          <cell r="BJ138">
            <v>1</v>
          </cell>
          <cell r="BK138">
            <v>1</v>
          </cell>
          <cell r="BL138">
            <v>1</v>
          </cell>
          <cell r="BM138">
            <v>1</v>
          </cell>
          <cell r="BO138" t="str">
            <v/>
          </cell>
          <cell r="BP138" t="str">
            <v xml:space="preserve">Expected to be replaceable. </v>
          </cell>
          <cell r="BQ138" t="str">
            <v/>
          </cell>
          <cell r="BR138" t="str">
            <v/>
          </cell>
          <cell r="BS138" t="str">
            <v/>
          </cell>
          <cell r="BT138" t="str">
            <v/>
          </cell>
          <cell r="BU138" t="str">
            <v/>
          </cell>
          <cell r="BV138" t="str">
            <v xml:space="preserve">Remove tank in accordance with above to gain access. Expected to need 2 mechanics to remove tank. </v>
          </cell>
          <cell r="BW138" t="str">
            <v/>
          </cell>
          <cell r="BX138" t="str">
            <v/>
          </cell>
          <cell r="BY138" t="str">
            <v/>
          </cell>
          <cell r="BZ138" t="str">
            <v/>
          </cell>
          <cell r="CA138" t="str">
            <v xml:space="preserve">Repair by exchange available at First or Second line without special facilities. </v>
          </cell>
          <cell r="CB138" t="str">
            <v/>
          </cell>
          <cell r="CC138" t="str">
            <v/>
          </cell>
          <cell r="CD138" t="str">
            <v/>
          </cell>
          <cell r="CE138" t="str">
            <v/>
          </cell>
          <cell r="CF138" t="str">
            <v xml:space="preserve">Remove and replace part with standard tools. No Special tools predicted. </v>
          </cell>
          <cell r="CG138" t="str">
            <v xml:space="preserve">Reinstall in the reverse order. </v>
          </cell>
          <cell r="CH138" t="str">
            <v/>
          </cell>
          <cell r="CI138" t="str">
            <v xml:space="preserve">No consumeables predicted. </v>
          </cell>
          <cell r="CJ138" t="str">
            <v xml:space="preserve">No predicted life limitations. </v>
          </cell>
          <cell r="CK138" t="str">
            <v/>
          </cell>
          <cell r="CL138" t="str">
            <v>Y</v>
          </cell>
        </row>
        <row r="139">
          <cell r="A139">
            <v>139</v>
          </cell>
          <cell r="B139">
            <v>48</v>
          </cell>
          <cell r="C139">
            <v>3</v>
          </cell>
          <cell r="D139" t="str">
            <v>Y</v>
          </cell>
          <cell r="E139">
            <v>0.224</v>
          </cell>
          <cell r="F139" t="str">
            <v>SV00A0A410AD1917</v>
          </cell>
          <cell r="G139" t="str">
            <v>FT28907</v>
          </cell>
          <cell r="H139" t="str">
            <v>Scout</v>
          </cell>
          <cell r="I139" t="str">
            <v>MAIN TANK  1  - SCOUT</v>
          </cell>
          <cell r="J139" t="str">
            <v>Welded Mounting Block</v>
          </cell>
          <cell r="K139" t="str">
            <v>(Strap Assy 1) FT28411/-</v>
          </cell>
          <cell r="L139" t="str">
            <v>Welded Mounting Block</v>
          </cell>
          <cell r="M139">
            <v>1</v>
          </cell>
          <cell r="N139">
            <v>1</v>
          </cell>
          <cell r="O139">
            <v>0.224</v>
          </cell>
          <cell r="P139">
            <v>0.224</v>
          </cell>
          <cell r="Q139">
            <v>2.2399999999999999E-7</v>
          </cell>
          <cell r="R139">
            <v>4464285.7142857146</v>
          </cell>
          <cell r="S139" t="str">
            <v>Any two straps will retain function</v>
          </cell>
          <cell r="T139" t="str">
            <v>NPRD 95 P2-152, Plate - 0.008M GM converted to hours.</v>
          </cell>
          <cell r="U139">
            <v>2</v>
          </cell>
          <cell r="V139">
            <v>1.8</v>
          </cell>
          <cell r="W139">
            <v>4.0320000000000001E-7</v>
          </cell>
          <cell r="X13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39">
            <v>1</v>
          </cell>
          <cell r="AA139" t="str">
            <v>R2</v>
          </cell>
          <cell r="AB139" t="str">
            <v>T0</v>
          </cell>
          <cell r="AC139" t="str">
            <v>P23</v>
          </cell>
          <cell r="AD139" t="str">
            <v>T0</v>
          </cell>
          <cell r="AE139">
            <v>0</v>
          </cell>
          <cell r="AF139">
            <v>0.5</v>
          </cell>
          <cell r="AG139">
            <v>0.71666666666666667</v>
          </cell>
          <cell r="AH139">
            <v>0.5</v>
          </cell>
          <cell r="AI139">
            <v>0</v>
          </cell>
          <cell r="AJ139">
            <v>8.3333333333333329E-2</v>
          </cell>
          <cell r="AK139">
            <v>0</v>
          </cell>
          <cell r="AL139">
            <v>0</v>
          </cell>
          <cell r="AM139">
            <v>1.8</v>
          </cell>
          <cell r="AN139">
            <v>4.0320000000000001E-7</v>
          </cell>
          <cell r="AP139">
            <v>2</v>
          </cell>
          <cell r="AQ139">
            <v>2</v>
          </cell>
          <cell r="BD139">
            <v>2</v>
          </cell>
          <cell r="BJ139">
            <v>1</v>
          </cell>
          <cell r="BK139">
            <v>1</v>
          </cell>
          <cell r="BL139">
            <v>1</v>
          </cell>
          <cell r="BM139">
            <v>1</v>
          </cell>
          <cell r="BO139" t="str">
            <v/>
          </cell>
          <cell r="BP139" t="str">
            <v xml:space="preserve">Expected to be replaceable. </v>
          </cell>
          <cell r="BQ139" t="str">
            <v/>
          </cell>
          <cell r="BR139" t="str">
            <v/>
          </cell>
          <cell r="BS139" t="str">
            <v/>
          </cell>
          <cell r="BT139" t="str">
            <v/>
          </cell>
          <cell r="BU139" t="str">
            <v/>
          </cell>
          <cell r="BV139" t="str">
            <v xml:space="preserve">Remove tank in accordance with above to gain access. Expected to need 2 mechanics to remove tank. </v>
          </cell>
          <cell r="BW139" t="str">
            <v/>
          </cell>
          <cell r="BX139" t="str">
            <v/>
          </cell>
          <cell r="BY139" t="str">
            <v/>
          </cell>
          <cell r="BZ139" t="str">
            <v/>
          </cell>
          <cell r="CA139" t="str">
            <v xml:space="preserve">Repair by exchange available at First or Second line without special facilities. </v>
          </cell>
          <cell r="CB139" t="str">
            <v/>
          </cell>
          <cell r="CC139" t="str">
            <v/>
          </cell>
          <cell r="CD139" t="str">
            <v/>
          </cell>
          <cell r="CE139" t="str">
            <v/>
          </cell>
          <cell r="CF139" t="str">
            <v xml:space="preserve">Remove and replace part with standard tools. No Special tools predicted. </v>
          </cell>
          <cell r="CG139" t="str">
            <v xml:space="preserve">Reinstall in the reverse order. </v>
          </cell>
          <cell r="CH139" t="str">
            <v/>
          </cell>
          <cell r="CI139" t="str">
            <v xml:space="preserve">No consumeables predicted. </v>
          </cell>
          <cell r="CJ139" t="str">
            <v xml:space="preserve">No predicted life limitations. </v>
          </cell>
          <cell r="CK139" t="str">
            <v/>
          </cell>
          <cell r="CL139" t="str">
            <v>Y</v>
          </cell>
        </row>
        <row r="140">
          <cell r="A140">
            <v>140</v>
          </cell>
          <cell r="B140">
            <v>48</v>
          </cell>
          <cell r="C140">
            <v>3</v>
          </cell>
          <cell r="D140" t="str">
            <v>Y</v>
          </cell>
          <cell r="E140">
            <v>0.224</v>
          </cell>
          <cell r="F140" t="str">
            <v>SV00A0A410AD1919</v>
          </cell>
          <cell r="G140" t="str">
            <v>FT28908</v>
          </cell>
          <cell r="H140" t="str">
            <v>Scout</v>
          </cell>
          <cell r="I140" t="str">
            <v>MAIN TANK  1  - SCOUT</v>
          </cell>
          <cell r="J140" t="str">
            <v>Strap Mounting Block</v>
          </cell>
          <cell r="K140" t="str">
            <v>(Strap Assy 1) FT28411/-</v>
          </cell>
          <cell r="L140" t="str">
            <v>Strap Mounting Block</v>
          </cell>
          <cell r="M140">
            <v>1</v>
          </cell>
          <cell r="N140">
            <v>1</v>
          </cell>
          <cell r="O140">
            <v>0.224</v>
          </cell>
          <cell r="P140">
            <v>0.224</v>
          </cell>
          <cell r="Q140">
            <v>2.2399999999999999E-7</v>
          </cell>
          <cell r="R140">
            <v>4464285.7142857146</v>
          </cell>
          <cell r="S140" t="str">
            <v>Any two straps will retain function</v>
          </cell>
          <cell r="T140" t="str">
            <v>NPRD 95 P2-152, Plate - 0.008M GM converted to hours.</v>
          </cell>
          <cell r="U140">
            <v>2</v>
          </cell>
          <cell r="V140">
            <v>1.8</v>
          </cell>
          <cell r="W140">
            <v>4.0320000000000001E-7</v>
          </cell>
          <cell r="X14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40">
            <v>1</v>
          </cell>
          <cell r="AA140" t="str">
            <v>R2</v>
          </cell>
          <cell r="AB140" t="str">
            <v>T0</v>
          </cell>
          <cell r="AC140" t="str">
            <v>P23</v>
          </cell>
          <cell r="AD140" t="str">
            <v>T0</v>
          </cell>
          <cell r="AE140">
            <v>0</v>
          </cell>
          <cell r="AF140">
            <v>0.5</v>
          </cell>
          <cell r="AG140">
            <v>0.71666666666666667</v>
          </cell>
          <cell r="AH140">
            <v>0.5</v>
          </cell>
          <cell r="AI140">
            <v>0</v>
          </cell>
          <cell r="AJ140">
            <v>8.3333333333333329E-2</v>
          </cell>
          <cell r="AK140">
            <v>0</v>
          </cell>
          <cell r="AL140">
            <v>0</v>
          </cell>
          <cell r="AM140">
            <v>1.8</v>
          </cell>
          <cell r="AN140">
            <v>4.0320000000000001E-7</v>
          </cell>
          <cell r="AP140">
            <v>2</v>
          </cell>
          <cell r="AQ140">
            <v>2</v>
          </cell>
          <cell r="BD140">
            <v>2</v>
          </cell>
          <cell r="BJ140">
            <v>1</v>
          </cell>
          <cell r="BK140">
            <v>1</v>
          </cell>
          <cell r="BL140">
            <v>1</v>
          </cell>
          <cell r="BM140">
            <v>1</v>
          </cell>
          <cell r="BO140" t="str">
            <v/>
          </cell>
          <cell r="BP140" t="str">
            <v xml:space="preserve">Expected to be replaceable. </v>
          </cell>
          <cell r="BQ140" t="str">
            <v/>
          </cell>
          <cell r="BR140" t="str">
            <v/>
          </cell>
          <cell r="BS140" t="str">
            <v/>
          </cell>
          <cell r="BT140" t="str">
            <v/>
          </cell>
          <cell r="BU140" t="str">
            <v/>
          </cell>
          <cell r="BV140" t="str">
            <v xml:space="preserve">Remove tank in accordance with above to gain access. Expected to need 2 mechanics to remove tank. </v>
          </cell>
          <cell r="BW140" t="str">
            <v/>
          </cell>
          <cell r="BX140" t="str">
            <v/>
          </cell>
          <cell r="BY140" t="str">
            <v/>
          </cell>
          <cell r="BZ140" t="str">
            <v/>
          </cell>
          <cell r="CA140" t="str">
            <v xml:space="preserve">Repair by exchange available at First or Second line without special facilities. </v>
          </cell>
          <cell r="CB140" t="str">
            <v/>
          </cell>
          <cell r="CC140" t="str">
            <v/>
          </cell>
          <cell r="CD140" t="str">
            <v/>
          </cell>
          <cell r="CE140" t="str">
            <v/>
          </cell>
          <cell r="CF140" t="str">
            <v xml:space="preserve">Remove and replace part with standard tools. No Special tools predicted. </v>
          </cell>
          <cell r="CG140" t="str">
            <v xml:space="preserve">Reinstall in the reverse order. </v>
          </cell>
          <cell r="CH140" t="str">
            <v/>
          </cell>
          <cell r="CI140" t="str">
            <v xml:space="preserve">No consumeables predicted. </v>
          </cell>
          <cell r="CJ140" t="str">
            <v xml:space="preserve">No predicted life limitations. </v>
          </cell>
          <cell r="CK140" t="str">
            <v/>
          </cell>
          <cell r="CL140" t="str">
            <v>Y</v>
          </cell>
        </row>
        <row r="141">
          <cell r="A141">
            <v>141</v>
          </cell>
          <cell r="B141">
            <v>5</v>
          </cell>
          <cell r="C141">
            <v>3</v>
          </cell>
          <cell r="D141" t="str">
            <v>Y</v>
          </cell>
          <cell r="E141">
            <v>0.11629627686963176</v>
          </cell>
          <cell r="F141" t="str">
            <v>SV00A0A410AD1921</v>
          </cell>
          <cell r="G141" t="str">
            <v>Z-W-M8</v>
          </cell>
          <cell r="H141" t="str">
            <v>Scout</v>
          </cell>
          <cell r="I141" t="str">
            <v>MAIN TANK  1  - SCOUT</v>
          </cell>
          <cell r="J141" t="str">
            <v>Washer M8</v>
          </cell>
          <cell r="K141" t="str">
            <v>(Strap Assy 1) FT28411/-</v>
          </cell>
          <cell r="L141" t="str">
            <v>Washer M8</v>
          </cell>
          <cell r="M141">
            <v>7</v>
          </cell>
          <cell r="N141">
            <v>7</v>
          </cell>
          <cell r="O141">
            <v>1.6613753838518822E-2</v>
          </cell>
          <cell r="P141">
            <v>0.11629627686963176</v>
          </cell>
          <cell r="Q141">
            <v>1.1629627686963175E-7</v>
          </cell>
          <cell r="R141">
            <v>8598727.551020408</v>
          </cell>
          <cell r="S141" t="str">
            <v>Any two straps will retain function</v>
          </cell>
          <cell r="T141" t="str">
            <v>NPRD 95 P2-237, Washer P# 7748743 - 1/1685.3506M GM converted to hours</v>
          </cell>
          <cell r="U141">
            <v>2</v>
          </cell>
          <cell r="V141">
            <v>1.3166666666666667</v>
          </cell>
          <cell r="W141">
            <v>1.5312343121168181E-7</v>
          </cell>
          <cell r="X14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41">
            <v>1</v>
          </cell>
          <cell r="AA141" t="str">
            <v>R2</v>
          </cell>
          <cell r="AB141" t="str">
            <v>T0</v>
          </cell>
          <cell r="AC141" t="str">
            <v>P26</v>
          </cell>
          <cell r="AD141" t="str">
            <v>T0</v>
          </cell>
          <cell r="AE141">
            <v>0</v>
          </cell>
          <cell r="AF141">
            <v>0.5</v>
          </cell>
          <cell r="AG141">
            <v>0.23333333333333334</v>
          </cell>
          <cell r="AH141">
            <v>0.5</v>
          </cell>
          <cell r="AI141">
            <v>0</v>
          </cell>
          <cell r="AJ141">
            <v>8.3333333333333329E-2</v>
          </cell>
          <cell r="AK141">
            <v>0</v>
          </cell>
          <cell r="AL141">
            <v>0</v>
          </cell>
          <cell r="AM141">
            <v>1.3166666666666667</v>
          </cell>
          <cell r="AN141">
            <v>1.5312343121168181E-7</v>
          </cell>
          <cell r="AP141">
            <v>2</v>
          </cell>
          <cell r="AQ141">
            <v>2</v>
          </cell>
          <cell r="BD141">
            <v>2</v>
          </cell>
          <cell r="BJ141">
            <v>1</v>
          </cell>
          <cell r="BK141">
            <v>1</v>
          </cell>
          <cell r="BL141">
            <v>1</v>
          </cell>
          <cell r="BM141">
            <v>1</v>
          </cell>
          <cell r="BO141" t="str">
            <v/>
          </cell>
          <cell r="BP141" t="str">
            <v xml:space="preserve">Expected to be replaceable. </v>
          </cell>
          <cell r="BQ141" t="str">
            <v/>
          </cell>
          <cell r="BR141" t="str">
            <v/>
          </cell>
          <cell r="BS141" t="str">
            <v/>
          </cell>
          <cell r="BT141" t="str">
            <v/>
          </cell>
          <cell r="BU141" t="str">
            <v/>
          </cell>
          <cell r="BV141" t="str">
            <v xml:space="preserve">Remove tank in accordance with above to gain access. Expected to need 2 mechanics to remove tank. </v>
          </cell>
          <cell r="BW141" t="str">
            <v/>
          </cell>
          <cell r="BX141" t="str">
            <v/>
          </cell>
          <cell r="BY141" t="str">
            <v/>
          </cell>
          <cell r="BZ141" t="str">
            <v/>
          </cell>
          <cell r="CA141" t="str">
            <v xml:space="preserve">Repair by exchange available at First or Second line without special facilities. </v>
          </cell>
          <cell r="CB141" t="str">
            <v/>
          </cell>
          <cell r="CC141" t="str">
            <v/>
          </cell>
          <cell r="CD141" t="str">
            <v/>
          </cell>
          <cell r="CE141" t="str">
            <v/>
          </cell>
          <cell r="CF141" t="str">
            <v xml:space="preserve">Remove and replace part with standard tools. No Special tools predicted. </v>
          </cell>
          <cell r="CG141" t="str">
            <v xml:space="preserve">Reinstall in the reverse order. </v>
          </cell>
          <cell r="CH141" t="str">
            <v/>
          </cell>
          <cell r="CI141" t="str">
            <v xml:space="preserve">No consumeables predicted. </v>
          </cell>
          <cell r="CJ141" t="str">
            <v xml:space="preserve">No predicted life limitations. </v>
          </cell>
          <cell r="CK141" t="str">
            <v/>
          </cell>
          <cell r="CL141" t="str">
            <v>Y</v>
          </cell>
        </row>
        <row r="142">
          <cell r="A142">
            <v>142</v>
          </cell>
          <cell r="B142">
            <v>5</v>
          </cell>
          <cell r="C142">
            <v>3</v>
          </cell>
          <cell r="D142" t="str">
            <v>Y</v>
          </cell>
          <cell r="E142">
            <v>0.11629627686963176</v>
          </cell>
          <cell r="F142" t="str">
            <v>SV00A0A410AD1923</v>
          </cell>
          <cell r="G142" t="str">
            <v>Z-W-NL8</v>
          </cell>
          <cell r="H142" t="str">
            <v>Scout</v>
          </cell>
          <cell r="I142" t="str">
            <v>MAIN TANK  1  - SCOUT</v>
          </cell>
          <cell r="J142" t="str">
            <v>Nord-Lock Washer M8</v>
          </cell>
          <cell r="K142" t="str">
            <v>(Strap Assy 1) FT28411/-</v>
          </cell>
          <cell r="L142" t="str">
            <v>Nord-Lock Washer M8</v>
          </cell>
          <cell r="M142">
            <v>7</v>
          </cell>
          <cell r="N142">
            <v>7</v>
          </cell>
          <cell r="O142">
            <v>1.6613753838518822E-2</v>
          </cell>
          <cell r="P142">
            <v>0.11629627686963176</v>
          </cell>
          <cell r="Q142">
            <v>1.1629627686963175E-7</v>
          </cell>
          <cell r="R142">
            <v>8598727.551020408</v>
          </cell>
          <cell r="S142" t="str">
            <v>Any two straps will retain function</v>
          </cell>
          <cell r="T142" t="str">
            <v>NPRD 95 P2-237, Washer P# 7748743 - 1/1685.3506M GM converted to hours</v>
          </cell>
          <cell r="U142">
            <v>2</v>
          </cell>
          <cell r="V142">
            <v>1.3166666666666667</v>
          </cell>
          <cell r="W142">
            <v>1.5312343121168181E-7</v>
          </cell>
          <cell r="X14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42">
            <v>1</v>
          </cell>
          <cell r="AA142" t="str">
            <v>R2</v>
          </cell>
          <cell r="AB142" t="str">
            <v>T0</v>
          </cell>
          <cell r="AC142" t="str">
            <v>P26</v>
          </cell>
          <cell r="AD142" t="str">
            <v>T0</v>
          </cell>
          <cell r="AE142">
            <v>0</v>
          </cell>
          <cell r="AF142">
            <v>0.5</v>
          </cell>
          <cell r="AG142">
            <v>0.23333333333333334</v>
          </cell>
          <cell r="AH142">
            <v>0.5</v>
          </cell>
          <cell r="AI142">
            <v>0</v>
          </cell>
          <cell r="AJ142">
            <v>8.3333333333333329E-2</v>
          </cell>
          <cell r="AK142">
            <v>0</v>
          </cell>
          <cell r="AL142">
            <v>0</v>
          </cell>
          <cell r="AM142">
            <v>1.3166666666666667</v>
          </cell>
          <cell r="AN142">
            <v>1.5312343121168181E-7</v>
          </cell>
          <cell r="AP142">
            <v>2</v>
          </cell>
          <cell r="AQ142">
            <v>2</v>
          </cell>
          <cell r="BD142">
            <v>2</v>
          </cell>
          <cell r="BJ142">
            <v>1</v>
          </cell>
          <cell r="BK142">
            <v>1</v>
          </cell>
          <cell r="BL142">
            <v>1</v>
          </cell>
          <cell r="BM142">
            <v>1</v>
          </cell>
          <cell r="BO142" t="str">
            <v/>
          </cell>
          <cell r="BP142" t="str">
            <v xml:space="preserve">Expected to be replaceable. </v>
          </cell>
          <cell r="BQ142" t="str">
            <v/>
          </cell>
          <cell r="BR142" t="str">
            <v/>
          </cell>
          <cell r="BS142" t="str">
            <v/>
          </cell>
          <cell r="BT142" t="str">
            <v/>
          </cell>
          <cell r="BU142" t="str">
            <v/>
          </cell>
          <cell r="BV142" t="str">
            <v xml:space="preserve">Remove tank in accordance with above to gain access. Expected to need 2 mechanics to remove tank. </v>
          </cell>
          <cell r="BW142" t="str">
            <v/>
          </cell>
          <cell r="BX142" t="str">
            <v/>
          </cell>
          <cell r="BY142" t="str">
            <v/>
          </cell>
          <cell r="BZ142" t="str">
            <v/>
          </cell>
          <cell r="CA142" t="str">
            <v xml:space="preserve">Repair by exchange available at First or Second line without special facilities. </v>
          </cell>
          <cell r="CB142" t="str">
            <v/>
          </cell>
          <cell r="CC142" t="str">
            <v/>
          </cell>
          <cell r="CD142" t="str">
            <v/>
          </cell>
          <cell r="CE142" t="str">
            <v/>
          </cell>
          <cell r="CF142" t="str">
            <v xml:space="preserve">Remove and replace part with standard tools. No Special tools predicted. </v>
          </cell>
          <cell r="CG142" t="str">
            <v xml:space="preserve">Reinstall in the reverse order. </v>
          </cell>
          <cell r="CH142" t="str">
            <v/>
          </cell>
          <cell r="CI142" t="str">
            <v xml:space="preserve">No consumeables predicted. </v>
          </cell>
          <cell r="CJ142" t="str">
            <v xml:space="preserve">No predicted life limitations. </v>
          </cell>
          <cell r="CK142" t="str">
            <v/>
          </cell>
          <cell r="CL142" t="str">
            <v>Y</v>
          </cell>
        </row>
        <row r="143">
          <cell r="A143">
            <v>143</v>
          </cell>
          <cell r="B143">
            <v>46</v>
          </cell>
          <cell r="C143">
            <v>3</v>
          </cell>
          <cell r="D143" t="str">
            <v>Y</v>
          </cell>
          <cell r="E143">
            <v>0.112</v>
          </cell>
          <cell r="F143" t="str">
            <v>SV00A0A410AD1925</v>
          </cell>
          <cell r="G143" t="str">
            <v>BT-M8X30SKCPHD</v>
          </cell>
          <cell r="H143" t="str">
            <v>Scout</v>
          </cell>
          <cell r="I143" t="str">
            <v>MAIN TANK  1  - SCOUT</v>
          </cell>
          <cell r="J143" t="str">
            <v>BOLT M8x30 Socket cap head screw</v>
          </cell>
          <cell r="K143" t="str">
            <v>(Strap Assy 1) FT28411/-</v>
          </cell>
          <cell r="L143" t="str">
            <v>BOLT M8x30 Socket cap head screw</v>
          </cell>
          <cell r="M143">
            <v>2</v>
          </cell>
          <cell r="N143">
            <v>2</v>
          </cell>
          <cell r="O143">
            <v>5.6000000000000001E-2</v>
          </cell>
          <cell r="P143">
            <v>0.112</v>
          </cell>
          <cell r="Q143">
            <v>1.12E-7</v>
          </cell>
          <cell r="R143">
            <v>8928571.4285714291</v>
          </cell>
          <cell r="S143" t="str">
            <v>Any two straps will retain function</v>
          </cell>
          <cell r="T143" t="str">
            <v>NPRD 95 P2-20, Bolt Hex Head - 0.0020M converted to hours</v>
          </cell>
          <cell r="U143">
            <v>2</v>
          </cell>
          <cell r="V143">
            <v>1.3166666666666667</v>
          </cell>
          <cell r="W143">
            <v>1.4746666666666666E-7</v>
          </cell>
          <cell r="X14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43">
            <v>1</v>
          </cell>
          <cell r="AA143" t="str">
            <v>R2</v>
          </cell>
          <cell r="AB143" t="str">
            <v>T0</v>
          </cell>
          <cell r="AC143" t="str">
            <v>P6</v>
          </cell>
          <cell r="AD143" t="str">
            <v>T0</v>
          </cell>
          <cell r="AE143">
            <v>0</v>
          </cell>
          <cell r="AF143">
            <v>0.5</v>
          </cell>
          <cell r="AG143">
            <v>0.23333333333333334</v>
          </cell>
          <cell r="AH143">
            <v>0.5</v>
          </cell>
          <cell r="AI143">
            <v>0</v>
          </cell>
          <cell r="AJ143">
            <v>8.3333333333333329E-2</v>
          </cell>
          <cell r="AK143">
            <v>0</v>
          </cell>
          <cell r="AL143">
            <v>0</v>
          </cell>
          <cell r="AM143">
            <v>1.3166666666666667</v>
          </cell>
          <cell r="AN143">
            <v>1.4746666666666666E-7</v>
          </cell>
          <cell r="AP143">
            <v>2</v>
          </cell>
          <cell r="AQ143">
            <v>2</v>
          </cell>
          <cell r="BD143">
            <v>2</v>
          </cell>
          <cell r="BJ143">
            <v>1</v>
          </cell>
          <cell r="BK143">
            <v>1</v>
          </cell>
          <cell r="BL143">
            <v>1</v>
          </cell>
          <cell r="BM143">
            <v>1</v>
          </cell>
          <cell r="BO143" t="str">
            <v/>
          </cell>
          <cell r="BP143" t="str">
            <v xml:space="preserve">Expected to be replaceable. </v>
          </cell>
          <cell r="BQ143" t="str">
            <v/>
          </cell>
          <cell r="BR143" t="str">
            <v/>
          </cell>
          <cell r="BS143" t="str">
            <v/>
          </cell>
          <cell r="BT143" t="str">
            <v/>
          </cell>
          <cell r="BU143" t="str">
            <v/>
          </cell>
          <cell r="BV143" t="str">
            <v xml:space="preserve">Remove tank in accordance with above to gain access. Expected to need 2 mechanics to remove tank. </v>
          </cell>
          <cell r="BW143" t="str">
            <v/>
          </cell>
          <cell r="BX143" t="str">
            <v/>
          </cell>
          <cell r="BY143" t="str">
            <v/>
          </cell>
          <cell r="BZ143" t="str">
            <v/>
          </cell>
          <cell r="CA143" t="str">
            <v xml:space="preserve">Repair by exchange available at First or Second line without special facilities. </v>
          </cell>
          <cell r="CB143" t="str">
            <v/>
          </cell>
          <cell r="CC143" t="str">
            <v/>
          </cell>
          <cell r="CD143" t="str">
            <v/>
          </cell>
          <cell r="CE143" t="str">
            <v/>
          </cell>
          <cell r="CF143" t="str">
            <v xml:space="preserve">Remove and replace part with standard tools. No Special tools predicted. </v>
          </cell>
          <cell r="CG143" t="str">
            <v xml:space="preserve">Reinstall in the reverse order. </v>
          </cell>
          <cell r="CH143" t="str">
            <v/>
          </cell>
          <cell r="CI143" t="str">
            <v xml:space="preserve">No consumeables predicted. </v>
          </cell>
          <cell r="CJ143" t="str">
            <v xml:space="preserve">No predicted life limitations. </v>
          </cell>
          <cell r="CK143" t="str">
            <v/>
          </cell>
          <cell r="CL143" t="str">
            <v>Y</v>
          </cell>
        </row>
        <row r="144">
          <cell r="A144">
            <v>144</v>
          </cell>
          <cell r="B144">
            <v>46</v>
          </cell>
          <cell r="C144">
            <v>3</v>
          </cell>
          <cell r="D144" t="str">
            <v>Y</v>
          </cell>
          <cell r="E144">
            <v>5.6000000000000001E-2</v>
          </cell>
          <cell r="F144" t="str">
            <v>SV00A0A410AD1927</v>
          </cell>
          <cell r="G144" t="str">
            <v>BT-M8X40SKCPHD</v>
          </cell>
          <cell r="H144" t="str">
            <v>Scout</v>
          </cell>
          <cell r="I144" t="str">
            <v>MAIN TANK  1  - SCOUT</v>
          </cell>
          <cell r="J144" t="str">
            <v>BOLT M8x40 Socket cap head screw</v>
          </cell>
          <cell r="K144" t="str">
            <v>(Strap Assy 1) FT28411/-</v>
          </cell>
          <cell r="L144" t="str">
            <v>BOLT M8x40 Socket cap head screw</v>
          </cell>
          <cell r="M144">
            <v>1</v>
          </cell>
          <cell r="N144">
            <v>1</v>
          </cell>
          <cell r="O144">
            <v>5.6000000000000001E-2</v>
          </cell>
          <cell r="P144">
            <v>5.6000000000000001E-2</v>
          </cell>
          <cell r="Q144">
            <v>5.5999999999999999E-8</v>
          </cell>
          <cell r="R144">
            <v>17857142.857142858</v>
          </cell>
          <cell r="S144" t="str">
            <v>Any two straps will retain function</v>
          </cell>
          <cell r="T144" t="str">
            <v>NPRD 95 P2-20, Bolt Hex Head - 0.0020M converted to hours</v>
          </cell>
          <cell r="U144">
            <v>2</v>
          </cell>
          <cell r="V144">
            <v>1.3166666666666667</v>
          </cell>
          <cell r="W144">
            <v>7.3733333333333332E-8</v>
          </cell>
          <cell r="X14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44">
            <v>1</v>
          </cell>
          <cell r="AA144" t="str">
            <v>R2</v>
          </cell>
          <cell r="AB144" t="str">
            <v>T0</v>
          </cell>
          <cell r="AC144" t="str">
            <v>P6</v>
          </cell>
          <cell r="AD144" t="str">
            <v>T0</v>
          </cell>
          <cell r="AE144">
            <v>0</v>
          </cell>
          <cell r="AF144">
            <v>0.5</v>
          </cell>
          <cell r="AG144">
            <v>0.23333333333333334</v>
          </cell>
          <cell r="AH144">
            <v>0.5</v>
          </cell>
          <cell r="AI144">
            <v>0</v>
          </cell>
          <cell r="AJ144">
            <v>8.3333333333333329E-2</v>
          </cell>
          <cell r="AK144">
            <v>0</v>
          </cell>
          <cell r="AL144">
            <v>0</v>
          </cell>
          <cell r="AM144">
            <v>1.3166666666666667</v>
          </cell>
          <cell r="AN144">
            <v>7.3733333333333332E-8</v>
          </cell>
          <cell r="AP144">
            <v>2</v>
          </cell>
          <cell r="AQ144">
            <v>2</v>
          </cell>
          <cell r="BD144">
            <v>2</v>
          </cell>
          <cell r="BJ144">
            <v>1</v>
          </cell>
          <cell r="BK144">
            <v>1</v>
          </cell>
          <cell r="BL144">
            <v>1</v>
          </cell>
          <cell r="BM144">
            <v>1</v>
          </cell>
          <cell r="BO144" t="str">
            <v/>
          </cell>
          <cell r="BP144" t="str">
            <v xml:space="preserve">Expected to be replaceable. </v>
          </cell>
          <cell r="BQ144" t="str">
            <v/>
          </cell>
          <cell r="BR144" t="str">
            <v/>
          </cell>
          <cell r="BS144" t="str">
            <v/>
          </cell>
          <cell r="BT144" t="str">
            <v/>
          </cell>
          <cell r="BU144" t="str">
            <v/>
          </cell>
          <cell r="BV144" t="str">
            <v xml:space="preserve">Remove tank in accordance with above to gain access. Expected to need 2 mechanics to remove tank. </v>
          </cell>
          <cell r="BW144" t="str">
            <v/>
          </cell>
          <cell r="BX144" t="str">
            <v/>
          </cell>
          <cell r="BY144" t="str">
            <v/>
          </cell>
          <cell r="BZ144" t="str">
            <v/>
          </cell>
          <cell r="CA144" t="str">
            <v xml:space="preserve">Repair by exchange available at First or Second line without special facilities. </v>
          </cell>
          <cell r="CB144" t="str">
            <v/>
          </cell>
          <cell r="CC144" t="str">
            <v/>
          </cell>
          <cell r="CD144" t="str">
            <v/>
          </cell>
          <cell r="CE144" t="str">
            <v/>
          </cell>
          <cell r="CF144" t="str">
            <v xml:space="preserve">Remove and replace part with standard tools. No Special tools predicted. </v>
          </cell>
          <cell r="CG144" t="str">
            <v xml:space="preserve">Reinstall in the reverse order. </v>
          </cell>
          <cell r="CH144" t="str">
            <v/>
          </cell>
          <cell r="CI144" t="str">
            <v xml:space="preserve">No consumeables predicted. </v>
          </cell>
          <cell r="CJ144" t="str">
            <v xml:space="preserve">No predicted life limitations. </v>
          </cell>
          <cell r="CK144" t="str">
            <v/>
          </cell>
          <cell r="CL144" t="str">
            <v>Y</v>
          </cell>
        </row>
        <row r="145">
          <cell r="A145">
            <v>145</v>
          </cell>
          <cell r="B145">
            <v>46</v>
          </cell>
          <cell r="C145">
            <v>3</v>
          </cell>
          <cell r="D145" t="str">
            <v>Y</v>
          </cell>
          <cell r="E145">
            <v>0.224</v>
          </cell>
          <cell r="F145" t="str">
            <v>SV00A0A410AD1929</v>
          </cell>
          <cell r="G145" t="str">
            <v>BT-M8X60SKCPHD</v>
          </cell>
          <cell r="H145" t="str">
            <v>Scout</v>
          </cell>
          <cell r="I145" t="str">
            <v>MAIN TANK  1  - SCOUT</v>
          </cell>
          <cell r="J145" t="str">
            <v>BOLT M8x60 Socket cap head screw</v>
          </cell>
          <cell r="K145" t="str">
            <v>(Strap Assy 1) FT28411/-</v>
          </cell>
          <cell r="L145" t="str">
            <v>BOLT M8x60 Socket cap head screw</v>
          </cell>
          <cell r="M145">
            <v>4</v>
          </cell>
          <cell r="N145">
            <v>4</v>
          </cell>
          <cell r="O145">
            <v>5.6000000000000001E-2</v>
          </cell>
          <cell r="P145">
            <v>0.224</v>
          </cell>
          <cell r="Q145">
            <v>2.2399999999999999E-7</v>
          </cell>
          <cell r="R145">
            <v>4464285.7142857146</v>
          </cell>
          <cell r="S145" t="str">
            <v>Any two straps will retain function</v>
          </cell>
          <cell r="T145" t="str">
            <v>NPRD 95 P2-20, Bolt Hex Head - 0.0020M converted to hours</v>
          </cell>
          <cell r="U145">
            <v>2</v>
          </cell>
          <cell r="V145">
            <v>1.3166666666666667</v>
          </cell>
          <cell r="W145">
            <v>2.9493333333333333E-7</v>
          </cell>
          <cell r="X14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45">
            <v>1</v>
          </cell>
          <cell r="AA145" t="str">
            <v>R2</v>
          </cell>
          <cell r="AB145" t="str">
            <v>T0</v>
          </cell>
          <cell r="AC145" t="str">
            <v>P6</v>
          </cell>
          <cell r="AD145" t="str">
            <v>T0</v>
          </cell>
          <cell r="AE145">
            <v>0</v>
          </cell>
          <cell r="AF145">
            <v>0.5</v>
          </cell>
          <cell r="AG145">
            <v>0.23333333333333334</v>
          </cell>
          <cell r="AH145">
            <v>0.5</v>
          </cell>
          <cell r="AI145">
            <v>0</v>
          </cell>
          <cell r="AJ145">
            <v>8.3333333333333329E-2</v>
          </cell>
          <cell r="AK145">
            <v>0</v>
          </cell>
          <cell r="AL145">
            <v>0</v>
          </cell>
          <cell r="AM145">
            <v>1.3166666666666667</v>
          </cell>
          <cell r="AN145">
            <v>2.9493333333333333E-7</v>
          </cell>
          <cell r="AP145">
            <v>2</v>
          </cell>
          <cell r="AQ145">
            <v>2</v>
          </cell>
          <cell r="BD145">
            <v>2</v>
          </cell>
          <cell r="BJ145">
            <v>1</v>
          </cell>
          <cell r="BK145">
            <v>1</v>
          </cell>
          <cell r="BL145">
            <v>1</v>
          </cell>
          <cell r="BM145">
            <v>1</v>
          </cell>
          <cell r="BO145" t="str">
            <v/>
          </cell>
          <cell r="BP145" t="str">
            <v xml:space="preserve">Expected to be replaceable. </v>
          </cell>
          <cell r="BQ145" t="str">
            <v/>
          </cell>
          <cell r="BR145" t="str">
            <v/>
          </cell>
          <cell r="BS145" t="str">
            <v/>
          </cell>
          <cell r="BT145" t="str">
            <v/>
          </cell>
          <cell r="BU145" t="str">
            <v/>
          </cell>
          <cell r="BV145" t="str">
            <v xml:space="preserve">Remove tank in accordance with above to gain access. Expected to need 2 mechanics to remove tank. </v>
          </cell>
          <cell r="BW145" t="str">
            <v/>
          </cell>
          <cell r="BX145" t="str">
            <v/>
          </cell>
          <cell r="BY145" t="str">
            <v/>
          </cell>
          <cell r="BZ145" t="str">
            <v/>
          </cell>
          <cell r="CA145" t="str">
            <v xml:space="preserve">Repair by exchange available at First or Second line without special facilities. </v>
          </cell>
          <cell r="CB145" t="str">
            <v/>
          </cell>
          <cell r="CC145" t="str">
            <v/>
          </cell>
          <cell r="CD145" t="str">
            <v/>
          </cell>
          <cell r="CE145" t="str">
            <v/>
          </cell>
          <cell r="CF145" t="str">
            <v xml:space="preserve">Remove and replace part with standard tools. No Special tools predicted. </v>
          </cell>
          <cell r="CG145" t="str">
            <v xml:space="preserve">Reinstall in the reverse order. </v>
          </cell>
          <cell r="CH145" t="str">
            <v/>
          </cell>
          <cell r="CI145" t="str">
            <v xml:space="preserve">No consumeables predicted. </v>
          </cell>
          <cell r="CJ145" t="str">
            <v xml:space="preserve">No predicted life limitations. </v>
          </cell>
          <cell r="CK145" t="str">
            <v/>
          </cell>
          <cell r="CL145" t="str">
            <v>Y</v>
          </cell>
        </row>
        <row r="146">
          <cell r="A146">
            <v>146</v>
          </cell>
          <cell r="B146">
            <v>46</v>
          </cell>
          <cell r="C146">
            <v>3</v>
          </cell>
          <cell r="D146" t="str">
            <v>Y</v>
          </cell>
          <cell r="E146">
            <v>0.112</v>
          </cell>
          <cell r="F146" t="str">
            <v>SV00A0A410AD1931</v>
          </cell>
          <cell r="G146" t="str">
            <v>BT-M8X90SKCPHD</v>
          </cell>
          <cell r="H146" t="str">
            <v>Scout</v>
          </cell>
          <cell r="I146" t="str">
            <v>MAIN TANK  1  - SCOUT</v>
          </cell>
          <cell r="J146" t="str">
            <v>BOLT M8x90 Socket cap head screw</v>
          </cell>
          <cell r="K146" t="str">
            <v>(Strap Assy 1) FT28411/-</v>
          </cell>
          <cell r="L146" t="str">
            <v>BOLT M8x90 Socket cap head screw</v>
          </cell>
          <cell r="M146">
            <v>2</v>
          </cell>
          <cell r="N146">
            <v>2</v>
          </cell>
          <cell r="O146">
            <v>5.6000000000000001E-2</v>
          </cell>
          <cell r="P146">
            <v>0.112</v>
          </cell>
          <cell r="Q146">
            <v>1.12E-7</v>
          </cell>
          <cell r="R146">
            <v>8928571.4285714291</v>
          </cell>
          <cell r="S146" t="str">
            <v>Any two straps will retain function</v>
          </cell>
          <cell r="T146" t="str">
            <v>NPRD 95 P2-20, Bolt Hex Head - 0.0020M converted to hours</v>
          </cell>
          <cell r="U146">
            <v>2</v>
          </cell>
          <cell r="V146">
            <v>1.3166666666666667</v>
          </cell>
          <cell r="W146">
            <v>1.4746666666666666E-7</v>
          </cell>
          <cell r="X14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46">
            <v>1</v>
          </cell>
          <cell r="AA146" t="str">
            <v>R2</v>
          </cell>
          <cell r="AB146" t="str">
            <v>T0</v>
          </cell>
          <cell r="AC146" t="str">
            <v>P6</v>
          </cell>
          <cell r="AD146" t="str">
            <v>T0</v>
          </cell>
          <cell r="AE146">
            <v>0</v>
          </cell>
          <cell r="AF146">
            <v>0.5</v>
          </cell>
          <cell r="AG146">
            <v>0.23333333333333334</v>
          </cell>
          <cell r="AH146">
            <v>0.5</v>
          </cell>
          <cell r="AI146">
            <v>0</v>
          </cell>
          <cell r="AJ146">
            <v>8.3333333333333329E-2</v>
          </cell>
          <cell r="AK146">
            <v>0</v>
          </cell>
          <cell r="AL146">
            <v>0</v>
          </cell>
          <cell r="AM146">
            <v>1.3166666666666667</v>
          </cell>
          <cell r="AN146">
            <v>1.4746666666666666E-7</v>
          </cell>
          <cell r="AP146">
            <v>2</v>
          </cell>
          <cell r="AQ146">
            <v>2</v>
          </cell>
          <cell r="BD146">
            <v>2</v>
          </cell>
          <cell r="BJ146">
            <v>1</v>
          </cell>
          <cell r="BK146">
            <v>1</v>
          </cell>
          <cell r="BL146">
            <v>1</v>
          </cell>
          <cell r="BM146">
            <v>1</v>
          </cell>
          <cell r="BO146" t="str">
            <v/>
          </cell>
          <cell r="BP146" t="str">
            <v xml:space="preserve">Expected to be replaceable. </v>
          </cell>
          <cell r="BQ146" t="str">
            <v/>
          </cell>
          <cell r="BR146" t="str">
            <v/>
          </cell>
          <cell r="BS146" t="str">
            <v/>
          </cell>
          <cell r="BT146" t="str">
            <v/>
          </cell>
          <cell r="BU146" t="str">
            <v/>
          </cell>
          <cell r="BV146" t="str">
            <v xml:space="preserve">Remove tank in accordance with above to gain access. Expected to need 2 mechanics to remove tank. </v>
          </cell>
          <cell r="BW146" t="str">
            <v/>
          </cell>
          <cell r="BX146" t="str">
            <v/>
          </cell>
          <cell r="BY146" t="str">
            <v/>
          </cell>
          <cell r="BZ146" t="str">
            <v/>
          </cell>
          <cell r="CA146" t="str">
            <v xml:space="preserve">Repair by exchange available at First or Second line without special facilities. </v>
          </cell>
          <cell r="CB146" t="str">
            <v/>
          </cell>
          <cell r="CC146" t="str">
            <v/>
          </cell>
          <cell r="CD146" t="str">
            <v/>
          </cell>
          <cell r="CE146" t="str">
            <v/>
          </cell>
          <cell r="CF146" t="str">
            <v xml:space="preserve">Remove and replace part with standard tools. No Special tools predicted. </v>
          </cell>
          <cell r="CG146" t="str">
            <v xml:space="preserve">Reinstall in the reverse order. </v>
          </cell>
          <cell r="CH146" t="str">
            <v/>
          </cell>
          <cell r="CI146" t="str">
            <v xml:space="preserve">No consumeables predicted. </v>
          </cell>
          <cell r="CJ146" t="str">
            <v xml:space="preserve">No predicted life limitations. </v>
          </cell>
          <cell r="CK146" t="str">
            <v/>
          </cell>
          <cell r="CL146" t="str">
            <v>Y</v>
          </cell>
        </row>
        <row r="147">
          <cell r="A147">
            <v>147</v>
          </cell>
          <cell r="B147">
            <v>111</v>
          </cell>
          <cell r="C147">
            <v>2</v>
          </cell>
          <cell r="D147" t="str">
            <v>N</v>
          </cell>
          <cell r="E147">
            <v>0</v>
          </cell>
          <cell r="F147" t="str">
            <v>SV00A0A410AD21</v>
          </cell>
          <cell r="G147" t="str">
            <v/>
          </cell>
          <cell r="H147" t="str">
            <v>Scout</v>
          </cell>
          <cell r="I147" t="str">
            <v>MAIN TANK  1  - SCOUT</v>
          </cell>
          <cell r="J147" t="str">
            <v/>
          </cell>
          <cell r="K147" t="str">
            <v>Strap Assy 2</v>
          </cell>
          <cell r="L147" t="str">
            <v/>
          </cell>
          <cell r="M147" t="str">
            <v/>
          </cell>
          <cell r="N147" t="str">
            <v/>
          </cell>
          <cell r="O147">
            <v>7.9493925537392647</v>
          </cell>
          <cell r="P147">
            <v>7.9493925537392647</v>
          </cell>
          <cell r="Q147">
            <v>7.949392553739265E-6</v>
          </cell>
          <cell r="R147">
            <v>125795.77536771867</v>
          </cell>
          <cell r="S147" t="str">
            <v>Any two straps will retain function</v>
          </cell>
          <cell r="T147" t="str">
            <v>Sum of Below Parts</v>
          </cell>
          <cell r="U147">
            <v>1</v>
          </cell>
          <cell r="V147">
            <v>1.4673733601112031</v>
          </cell>
          <cell r="W147">
            <v>1.1664726862423363E-5</v>
          </cell>
          <cell r="X147" t="str">
            <v xml:space="preserve">See parts below. Individual damaged parts can be replaced without replacing the tank. </v>
          </cell>
          <cell r="Z147">
            <v>0</v>
          </cell>
          <cell r="AA147" t="str">
            <v>T0</v>
          </cell>
          <cell r="AB147" t="str">
            <v>T0</v>
          </cell>
          <cell r="AC147" t="str">
            <v>T0</v>
          </cell>
          <cell r="AD147" t="str">
            <v>T0</v>
          </cell>
          <cell r="AL147" t="str">
            <v>MTTE =</v>
          </cell>
          <cell r="AM147">
            <v>1.4673733601112031</v>
          </cell>
          <cell r="AN147">
            <v>1.1664726862423363E-5</v>
          </cell>
          <cell r="AP147">
            <v>1</v>
          </cell>
          <cell r="AQ147">
            <v>4</v>
          </cell>
          <cell r="BJ147">
            <v>6</v>
          </cell>
          <cell r="BL147">
            <v>6</v>
          </cell>
          <cell r="BM147">
            <v>5</v>
          </cell>
          <cell r="BN147">
            <v>2</v>
          </cell>
          <cell r="BO147" t="str">
            <v/>
          </cell>
          <cell r="BP147" t="str">
            <v/>
          </cell>
          <cell r="BQ147" t="str">
            <v/>
          </cell>
          <cell r="BR147" t="str">
            <v/>
          </cell>
          <cell r="BS147" t="str">
            <v/>
          </cell>
          <cell r="BT147" t="str">
            <v/>
          </cell>
          <cell r="BU147" t="str">
            <v/>
          </cell>
          <cell r="BV147" t="str">
            <v/>
          </cell>
          <cell r="BW147" t="str">
            <v/>
          </cell>
          <cell r="BX147" t="str">
            <v/>
          </cell>
          <cell r="BY147" t="str">
            <v/>
          </cell>
          <cell r="BZ147" t="str">
            <v/>
          </cell>
          <cell r="CA147" t="str">
            <v/>
          </cell>
          <cell r="CB147" t="str">
            <v/>
          </cell>
          <cell r="CC147" t="str">
            <v/>
          </cell>
          <cell r="CD147" t="str">
            <v/>
          </cell>
          <cell r="CE147" t="str">
            <v/>
          </cell>
          <cell r="CF147" t="str">
            <v/>
          </cell>
          <cell r="CG147" t="str">
            <v/>
          </cell>
          <cell r="CH147" t="str">
            <v/>
          </cell>
          <cell r="CI147" t="str">
            <v/>
          </cell>
          <cell r="CJ147" t="str">
            <v/>
          </cell>
          <cell r="CK147" t="str">
            <v xml:space="preserve">See parts below. Individual damaged parts can be replaced without replacing the tank. </v>
          </cell>
          <cell r="CL147" t="str">
            <v>Y</v>
          </cell>
        </row>
        <row r="148">
          <cell r="A148">
            <v>148</v>
          </cell>
          <cell r="B148">
            <v>111</v>
          </cell>
          <cell r="C148">
            <v>3</v>
          </cell>
          <cell r="D148" t="str">
            <v>Y</v>
          </cell>
          <cell r="E148">
            <v>0.112</v>
          </cell>
          <cell r="F148" t="str">
            <v>SV00A0A410AD2101</v>
          </cell>
          <cell r="G148" t="str">
            <v>FT28421/01</v>
          </cell>
          <cell r="H148" t="str">
            <v>Scout</v>
          </cell>
          <cell r="I148" t="str">
            <v>MAIN TANK  1  - SCOUT</v>
          </cell>
          <cell r="J148" t="str">
            <v>Strap</v>
          </cell>
          <cell r="K148" t="str">
            <v>(Strap Assy 2) FT28421/-</v>
          </cell>
          <cell r="L148" t="str">
            <v>Strap</v>
          </cell>
          <cell r="M148">
            <v>1</v>
          </cell>
          <cell r="N148">
            <v>1</v>
          </cell>
          <cell r="O148">
            <v>0.112</v>
          </cell>
          <cell r="P148">
            <v>0.112</v>
          </cell>
          <cell r="Q148">
            <v>1.12E-7</v>
          </cell>
          <cell r="R148">
            <v>8928571.4285714291</v>
          </cell>
          <cell r="S148" t="str">
            <v>Any two straps will retain function</v>
          </cell>
          <cell r="T148" t="str">
            <v>NPRD 95 P2- 152, Plate Universal - 0.0040M converted to hours</v>
          </cell>
          <cell r="U148">
            <v>2</v>
          </cell>
          <cell r="V148">
            <v>1.8</v>
          </cell>
          <cell r="W148">
            <v>2.0160000000000001E-7</v>
          </cell>
          <cell r="X14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48">
            <v>1</v>
          </cell>
          <cell r="AA148" t="str">
            <v>R2</v>
          </cell>
          <cell r="AB148" t="str">
            <v>T0</v>
          </cell>
          <cell r="AC148" t="str">
            <v>P23</v>
          </cell>
          <cell r="AD148" t="str">
            <v>T0</v>
          </cell>
          <cell r="AE148">
            <v>0</v>
          </cell>
          <cell r="AF148">
            <v>0.5</v>
          </cell>
          <cell r="AG148">
            <v>0.71666666666666667</v>
          </cell>
          <cell r="AH148">
            <v>0.5</v>
          </cell>
          <cell r="AI148">
            <v>0</v>
          </cell>
          <cell r="AJ148">
            <v>8.3333333333333329E-2</v>
          </cell>
          <cell r="AK148">
            <v>0</v>
          </cell>
          <cell r="AL148">
            <v>0</v>
          </cell>
          <cell r="AM148">
            <v>1.8</v>
          </cell>
          <cell r="AN148">
            <v>2.0160000000000001E-7</v>
          </cell>
          <cell r="AP148">
            <v>2</v>
          </cell>
          <cell r="AQ148">
            <v>2</v>
          </cell>
          <cell r="BD148">
            <v>2</v>
          </cell>
          <cell r="BJ148">
            <v>1</v>
          </cell>
          <cell r="BK148">
            <v>1</v>
          </cell>
          <cell r="BL148">
            <v>1</v>
          </cell>
          <cell r="BM148">
            <v>1</v>
          </cell>
          <cell r="BO148" t="str">
            <v/>
          </cell>
          <cell r="BP148" t="str">
            <v xml:space="preserve">Expected to be replaceable. </v>
          </cell>
          <cell r="BQ148" t="str">
            <v/>
          </cell>
          <cell r="BR148" t="str">
            <v/>
          </cell>
          <cell r="BS148" t="str">
            <v/>
          </cell>
          <cell r="BT148" t="str">
            <v/>
          </cell>
          <cell r="BU148" t="str">
            <v/>
          </cell>
          <cell r="BV148" t="str">
            <v xml:space="preserve">Remove tank in accordance with above to gain access. Expected to need 2 mechanics to remove tank. </v>
          </cell>
          <cell r="BW148" t="str">
            <v/>
          </cell>
          <cell r="BX148" t="str">
            <v/>
          </cell>
          <cell r="BY148" t="str">
            <v/>
          </cell>
          <cell r="BZ148" t="str">
            <v/>
          </cell>
          <cell r="CA148" t="str">
            <v xml:space="preserve">Repair by exchange available at First or Second line without special facilities. </v>
          </cell>
          <cell r="CB148" t="str">
            <v/>
          </cell>
          <cell r="CC148" t="str">
            <v/>
          </cell>
          <cell r="CD148" t="str">
            <v/>
          </cell>
          <cell r="CE148" t="str">
            <v/>
          </cell>
          <cell r="CF148" t="str">
            <v xml:space="preserve">Remove and replace part with standard tools. No Special tools predicted. </v>
          </cell>
          <cell r="CG148" t="str">
            <v xml:space="preserve">Reinstall in the reverse order. </v>
          </cell>
          <cell r="CH148" t="str">
            <v/>
          </cell>
          <cell r="CI148" t="str">
            <v xml:space="preserve">No consumeables predicted. </v>
          </cell>
          <cell r="CJ148" t="str">
            <v xml:space="preserve">No predicted life limitations. </v>
          </cell>
          <cell r="CK148" t="str">
            <v/>
          </cell>
          <cell r="CL148" t="str">
            <v>Y</v>
          </cell>
        </row>
        <row r="149">
          <cell r="A149">
            <v>149</v>
          </cell>
          <cell r="B149">
            <v>111</v>
          </cell>
          <cell r="C149">
            <v>3</v>
          </cell>
          <cell r="D149" t="str">
            <v>Y</v>
          </cell>
          <cell r="E149">
            <v>0.112</v>
          </cell>
          <cell r="F149" t="str">
            <v>SV00A0A410AD2103</v>
          </cell>
          <cell r="G149" t="str">
            <v>FT28422/02</v>
          </cell>
          <cell r="H149" t="str">
            <v>Scout</v>
          </cell>
          <cell r="I149" t="str">
            <v>MAIN TANK  1  - SCOUT</v>
          </cell>
          <cell r="J149" t="str">
            <v>Strap</v>
          </cell>
          <cell r="K149" t="str">
            <v>(Strap Assy 2) FT28421/-</v>
          </cell>
          <cell r="L149" t="str">
            <v>Strap</v>
          </cell>
          <cell r="M149">
            <v>1</v>
          </cell>
          <cell r="N149">
            <v>1</v>
          </cell>
          <cell r="O149">
            <v>0.112</v>
          </cell>
          <cell r="P149">
            <v>0.112</v>
          </cell>
          <cell r="Q149">
            <v>1.12E-7</v>
          </cell>
          <cell r="R149">
            <v>8928571.4285714291</v>
          </cell>
          <cell r="S149" t="str">
            <v>Any two straps will retain function</v>
          </cell>
          <cell r="T149" t="str">
            <v>NPRD 95 P2- 152, Plate Universal - 0.0040M converted to hours</v>
          </cell>
          <cell r="U149">
            <v>2</v>
          </cell>
          <cell r="V149">
            <v>1.8</v>
          </cell>
          <cell r="W149">
            <v>2.0160000000000001E-7</v>
          </cell>
          <cell r="X14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49">
            <v>1</v>
          </cell>
          <cell r="AA149" t="str">
            <v>R2</v>
          </cell>
          <cell r="AB149" t="str">
            <v>T0</v>
          </cell>
          <cell r="AC149" t="str">
            <v>P23</v>
          </cell>
          <cell r="AD149" t="str">
            <v>T0</v>
          </cell>
          <cell r="AE149">
            <v>0</v>
          </cell>
          <cell r="AF149">
            <v>0.5</v>
          </cell>
          <cell r="AG149">
            <v>0.71666666666666667</v>
          </cell>
          <cell r="AH149">
            <v>0.5</v>
          </cell>
          <cell r="AI149">
            <v>0</v>
          </cell>
          <cell r="AJ149">
            <v>8.3333333333333329E-2</v>
          </cell>
          <cell r="AK149">
            <v>0</v>
          </cell>
          <cell r="AL149">
            <v>0</v>
          </cell>
          <cell r="AM149">
            <v>1.8</v>
          </cell>
          <cell r="AN149">
            <v>2.0160000000000001E-7</v>
          </cell>
          <cell r="AP149">
            <v>2</v>
          </cell>
          <cell r="AQ149">
            <v>2</v>
          </cell>
          <cell r="BD149">
            <v>2</v>
          </cell>
          <cell r="BJ149">
            <v>1</v>
          </cell>
          <cell r="BK149">
            <v>1</v>
          </cell>
          <cell r="BL149">
            <v>1</v>
          </cell>
          <cell r="BM149">
            <v>1</v>
          </cell>
          <cell r="BO149" t="str">
            <v/>
          </cell>
          <cell r="BP149" t="str">
            <v xml:space="preserve">Expected to be replaceable. </v>
          </cell>
          <cell r="BQ149" t="str">
            <v/>
          </cell>
          <cell r="BR149" t="str">
            <v/>
          </cell>
          <cell r="BS149" t="str">
            <v/>
          </cell>
          <cell r="BT149" t="str">
            <v/>
          </cell>
          <cell r="BU149" t="str">
            <v/>
          </cell>
          <cell r="BV149" t="str">
            <v xml:space="preserve">Remove tank in accordance with above to gain access. Expected to need 2 mechanics to remove tank. </v>
          </cell>
          <cell r="BW149" t="str">
            <v/>
          </cell>
          <cell r="BX149" t="str">
            <v/>
          </cell>
          <cell r="BY149" t="str">
            <v/>
          </cell>
          <cell r="BZ149" t="str">
            <v/>
          </cell>
          <cell r="CA149" t="str">
            <v xml:space="preserve">Repair by exchange available at First or Second line without special facilities. </v>
          </cell>
          <cell r="CB149" t="str">
            <v/>
          </cell>
          <cell r="CC149" t="str">
            <v/>
          </cell>
          <cell r="CD149" t="str">
            <v/>
          </cell>
          <cell r="CE149" t="str">
            <v/>
          </cell>
          <cell r="CF149" t="str">
            <v xml:space="preserve">Remove and replace part with standard tools. No Special tools predicted. </v>
          </cell>
          <cell r="CG149" t="str">
            <v xml:space="preserve">Reinstall in the reverse order. </v>
          </cell>
          <cell r="CH149" t="str">
            <v/>
          </cell>
          <cell r="CI149" t="str">
            <v xml:space="preserve">No consumeables predicted. </v>
          </cell>
          <cell r="CJ149" t="str">
            <v xml:space="preserve">No predicted life limitations. </v>
          </cell>
          <cell r="CK149" t="str">
            <v/>
          </cell>
          <cell r="CL149" t="str">
            <v>Y</v>
          </cell>
        </row>
        <row r="150">
          <cell r="A150">
            <v>150</v>
          </cell>
          <cell r="B150">
            <v>111</v>
          </cell>
          <cell r="C150">
            <v>3</v>
          </cell>
          <cell r="D150" t="str">
            <v>Y</v>
          </cell>
          <cell r="E150">
            <v>0.112</v>
          </cell>
          <cell r="F150" t="str">
            <v>SV00A0A410AD2105</v>
          </cell>
          <cell r="G150" t="str">
            <v>FT28422/03</v>
          </cell>
          <cell r="H150" t="str">
            <v>Scout</v>
          </cell>
          <cell r="I150" t="str">
            <v>MAIN TANK  1  - SCOUT</v>
          </cell>
          <cell r="J150" t="str">
            <v>Strap</v>
          </cell>
          <cell r="K150" t="str">
            <v>(Strap Assy 2) FT28421/-</v>
          </cell>
          <cell r="L150" t="str">
            <v>Strap</v>
          </cell>
          <cell r="M150">
            <v>1</v>
          </cell>
          <cell r="N150">
            <v>1</v>
          </cell>
          <cell r="O150">
            <v>0.112</v>
          </cell>
          <cell r="P150">
            <v>0.112</v>
          </cell>
          <cell r="Q150">
            <v>1.12E-7</v>
          </cell>
          <cell r="R150">
            <v>8928571.4285714291</v>
          </cell>
          <cell r="S150" t="str">
            <v>Any two straps will retain function</v>
          </cell>
          <cell r="T150" t="str">
            <v>NPRD 95 P2- 152, Plate Universal - 0.0040M converted to hours</v>
          </cell>
          <cell r="U150">
            <v>2</v>
          </cell>
          <cell r="V150">
            <v>1.8</v>
          </cell>
          <cell r="W150">
            <v>2.0160000000000001E-7</v>
          </cell>
          <cell r="X15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50">
            <v>1</v>
          </cell>
          <cell r="AA150" t="str">
            <v>R2</v>
          </cell>
          <cell r="AB150" t="str">
            <v>T0</v>
          </cell>
          <cell r="AC150" t="str">
            <v>P23</v>
          </cell>
          <cell r="AD150" t="str">
            <v>T0</v>
          </cell>
          <cell r="AE150">
            <v>0</v>
          </cell>
          <cell r="AF150">
            <v>0.5</v>
          </cell>
          <cell r="AG150">
            <v>0.71666666666666667</v>
          </cell>
          <cell r="AH150">
            <v>0.5</v>
          </cell>
          <cell r="AI150">
            <v>0</v>
          </cell>
          <cell r="AJ150">
            <v>8.3333333333333329E-2</v>
          </cell>
          <cell r="AK150">
            <v>0</v>
          </cell>
          <cell r="AL150">
            <v>0</v>
          </cell>
          <cell r="AM150">
            <v>1.8</v>
          </cell>
          <cell r="AN150">
            <v>2.0160000000000001E-7</v>
          </cell>
          <cell r="AP150">
            <v>2</v>
          </cell>
          <cell r="AQ150">
            <v>2</v>
          </cell>
          <cell r="BD150">
            <v>2</v>
          </cell>
          <cell r="BJ150">
            <v>1</v>
          </cell>
          <cell r="BK150">
            <v>1</v>
          </cell>
          <cell r="BL150">
            <v>1</v>
          </cell>
          <cell r="BM150">
            <v>1</v>
          </cell>
          <cell r="BO150" t="str">
            <v/>
          </cell>
          <cell r="BP150" t="str">
            <v xml:space="preserve">Expected to be replaceable. </v>
          </cell>
          <cell r="BQ150" t="str">
            <v/>
          </cell>
          <cell r="BR150" t="str">
            <v/>
          </cell>
          <cell r="BS150" t="str">
            <v/>
          </cell>
          <cell r="BT150" t="str">
            <v/>
          </cell>
          <cell r="BU150" t="str">
            <v/>
          </cell>
          <cell r="BV150" t="str">
            <v xml:space="preserve">Remove tank in accordance with above to gain access. Expected to need 2 mechanics to remove tank. </v>
          </cell>
          <cell r="BW150" t="str">
            <v/>
          </cell>
          <cell r="BX150" t="str">
            <v/>
          </cell>
          <cell r="BY150" t="str">
            <v/>
          </cell>
          <cell r="BZ150" t="str">
            <v/>
          </cell>
          <cell r="CA150" t="str">
            <v xml:space="preserve">Repair by exchange available at First or Second line without special facilities. </v>
          </cell>
          <cell r="CB150" t="str">
            <v/>
          </cell>
          <cell r="CC150" t="str">
            <v/>
          </cell>
          <cell r="CD150" t="str">
            <v/>
          </cell>
          <cell r="CE150" t="str">
            <v/>
          </cell>
          <cell r="CF150" t="str">
            <v xml:space="preserve">Remove and replace part with standard tools. No Special tools predicted. </v>
          </cell>
          <cell r="CG150" t="str">
            <v xml:space="preserve">Reinstall in the reverse order. </v>
          </cell>
          <cell r="CH150" t="str">
            <v/>
          </cell>
          <cell r="CI150" t="str">
            <v xml:space="preserve">No consumeables predicted. </v>
          </cell>
          <cell r="CJ150" t="str">
            <v xml:space="preserve">No predicted life limitations. </v>
          </cell>
          <cell r="CK150" t="str">
            <v/>
          </cell>
          <cell r="CL150" t="str">
            <v>Y</v>
          </cell>
        </row>
        <row r="151">
          <cell r="A151">
            <v>151</v>
          </cell>
          <cell r="B151">
            <v>48</v>
          </cell>
          <cell r="C151">
            <v>3</v>
          </cell>
          <cell r="D151" t="str">
            <v>Y</v>
          </cell>
          <cell r="E151">
            <v>0.44800000000000001</v>
          </cell>
          <cell r="F151" t="str">
            <v>SV00A0A410AD2107</v>
          </cell>
          <cell r="G151" t="str">
            <v>FT28911</v>
          </cell>
          <cell r="H151" t="str">
            <v>Scout</v>
          </cell>
          <cell r="I151" t="str">
            <v>MAIN TANK  1  - SCOUT</v>
          </cell>
          <cell r="J151" t="str">
            <v>Tension Block Threaded M8</v>
          </cell>
          <cell r="K151" t="str">
            <v>(Strap Assy 2) FT28421/-</v>
          </cell>
          <cell r="L151" t="str">
            <v>Tension Block Threaded M8</v>
          </cell>
          <cell r="M151">
            <v>2</v>
          </cell>
          <cell r="N151">
            <v>2</v>
          </cell>
          <cell r="O151">
            <v>0.224</v>
          </cell>
          <cell r="P151">
            <v>0.44800000000000001</v>
          </cell>
          <cell r="Q151">
            <v>4.4799999999999999E-7</v>
          </cell>
          <cell r="R151">
            <v>2232142.8571428573</v>
          </cell>
          <cell r="S151" t="str">
            <v>Any two straps will retain function</v>
          </cell>
          <cell r="T151" t="str">
            <v>NPRD 95 P2-152, Plate - 0.008M GM converted to hours.</v>
          </cell>
          <cell r="U151">
            <v>2</v>
          </cell>
          <cell r="V151">
            <v>1.8</v>
          </cell>
          <cell r="W151">
            <v>8.0640000000000002E-7</v>
          </cell>
          <cell r="X15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51">
            <v>1</v>
          </cell>
          <cell r="AA151" t="str">
            <v>R2</v>
          </cell>
          <cell r="AB151" t="str">
            <v>T0</v>
          </cell>
          <cell r="AC151" t="str">
            <v>P23</v>
          </cell>
          <cell r="AD151" t="str">
            <v>T0</v>
          </cell>
          <cell r="AE151">
            <v>0</v>
          </cell>
          <cell r="AF151">
            <v>0.5</v>
          </cell>
          <cell r="AG151">
            <v>0.71666666666666667</v>
          </cell>
          <cell r="AH151">
            <v>0.5</v>
          </cell>
          <cell r="AI151">
            <v>0</v>
          </cell>
          <cell r="AJ151">
            <v>8.3333333333333329E-2</v>
          </cell>
          <cell r="AK151">
            <v>0</v>
          </cell>
          <cell r="AL151">
            <v>0</v>
          </cell>
          <cell r="AM151">
            <v>1.8</v>
          </cell>
          <cell r="AN151">
            <v>8.0640000000000002E-7</v>
          </cell>
          <cell r="AP151">
            <v>2</v>
          </cell>
          <cell r="AQ151">
            <v>2</v>
          </cell>
          <cell r="BD151">
            <v>2</v>
          </cell>
          <cell r="BJ151">
            <v>1</v>
          </cell>
          <cell r="BK151">
            <v>1</v>
          </cell>
          <cell r="BL151">
            <v>1</v>
          </cell>
          <cell r="BM151">
            <v>1</v>
          </cell>
          <cell r="BO151" t="str">
            <v/>
          </cell>
          <cell r="BP151" t="str">
            <v xml:space="preserve">Expected to be replaceable. </v>
          </cell>
          <cell r="BQ151" t="str">
            <v/>
          </cell>
          <cell r="BR151" t="str">
            <v/>
          </cell>
          <cell r="BS151" t="str">
            <v/>
          </cell>
          <cell r="BT151" t="str">
            <v/>
          </cell>
          <cell r="BU151" t="str">
            <v/>
          </cell>
          <cell r="BV151" t="str">
            <v xml:space="preserve">Remove tank in accordance with above to gain access. Expected to need 2 mechanics to remove tank. </v>
          </cell>
          <cell r="BW151" t="str">
            <v/>
          </cell>
          <cell r="BX151" t="str">
            <v/>
          </cell>
          <cell r="BY151" t="str">
            <v/>
          </cell>
          <cell r="BZ151" t="str">
            <v/>
          </cell>
          <cell r="CA151" t="str">
            <v xml:space="preserve">Repair by exchange available at First or Second line without special facilities. </v>
          </cell>
          <cell r="CB151" t="str">
            <v/>
          </cell>
          <cell r="CC151" t="str">
            <v/>
          </cell>
          <cell r="CD151" t="str">
            <v/>
          </cell>
          <cell r="CE151" t="str">
            <v/>
          </cell>
          <cell r="CF151" t="str">
            <v xml:space="preserve">Remove and replace part with standard tools. No Special tools predicted. </v>
          </cell>
          <cell r="CG151" t="str">
            <v xml:space="preserve">Reinstall in the reverse order. </v>
          </cell>
          <cell r="CH151" t="str">
            <v/>
          </cell>
          <cell r="CI151" t="str">
            <v xml:space="preserve">No consumeables predicted. </v>
          </cell>
          <cell r="CJ151" t="str">
            <v xml:space="preserve">No predicted life limitations. </v>
          </cell>
          <cell r="CK151" t="str">
            <v/>
          </cell>
          <cell r="CL151" t="str">
            <v>Y</v>
          </cell>
        </row>
        <row r="152">
          <cell r="A152">
            <v>152</v>
          </cell>
          <cell r="B152">
            <v>48</v>
          </cell>
          <cell r="C152">
            <v>3</v>
          </cell>
          <cell r="D152" t="str">
            <v>Y</v>
          </cell>
          <cell r="E152">
            <v>0.44800000000000001</v>
          </cell>
          <cell r="F152" t="str">
            <v>SV00A0A410AD2109</v>
          </cell>
          <cell r="G152" t="str">
            <v>FT28910</v>
          </cell>
          <cell r="H152" t="str">
            <v>Scout</v>
          </cell>
          <cell r="I152" t="str">
            <v>MAIN TANK  1  - SCOUT</v>
          </cell>
          <cell r="J152" t="str">
            <v>Tension Block Clearance</v>
          </cell>
          <cell r="K152" t="str">
            <v>(Strap Assy 2) FT28421/-</v>
          </cell>
          <cell r="L152" t="str">
            <v>Tension Block Clearance</v>
          </cell>
          <cell r="M152">
            <v>2</v>
          </cell>
          <cell r="N152">
            <v>2</v>
          </cell>
          <cell r="O152">
            <v>0.224</v>
          </cell>
          <cell r="P152">
            <v>0.44800000000000001</v>
          </cell>
          <cell r="Q152">
            <v>4.4799999999999999E-7</v>
          </cell>
          <cell r="R152">
            <v>2232142.8571428573</v>
          </cell>
          <cell r="S152" t="str">
            <v>Any two straps will retain function</v>
          </cell>
          <cell r="T152" t="str">
            <v>NPRD 95 P2-152, Plate - 0.008M GM converted to hours.</v>
          </cell>
          <cell r="U152">
            <v>2</v>
          </cell>
          <cell r="V152">
            <v>1.8</v>
          </cell>
          <cell r="W152">
            <v>8.0640000000000002E-7</v>
          </cell>
          <cell r="X15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52">
            <v>1</v>
          </cell>
          <cell r="AA152" t="str">
            <v>R2</v>
          </cell>
          <cell r="AB152" t="str">
            <v>T0</v>
          </cell>
          <cell r="AC152" t="str">
            <v>P23</v>
          </cell>
          <cell r="AD152" t="str">
            <v>T0</v>
          </cell>
          <cell r="AE152">
            <v>0</v>
          </cell>
          <cell r="AF152">
            <v>0.5</v>
          </cell>
          <cell r="AG152">
            <v>0.71666666666666667</v>
          </cell>
          <cell r="AH152">
            <v>0.5</v>
          </cell>
          <cell r="AI152">
            <v>0</v>
          </cell>
          <cell r="AJ152">
            <v>8.3333333333333329E-2</v>
          </cell>
          <cell r="AK152">
            <v>0</v>
          </cell>
          <cell r="AL152">
            <v>0</v>
          </cell>
          <cell r="AM152">
            <v>1.8</v>
          </cell>
          <cell r="AN152">
            <v>8.0640000000000002E-7</v>
          </cell>
          <cell r="AP152">
            <v>2</v>
          </cell>
          <cell r="AQ152">
            <v>2</v>
          </cell>
          <cell r="BD152">
            <v>2</v>
          </cell>
          <cell r="BJ152">
            <v>1</v>
          </cell>
          <cell r="BK152">
            <v>1</v>
          </cell>
          <cell r="BL152">
            <v>1</v>
          </cell>
          <cell r="BM152">
            <v>1</v>
          </cell>
          <cell r="BO152" t="str">
            <v/>
          </cell>
          <cell r="BP152" t="str">
            <v xml:space="preserve">Expected to be replaceable. </v>
          </cell>
          <cell r="BQ152" t="str">
            <v/>
          </cell>
          <cell r="BR152" t="str">
            <v/>
          </cell>
          <cell r="BS152" t="str">
            <v/>
          </cell>
          <cell r="BT152" t="str">
            <v/>
          </cell>
          <cell r="BU152" t="str">
            <v/>
          </cell>
          <cell r="BV152" t="str">
            <v xml:space="preserve">Remove tank in accordance with above to gain access. Expected to need 2 mechanics to remove tank. </v>
          </cell>
          <cell r="BW152" t="str">
            <v/>
          </cell>
          <cell r="BX152" t="str">
            <v/>
          </cell>
          <cell r="BY152" t="str">
            <v/>
          </cell>
          <cell r="BZ152" t="str">
            <v/>
          </cell>
          <cell r="CA152" t="str">
            <v xml:space="preserve">Repair by exchange available at First or Second line without special facilities. </v>
          </cell>
          <cell r="CB152" t="str">
            <v/>
          </cell>
          <cell r="CC152" t="str">
            <v/>
          </cell>
          <cell r="CD152" t="str">
            <v/>
          </cell>
          <cell r="CE152" t="str">
            <v/>
          </cell>
          <cell r="CF152" t="str">
            <v xml:space="preserve">Remove and replace part with standard tools. No Special tools predicted. </v>
          </cell>
          <cell r="CG152" t="str">
            <v xml:space="preserve">Reinstall in the reverse order. </v>
          </cell>
          <cell r="CH152" t="str">
            <v/>
          </cell>
          <cell r="CI152" t="str">
            <v xml:space="preserve">No consumeables predicted. </v>
          </cell>
          <cell r="CJ152" t="str">
            <v xml:space="preserve">No predicted life limitations. </v>
          </cell>
          <cell r="CK152" t="str">
            <v/>
          </cell>
          <cell r="CL152" t="str">
            <v>Y</v>
          </cell>
        </row>
        <row r="153">
          <cell r="A153">
            <v>153</v>
          </cell>
          <cell r="B153">
            <v>73</v>
          </cell>
          <cell r="C153">
            <v>3</v>
          </cell>
          <cell r="D153" t="str">
            <v>Y</v>
          </cell>
          <cell r="E153">
            <v>5.0848000000000004</v>
          </cell>
          <cell r="F153" t="str">
            <v>SV00A0A410AD2111</v>
          </cell>
          <cell r="G153" t="str">
            <v>NT-M8-SCX24</v>
          </cell>
          <cell r="H153" t="str">
            <v>Scout</v>
          </cell>
          <cell r="I153" t="str">
            <v>MAIN TANK  1  - SCOUT</v>
          </cell>
          <cell r="J153" t="str">
            <v>Studding Connector M8</v>
          </cell>
          <cell r="K153" t="str">
            <v>(Strap Assy 2) FT28421/-</v>
          </cell>
          <cell r="L153" t="str">
            <v>Studding Connector M8</v>
          </cell>
          <cell r="M153">
            <v>2</v>
          </cell>
          <cell r="N153">
            <v>2</v>
          </cell>
          <cell r="O153">
            <v>2.5424000000000002</v>
          </cell>
          <cell r="P153">
            <v>5.0848000000000004</v>
          </cell>
          <cell r="Q153">
            <v>5.0848000000000009E-6</v>
          </cell>
          <cell r="R153">
            <v>196664.56891126491</v>
          </cell>
          <cell r="S153" t="str">
            <v>Any two straps will retain function</v>
          </cell>
          <cell r="T153" t="str">
            <v>NPRD 95 P2-49, Connector Adapter - 0.0908M converted to hours</v>
          </cell>
          <cell r="U153">
            <v>2</v>
          </cell>
          <cell r="V153">
            <v>1.3499999999999999</v>
          </cell>
          <cell r="W153">
            <v>6.8644800000000004E-6</v>
          </cell>
          <cell r="X15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53">
            <v>1</v>
          </cell>
          <cell r="AA153" t="str">
            <v>R2</v>
          </cell>
          <cell r="AB153" t="str">
            <v>T0</v>
          </cell>
          <cell r="AC153" t="str">
            <v>P11</v>
          </cell>
          <cell r="AD153" t="str">
            <v>T0</v>
          </cell>
          <cell r="AE153">
            <v>0</v>
          </cell>
          <cell r="AF153">
            <v>0.5</v>
          </cell>
          <cell r="AG153">
            <v>0.26666666666666666</v>
          </cell>
          <cell r="AH153">
            <v>0.5</v>
          </cell>
          <cell r="AI153">
            <v>0</v>
          </cell>
          <cell r="AJ153">
            <v>8.3333333333333329E-2</v>
          </cell>
          <cell r="AK153">
            <v>0</v>
          </cell>
          <cell r="AL153">
            <v>0</v>
          </cell>
          <cell r="AM153">
            <v>1.3499999999999999</v>
          </cell>
          <cell r="AN153">
            <v>6.8644800000000004E-6</v>
          </cell>
          <cell r="AP153">
            <v>2</v>
          </cell>
          <cell r="AQ153">
            <v>2</v>
          </cell>
          <cell r="BD153">
            <v>2</v>
          </cell>
          <cell r="BJ153">
            <v>1</v>
          </cell>
          <cell r="BK153">
            <v>1</v>
          </cell>
          <cell r="BL153">
            <v>2</v>
          </cell>
          <cell r="BM153">
            <v>1</v>
          </cell>
          <cell r="BO153" t="str">
            <v/>
          </cell>
          <cell r="BP153" t="str">
            <v xml:space="preserve">Expected to be replaceable. </v>
          </cell>
          <cell r="BQ153" t="str">
            <v/>
          </cell>
          <cell r="BR153" t="str">
            <v/>
          </cell>
          <cell r="BS153" t="str">
            <v/>
          </cell>
          <cell r="BT153" t="str">
            <v/>
          </cell>
          <cell r="BU153" t="str">
            <v/>
          </cell>
          <cell r="BV153" t="str">
            <v xml:space="preserve">Remove tank in accordance with above to gain access. Expected to need 2 mechanics to remove tank. </v>
          </cell>
          <cell r="BW153" t="str">
            <v/>
          </cell>
          <cell r="BX153" t="str">
            <v/>
          </cell>
          <cell r="BY153" t="str">
            <v/>
          </cell>
          <cell r="BZ153" t="str">
            <v/>
          </cell>
          <cell r="CA153" t="str">
            <v xml:space="preserve">Repair by exchange available at First or Second line without special facilities. </v>
          </cell>
          <cell r="CB153" t="str">
            <v/>
          </cell>
          <cell r="CC153" t="str">
            <v/>
          </cell>
          <cell r="CD153" t="str">
            <v/>
          </cell>
          <cell r="CE153" t="str">
            <v/>
          </cell>
          <cell r="CF153" t="str">
            <v xml:space="preserve">Remove and replace part with standard tools. No Special tools predicted. </v>
          </cell>
          <cell r="CG153" t="str">
            <v xml:space="preserve">Reinstall in the reverse order. </v>
          </cell>
          <cell r="CH153" t="str">
            <v/>
          </cell>
          <cell r="CI153" t="str">
            <v xml:space="preserve">Use thread-locking compound on fasteners. Use silicone grease on bonded seals for preservation.  Use anti-seizing grease/compound on bulkhead connectors and bolts.  Use  bonding compound on mounting strap clamp locations as required. </v>
          </cell>
          <cell r="CJ153" t="str">
            <v xml:space="preserve">No predicted life limitations. </v>
          </cell>
          <cell r="CK153" t="str">
            <v/>
          </cell>
          <cell r="CL153" t="str">
            <v>Y</v>
          </cell>
        </row>
        <row r="154">
          <cell r="A154">
            <v>154</v>
          </cell>
          <cell r="B154">
            <v>48</v>
          </cell>
          <cell r="C154">
            <v>3</v>
          </cell>
          <cell r="D154" t="str">
            <v>Y</v>
          </cell>
          <cell r="E154">
            <v>0.224</v>
          </cell>
          <cell r="F154" t="str">
            <v>SV00A0A410AD2113</v>
          </cell>
          <cell r="G154" t="str">
            <v>FT28905</v>
          </cell>
          <cell r="H154" t="str">
            <v>Scout</v>
          </cell>
          <cell r="I154" t="str">
            <v>MAIN TANK  1  - SCOUT</v>
          </cell>
          <cell r="J154" t="str">
            <v>Mounting Block</v>
          </cell>
          <cell r="K154" t="str">
            <v>(Strap Assy 2) FT28421/-</v>
          </cell>
          <cell r="L154" t="str">
            <v>Mounting Block</v>
          </cell>
          <cell r="M154">
            <v>1</v>
          </cell>
          <cell r="N154">
            <v>1</v>
          </cell>
          <cell r="O154">
            <v>0.224</v>
          </cell>
          <cell r="P154">
            <v>0.224</v>
          </cell>
          <cell r="Q154">
            <v>2.2399999999999999E-7</v>
          </cell>
          <cell r="R154">
            <v>4464285.7142857146</v>
          </cell>
          <cell r="S154" t="str">
            <v>Any two straps will retain function</v>
          </cell>
          <cell r="T154" t="str">
            <v>NPRD 95 P2-152, Plate - 0.008M GM converted to hours.</v>
          </cell>
          <cell r="U154">
            <v>2</v>
          </cell>
          <cell r="V154">
            <v>1.8</v>
          </cell>
          <cell r="W154">
            <v>4.0320000000000001E-7</v>
          </cell>
          <cell r="X15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54">
            <v>1</v>
          </cell>
          <cell r="AA154" t="str">
            <v>R2</v>
          </cell>
          <cell r="AB154" t="str">
            <v>T0</v>
          </cell>
          <cell r="AC154" t="str">
            <v>P23</v>
          </cell>
          <cell r="AD154" t="str">
            <v>T0</v>
          </cell>
          <cell r="AE154">
            <v>0</v>
          </cell>
          <cell r="AF154">
            <v>0.5</v>
          </cell>
          <cell r="AG154">
            <v>0.71666666666666667</v>
          </cell>
          <cell r="AH154">
            <v>0.5</v>
          </cell>
          <cell r="AI154">
            <v>0</v>
          </cell>
          <cell r="AJ154">
            <v>8.3333333333333329E-2</v>
          </cell>
          <cell r="AK154">
            <v>0</v>
          </cell>
          <cell r="AL154">
            <v>0</v>
          </cell>
          <cell r="AM154">
            <v>1.8</v>
          </cell>
          <cell r="AN154">
            <v>4.0320000000000001E-7</v>
          </cell>
          <cell r="AP154">
            <v>2</v>
          </cell>
          <cell r="AQ154">
            <v>2</v>
          </cell>
          <cell r="BD154">
            <v>2</v>
          </cell>
          <cell r="BJ154">
            <v>1</v>
          </cell>
          <cell r="BK154">
            <v>1</v>
          </cell>
          <cell r="BL154">
            <v>1</v>
          </cell>
          <cell r="BM154">
            <v>1</v>
          </cell>
          <cell r="BO154" t="str">
            <v/>
          </cell>
          <cell r="BP154" t="str">
            <v xml:space="preserve">Expected to be replaceable. </v>
          </cell>
          <cell r="BQ154" t="str">
            <v/>
          </cell>
          <cell r="BR154" t="str">
            <v/>
          </cell>
          <cell r="BS154" t="str">
            <v/>
          </cell>
          <cell r="BT154" t="str">
            <v/>
          </cell>
          <cell r="BU154" t="str">
            <v/>
          </cell>
          <cell r="BV154" t="str">
            <v xml:space="preserve">Remove tank in accordance with above to gain access. Expected to need 2 mechanics to remove tank. </v>
          </cell>
          <cell r="BW154" t="str">
            <v/>
          </cell>
          <cell r="BX154" t="str">
            <v/>
          </cell>
          <cell r="BY154" t="str">
            <v/>
          </cell>
          <cell r="BZ154" t="str">
            <v/>
          </cell>
          <cell r="CA154" t="str">
            <v xml:space="preserve">Repair by exchange available at First or Second line without special facilities. </v>
          </cell>
          <cell r="CB154" t="str">
            <v/>
          </cell>
          <cell r="CC154" t="str">
            <v/>
          </cell>
          <cell r="CD154" t="str">
            <v/>
          </cell>
          <cell r="CE154" t="str">
            <v/>
          </cell>
          <cell r="CF154" t="str">
            <v xml:space="preserve">Remove and replace part with standard tools. No Special tools predicted. </v>
          </cell>
          <cell r="CG154" t="str">
            <v xml:space="preserve">Reinstall in the reverse order. </v>
          </cell>
          <cell r="CH154" t="str">
            <v/>
          </cell>
          <cell r="CI154" t="str">
            <v xml:space="preserve">No consumeables predicted. </v>
          </cell>
          <cell r="CJ154" t="str">
            <v xml:space="preserve">No predicted life limitations. </v>
          </cell>
          <cell r="CK154" t="str">
            <v/>
          </cell>
          <cell r="CL154" t="str">
            <v>Y</v>
          </cell>
        </row>
        <row r="155">
          <cell r="A155">
            <v>155</v>
          </cell>
          <cell r="B155">
            <v>48</v>
          </cell>
          <cell r="C155">
            <v>3</v>
          </cell>
          <cell r="D155" t="str">
            <v>Y</v>
          </cell>
          <cell r="E155">
            <v>0.224</v>
          </cell>
          <cell r="F155" t="str">
            <v>SV00A0A410AD2115</v>
          </cell>
          <cell r="G155" t="str">
            <v>FT28909</v>
          </cell>
          <cell r="H155" t="str">
            <v>Scout</v>
          </cell>
          <cell r="I155" t="str">
            <v>MAIN TANK  1  - SCOUT</v>
          </cell>
          <cell r="J155" t="str">
            <v>Strap Retaining Block</v>
          </cell>
          <cell r="K155" t="str">
            <v>(Strap Assy 2) FT28421/-</v>
          </cell>
          <cell r="L155" t="str">
            <v>Strap Retaining Block</v>
          </cell>
          <cell r="M155">
            <v>1</v>
          </cell>
          <cell r="N155">
            <v>1</v>
          </cell>
          <cell r="O155">
            <v>0.224</v>
          </cell>
          <cell r="P155">
            <v>0.224</v>
          </cell>
          <cell r="Q155">
            <v>2.2399999999999999E-7</v>
          </cell>
          <cell r="R155">
            <v>4464285.7142857146</v>
          </cell>
          <cell r="S155" t="str">
            <v>Any two straps will retain function</v>
          </cell>
          <cell r="T155" t="str">
            <v>NPRD 95 P2-152, Plate - 0.008M GM converted to hours.</v>
          </cell>
          <cell r="U155">
            <v>2</v>
          </cell>
          <cell r="V155">
            <v>1.8</v>
          </cell>
          <cell r="W155">
            <v>4.0320000000000001E-7</v>
          </cell>
          <cell r="X15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55">
            <v>1</v>
          </cell>
          <cell r="AA155" t="str">
            <v>R2</v>
          </cell>
          <cell r="AB155" t="str">
            <v>T0</v>
          </cell>
          <cell r="AC155" t="str">
            <v>P23</v>
          </cell>
          <cell r="AD155" t="str">
            <v>T0</v>
          </cell>
          <cell r="AE155">
            <v>0</v>
          </cell>
          <cell r="AF155">
            <v>0.5</v>
          </cell>
          <cell r="AG155">
            <v>0.71666666666666667</v>
          </cell>
          <cell r="AH155">
            <v>0.5</v>
          </cell>
          <cell r="AI155">
            <v>0</v>
          </cell>
          <cell r="AJ155">
            <v>8.3333333333333329E-2</v>
          </cell>
          <cell r="AK155">
            <v>0</v>
          </cell>
          <cell r="AL155">
            <v>0</v>
          </cell>
          <cell r="AM155">
            <v>1.8</v>
          </cell>
          <cell r="AN155">
            <v>4.0320000000000001E-7</v>
          </cell>
          <cell r="AP155">
            <v>2</v>
          </cell>
          <cell r="AQ155">
            <v>2</v>
          </cell>
          <cell r="BD155">
            <v>2</v>
          </cell>
          <cell r="BJ155">
            <v>1</v>
          </cell>
          <cell r="BK155">
            <v>1</v>
          </cell>
          <cell r="BL155">
            <v>1</v>
          </cell>
          <cell r="BM155">
            <v>1</v>
          </cell>
          <cell r="BO155" t="str">
            <v/>
          </cell>
          <cell r="BP155" t="str">
            <v xml:space="preserve">Expected to be replaceable. </v>
          </cell>
          <cell r="BQ155" t="str">
            <v/>
          </cell>
          <cell r="BR155" t="str">
            <v/>
          </cell>
          <cell r="BS155" t="str">
            <v/>
          </cell>
          <cell r="BT155" t="str">
            <v/>
          </cell>
          <cell r="BU155" t="str">
            <v/>
          </cell>
          <cell r="BV155" t="str">
            <v xml:space="preserve">Remove tank in accordance with above to gain access. Expected to need 2 mechanics to remove tank. </v>
          </cell>
          <cell r="BW155" t="str">
            <v/>
          </cell>
          <cell r="BX155" t="str">
            <v/>
          </cell>
          <cell r="BY155" t="str">
            <v/>
          </cell>
          <cell r="BZ155" t="str">
            <v/>
          </cell>
          <cell r="CA155" t="str">
            <v xml:space="preserve">Repair by exchange available at First or Second line without special facilities. </v>
          </cell>
          <cell r="CB155" t="str">
            <v/>
          </cell>
          <cell r="CC155" t="str">
            <v/>
          </cell>
          <cell r="CD155" t="str">
            <v/>
          </cell>
          <cell r="CE155" t="str">
            <v/>
          </cell>
          <cell r="CF155" t="str">
            <v xml:space="preserve">Remove and replace part with standard tools. No Special tools predicted. </v>
          </cell>
          <cell r="CG155" t="str">
            <v xml:space="preserve">Reinstall in the reverse order. </v>
          </cell>
          <cell r="CH155" t="str">
            <v/>
          </cell>
          <cell r="CI155" t="str">
            <v xml:space="preserve">No consumeables predicted. </v>
          </cell>
          <cell r="CJ155" t="str">
            <v xml:space="preserve">No predicted life limitations. </v>
          </cell>
          <cell r="CK155" t="str">
            <v/>
          </cell>
          <cell r="CL155" t="str">
            <v>Y</v>
          </cell>
        </row>
        <row r="156">
          <cell r="A156">
            <v>156</v>
          </cell>
          <cell r="B156">
            <v>48</v>
          </cell>
          <cell r="C156">
            <v>3</v>
          </cell>
          <cell r="D156" t="str">
            <v>Y</v>
          </cell>
          <cell r="E156">
            <v>0.224</v>
          </cell>
          <cell r="F156" t="str">
            <v>SV00A0A410AD2117</v>
          </cell>
          <cell r="G156" t="str">
            <v>FT28907</v>
          </cell>
          <cell r="H156" t="str">
            <v>Scout</v>
          </cell>
          <cell r="I156" t="str">
            <v>MAIN TANK  1  - SCOUT</v>
          </cell>
          <cell r="J156" t="str">
            <v>Welded Mounting Block</v>
          </cell>
          <cell r="K156" t="str">
            <v>(Strap Assy 2) FT28421/-</v>
          </cell>
          <cell r="L156" t="str">
            <v>Welded Mounting Block</v>
          </cell>
          <cell r="M156">
            <v>1</v>
          </cell>
          <cell r="N156">
            <v>1</v>
          </cell>
          <cell r="O156">
            <v>0.224</v>
          </cell>
          <cell r="P156">
            <v>0.224</v>
          </cell>
          <cell r="Q156">
            <v>2.2399999999999999E-7</v>
          </cell>
          <cell r="R156">
            <v>4464285.7142857146</v>
          </cell>
          <cell r="S156" t="str">
            <v>Any two straps will retain function</v>
          </cell>
          <cell r="T156" t="str">
            <v>NPRD 95 P2-152, Plate - 0.008M GM converted to hours.</v>
          </cell>
          <cell r="U156">
            <v>2</v>
          </cell>
          <cell r="V156">
            <v>1.8</v>
          </cell>
          <cell r="W156">
            <v>4.0320000000000001E-7</v>
          </cell>
          <cell r="X15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56">
            <v>1</v>
          </cell>
          <cell r="AA156" t="str">
            <v>R2</v>
          </cell>
          <cell r="AB156" t="str">
            <v>T0</v>
          </cell>
          <cell r="AC156" t="str">
            <v>P23</v>
          </cell>
          <cell r="AD156" t="str">
            <v>T0</v>
          </cell>
          <cell r="AE156">
            <v>0</v>
          </cell>
          <cell r="AF156">
            <v>0.5</v>
          </cell>
          <cell r="AG156">
            <v>0.71666666666666667</v>
          </cell>
          <cell r="AH156">
            <v>0.5</v>
          </cell>
          <cell r="AI156">
            <v>0</v>
          </cell>
          <cell r="AJ156">
            <v>8.3333333333333329E-2</v>
          </cell>
          <cell r="AK156">
            <v>0</v>
          </cell>
          <cell r="AL156">
            <v>0</v>
          </cell>
          <cell r="AM156">
            <v>1.8</v>
          </cell>
          <cell r="AN156">
            <v>4.0320000000000001E-7</v>
          </cell>
          <cell r="AP156">
            <v>2</v>
          </cell>
          <cell r="AQ156">
            <v>2</v>
          </cell>
          <cell r="BD156">
            <v>2</v>
          </cell>
          <cell r="BJ156">
            <v>1</v>
          </cell>
          <cell r="BK156">
            <v>1</v>
          </cell>
          <cell r="BL156">
            <v>1</v>
          </cell>
          <cell r="BM156">
            <v>1</v>
          </cell>
          <cell r="BO156" t="str">
            <v/>
          </cell>
          <cell r="BP156" t="str">
            <v xml:space="preserve">Expected to be replaceable. </v>
          </cell>
          <cell r="BQ156" t="str">
            <v/>
          </cell>
          <cell r="BR156" t="str">
            <v/>
          </cell>
          <cell r="BS156" t="str">
            <v/>
          </cell>
          <cell r="BT156" t="str">
            <v/>
          </cell>
          <cell r="BU156" t="str">
            <v/>
          </cell>
          <cell r="BV156" t="str">
            <v xml:space="preserve">Remove tank in accordance with above to gain access. Expected to need 2 mechanics to remove tank. </v>
          </cell>
          <cell r="BW156" t="str">
            <v/>
          </cell>
          <cell r="BX156" t="str">
            <v/>
          </cell>
          <cell r="BY156" t="str">
            <v/>
          </cell>
          <cell r="BZ156" t="str">
            <v/>
          </cell>
          <cell r="CA156" t="str">
            <v xml:space="preserve">Repair by exchange available at First or Second line without special facilities. </v>
          </cell>
          <cell r="CB156" t="str">
            <v/>
          </cell>
          <cell r="CC156" t="str">
            <v/>
          </cell>
          <cell r="CD156" t="str">
            <v/>
          </cell>
          <cell r="CE156" t="str">
            <v/>
          </cell>
          <cell r="CF156" t="str">
            <v xml:space="preserve">Remove and replace part with standard tools. No Special tools predicted. </v>
          </cell>
          <cell r="CG156" t="str">
            <v xml:space="preserve">Reinstall in the reverse order. </v>
          </cell>
          <cell r="CH156" t="str">
            <v/>
          </cell>
          <cell r="CI156" t="str">
            <v xml:space="preserve">No consumeables predicted. </v>
          </cell>
          <cell r="CJ156" t="str">
            <v xml:space="preserve">No predicted life limitations. </v>
          </cell>
          <cell r="CK156" t="str">
            <v/>
          </cell>
          <cell r="CL156" t="str">
            <v>Y</v>
          </cell>
        </row>
        <row r="157">
          <cell r="A157">
            <v>157</v>
          </cell>
          <cell r="B157">
            <v>48</v>
          </cell>
          <cell r="C157">
            <v>3</v>
          </cell>
          <cell r="D157" t="str">
            <v>Y</v>
          </cell>
          <cell r="E157">
            <v>0.224</v>
          </cell>
          <cell r="F157" t="str">
            <v>SV00A0A410AD2119</v>
          </cell>
          <cell r="G157" t="str">
            <v>FT28908</v>
          </cell>
          <cell r="H157" t="str">
            <v>Scout</v>
          </cell>
          <cell r="I157" t="str">
            <v>MAIN TANK  1  - SCOUT</v>
          </cell>
          <cell r="J157" t="str">
            <v>Strap Mounting Block</v>
          </cell>
          <cell r="K157" t="str">
            <v>(Strap Assy 2) FT28421/-</v>
          </cell>
          <cell r="L157" t="str">
            <v>Strap Mounting Block</v>
          </cell>
          <cell r="M157">
            <v>1</v>
          </cell>
          <cell r="N157">
            <v>1</v>
          </cell>
          <cell r="O157">
            <v>0.224</v>
          </cell>
          <cell r="P157">
            <v>0.224</v>
          </cell>
          <cell r="Q157">
            <v>2.2399999999999999E-7</v>
          </cell>
          <cell r="R157">
            <v>4464285.7142857146</v>
          </cell>
          <cell r="S157" t="str">
            <v>Any two straps will retain function</v>
          </cell>
          <cell r="T157" t="str">
            <v>NPRD 95 P2-152, Plate - 0.008M GM converted to hours.</v>
          </cell>
          <cell r="U157">
            <v>2</v>
          </cell>
          <cell r="V157">
            <v>1.8</v>
          </cell>
          <cell r="W157">
            <v>4.0320000000000001E-7</v>
          </cell>
          <cell r="X15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57">
            <v>1</v>
          </cell>
          <cell r="AA157" t="str">
            <v>R2</v>
          </cell>
          <cell r="AB157" t="str">
            <v>T0</v>
          </cell>
          <cell r="AC157" t="str">
            <v>P23</v>
          </cell>
          <cell r="AD157" t="str">
            <v>T0</v>
          </cell>
          <cell r="AE157">
            <v>0</v>
          </cell>
          <cell r="AF157">
            <v>0.5</v>
          </cell>
          <cell r="AG157">
            <v>0.71666666666666667</v>
          </cell>
          <cell r="AH157">
            <v>0.5</v>
          </cell>
          <cell r="AI157">
            <v>0</v>
          </cell>
          <cell r="AJ157">
            <v>8.3333333333333329E-2</v>
          </cell>
          <cell r="AK157">
            <v>0</v>
          </cell>
          <cell r="AL157">
            <v>0</v>
          </cell>
          <cell r="AM157">
            <v>1.8</v>
          </cell>
          <cell r="AN157">
            <v>4.0320000000000001E-7</v>
          </cell>
          <cell r="AP157">
            <v>2</v>
          </cell>
          <cell r="AQ157">
            <v>2</v>
          </cell>
          <cell r="BD157">
            <v>2</v>
          </cell>
          <cell r="BJ157">
            <v>1</v>
          </cell>
          <cell r="BK157">
            <v>1</v>
          </cell>
          <cell r="BL157">
            <v>1</v>
          </cell>
          <cell r="BM157">
            <v>1</v>
          </cell>
          <cell r="BO157" t="str">
            <v/>
          </cell>
          <cell r="BP157" t="str">
            <v xml:space="preserve">Expected to be replaceable. </v>
          </cell>
          <cell r="BQ157" t="str">
            <v/>
          </cell>
          <cell r="BR157" t="str">
            <v/>
          </cell>
          <cell r="BS157" t="str">
            <v/>
          </cell>
          <cell r="BT157" t="str">
            <v/>
          </cell>
          <cell r="BU157" t="str">
            <v/>
          </cell>
          <cell r="BV157" t="str">
            <v xml:space="preserve">Remove tank in accordance with above to gain access. Expected to need 2 mechanics to remove tank. </v>
          </cell>
          <cell r="BW157" t="str">
            <v/>
          </cell>
          <cell r="BX157" t="str">
            <v/>
          </cell>
          <cell r="BY157" t="str">
            <v/>
          </cell>
          <cell r="BZ157" t="str">
            <v/>
          </cell>
          <cell r="CA157" t="str">
            <v xml:space="preserve">Repair by exchange available at First or Second line without special facilities. </v>
          </cell>
          <cell r="CB157" t="str">
            <v/>
          </cell>
          <cell r="CC157" t="str">
            <v/>
          </cell>
          <cell r="CD157" t="str">
            <v/>
          </cell>
          <cell r="CE157" t="str">
            <v/>
          </cell>
          <cell r="CF157" t="str">
            <v xml:space="preserve">Remove and replace part with standard tools. No Special tools predicted. </v>
          </cell>
          <cell r="CG157" t="str">
            <v xml:space="preserve">Reinstall in the reverse order. </v>
          </cell>
          <cell r="CH157" t="str">
            <v/>
          </cell>
          <cell r="CI157" t="str">
            <v xml:space="preserve">No consumeables predicted. </v>
          </cell>
          <cell r="CJ157" t="str">
            <v xml:space="preserve">No predicted life limitations. </v>
          </cell>
          <cell r="CK157" t="str">
            <v/>
          </cell>
          <cell r="CL157" t="str">
            <v>Y</v>
          </cell>
        </row>
        <row r="158">
          <cell r="A158">
            <v>158</v>
          </cell>
          <cell r="B158">
            <v>5</v>
          </cell>
          <cell r="C158">
            <v>3</v>
          </cell>
          <cell r="D158" t="str">
            <v>Y</v>
          </cell>
          <cell r="E158">
            <v>0.11629627686963176</v>
          </cell>
          <cell r="F158" t="str">
            <v>SV00A0A410AD2121</v>
          </cell>
          <cell r="G158" t="str">
            <v>Z-W-M8</v>
          </cell>
          <cell r="H158" t="str">
            <v>Scout</v>
          </cell>
          <cell r="I158" t="str">
            <v>MAIN TANK  1  - SCOUT</v>
          </cell>
          <cell r="J158" t="str">
            <v>Washer M8</v>
          </cell>
          <cell r="K158" t="str">
            <v>(Strap Assy 2) FT28421/-</v>
          </cell>
          <cell r="L158" t="str">
            <v>Washer M8</v>
          </cell>
          <cell r="M158">
            <v>7</v>
          </cell>
          <cell r="N158">
            <v>7</v>
          </cell>
          <cell r="O158">
            <v>1.6613753838518822E-2</v>
          </cell>
          <cell r="P158">
            <v>0.11629627686963176</v>
          </cell>
          <cell r="Q158">
            <v>1.1629627686963175E-7</v>
          </cell>
          <cell r="R158">
            <v>8598727.551020408</v>
          </cell>
          <cell r="S158" t="str">
            <v>Any two straps will retain function</v>
          </cell>
          <cell r="T158" t="str">
            <v>NPRD 95 P2-237, Washer P# 7748743 - 1/1685.3506M GM converted to hours</v>
          </cell>
          <cell r="U158">
            <v>2</v>
          </cell>
          <cell r="V158">
            <v>1.3166666666666667</v>
          </cell>
          <cell r="W158">
            <v>1.5312343121168181E-7</v>
          </cell>
          <cell r="X15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58">
            <v>1</v>
          </cell>
          <cell r="AA158" t="str">
            <v>R2</v>
          </cell>
          <cell r="AB158" t="str">
            <v>T0</v>
          </cell>
          <cell r="AC158" t="str">
            <v>P26</v>
          </cell>
          <cell r="AD158" t="str">
            <v>T0</v>
          </cell>
          <cell r="AE158">
            <v>0</v>
          </cell>
          <cell r="AF158">
            <v>0.5</v>
          </cell>
          <cell r="AG158">
            <v>0.23333333333333334</v>
          </cell>
          <cell r="AH158">
            <v>0.5</v>
          </cell>
          <cell r="AI158">
            <v>0</v>
          </cell>
          <cell r="AJ158">
            <v>8.3333333333333329E-2</v>
          </cell>
          <cell r="AK158">
            <v>0</v>
          </cell>
          <cell r="AL158">
            <v>0</v>
          </cell>
          <cell r="AM158">
            <v>1.3166666666666667</v>
          </cell>
          <cell r="AN158">
            <v>1.5312343121168181E-7</v>
          </cell>
          <cell r="AP158">
            <v>2</v>
          </cell>
          <cell r="AQ158">
            <v>2</v>
          </cell>
          <cell r="BD158">
            <v>2</v>
          </cell>
          <cell r="BJ158">
            <v>1</v>
          </cell>
          <cell r="BK158">
            <v>1</v>
          </cell>
          <cell r="BL158">
            <v>1</v>
          </cell>
          <cell r="BM158">
            <v>1</v>
          </cell>
          <cell r="BO158" t="str">
            <v/>
          </cell>
          <cell r="BP158" t="str">
            <v xml:space="preserve">Expected to be replaceable. </v>
          </cell>
          <cell r="BQ158" t="str">
            <v/>
          </cell>
          <cell r="BR158" t="str">
            <v/>
          </cell>
          <cell r="BS158" t="str">
            <v/>
          </cell>
          <cell r="BT158" t="str">
            <v/>
          </cell>
          <cell r="BU158" t="str">
            <v/>
          </cell>
          <cell r="BV158" t="str">
            <v xml:space="preserve">Remove tank in accordance with above to gain access. Expected to need 2 mechanics to remove tank. </v>
          </cell>
          <cell r="BW158" t="str">
            <v/>
          </cell>
          <cell r="BX158" t="str">
            <v/>
          </cell>
          <cell r="BY158" t="str">
            <v/>
          </cell>
          <cell r="BZ158" t="str">
            <v/>
          </cell>
          <cell r="CA158" t="str">
            <v xml:space="preserve">Repair by exchange available at First or Second line without special facilities. </v>
          </cell>
          <cell r="CB158" t="str">
            <v/>
          </cell>
          <cell r="CC158" t="str">
            <v/>
          </cell>
          <cell r="CD158" t="str">
            <v/>
          </cell>
          <cell r="CE158" t="str">
            <v/>
          </cell>
          <cell r="CF158" t="str">
            <v xml:space="preserve">Remove and replace part with standard tools. No Special tools predicted. </v>
          </cell>
          <cell r="CG158" t="str">
            <v xml:space="preserve">Reinstall in the reverse order. </v>
          </cell>
          <cell r="CH158" t="str">
            <v/>
          </cell>
          <cell r="CI158" t="str">
            <v xml:space="preserve">No consumeables predicted. </v>
          </cell>
          <cell r="CJ158" t="str">
            <v xml:space="preserve">No predicted life limitations. </v>
          </cell>
          <cell r="CK158" t="str">
            <v/>
          </cell>
          <cell r="CL158" t="str">
            <v>Y</v>
          </cell>
        </row>
        <row r="159">
          <cell r="A159">
            <v>159</v>
          </cell>
          <cell r="B159">
            <v>5</v>
          </cell>
          <cell r="C159">
            <v>3</v>
          </cell>
          <cell r="D159" t="str">
            <v>Y</v>
          </cell>
          <cell r="E159">
            <v>0.11629627686963176</v>
          </cell>
          <cell r="F159" t="str">
            <v>SV00A0A410AD2123</v>
          </cell>
          <cell r="G159" t="str">
            <v>Z-W-NL8</v>
          </cell>
          <cell r="H159" t="str">
            <v>Scout</v>
          </cell>
          <cell r="I159" t="str">
            <v>MAIN TANK  1  - SCOUT</v>
          </cell>
          <cell r="J159" t="str">
            <v>Nord-Lock Washer M8</v>
          </cell>
          <cell r="K159" t="str">
            <v>(Strap Assy 2) FT28421/-</v>
          </cell>
          <cell r="L159" t="str">
            <v>Nord-Lock Washer M8</v>
          </cell>
          <cell r="M159">
            <v>7</v>
          </cell>
          <cell r="N159">
            <v>7</v>
          </cell>
          <cell r="O159">
            <v>1.6613753838518822E-2</v>
          </cell>
          <cell r="P159">
            <v>0.11629627686963176</v>
          </cell>
          <cell r="Q159">
            <v>1.1629627686963175E-7</v>
          </cell>
          <cell r="R159">
            <v>8598727.551020408</v>
          </cell>
          <cell r="S159" t="str">
            <v>Any two straps will retain function</v>
          </cell>
          <cell r="T159" t="str">
            <v>NPRD 95 P2-237, Washer P# 7748743 - 1/1685.3506M GM converted to hours</v>
          </cell>
          <cell r="U159">
            <v>2</v>
          </cell>
          <cell r="V159">
            <v>1.3166666666666667</v>
          </cell>
          <cell r="W159">
            <v>1.5312343121168181E-7</v>
          </cell>
          <cell r="X15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59">
            <v>1</v>
          </cell>
          <cell r="AA159" t="str">
            <v>R2</v>
          </cell>
          <cell r="AB159" t="str">
            <v>T0</v>
          </cell>
          <cell r="AC159" t="str">
            <v>P26</v>
          </cell>
          <cell r="AD159" t="str">
            <v>T0</v>
          </cell>
          <cell r="AE159">
            <v>0</v>
          </cell>
          <cell r="AF159">
            <v>0.5</v>
          </cell>
          <cell r="AG159">
            <v>0.23333333333333334</v>
          </cell>
          <cell r="AH159">
            <v>0.5</v>
          </cell>
          <cell r="AI159">
            <v>0</v>
          </cell>
          <cell r="AJ159">
            <v>8.3333333333333329E-2</v>
          </cell>
          <cell r="AK159">
            <v>0</v>
          </cell>
          <cell r="AL159">
            <v>0</v>
          </cell>
          <cell r="AM159">
            <v>1.3166666666666667</v>
          </cell>
          <cell r="AN159">
            <v>1.5312343121168181E-7</v>
          </cell>
          <cell r="AP159">
            <v>2</v>
          </cell>
          <cell r="AQ159">
            <v>2</v>
          </cell>
          <cell r="BD159">
            <v>2</v>
          </cell>
          <cell r="BJ159">
            <v>1</v>
          </cell>
          <cell r="BK159">
            <v>1</v>
          </cell>
          <cell r="BL159">
            <v>1</v>
          </cell>
          <cell r="BM159">
            <v>1</v>
          </cell>
          <cell r="BO159" t="str">
            <v/>
          </cell>
          <cell r="BP159" t="str">
            <v xml:space="preserve">Expected to be replaceable. </v>
          </cell>
          <cell r="BQ159" t="str">
            <v/>
          </cell>
          <cell r="BR159" t="str">
            <v/>
          </cell>
          <cell r="BS159" t="str">
            <v/>
          </cell>
          <cell r="BT159" t="str">
            <v/>
          </cell>
          <cell r="BU159" t="str">
            <v/>
          </cell>
          <cell r="BV159" t="str">
            <v xml:space="preserve">Remove tank in accordance with above to gain access. Expected to need 2 mechanics to remove tank. </v>
          </cell>
          <cell r="BW159" t="str">
            <v/>
          </cell>
          <cell r="BX159" t="str">
            <v/>
          </cell>
          <cell r="BY159" t="str">
            <v/>
          </cell>
          <cell r="BZ159" t="str">
            <v/>
          </cell>
          <cell r="CA159" t="str">
            <v xml:space="preserve">Repair by exchange available at First or Second line without special facilities. </v>
          </cell>
          <cell r="CB159" t="str">
            <v/>
          </cell>
          <cell r="CC159" t="str">
            <v/>
          </cell>
          <cell r="CD159" t="str">
            <v/>
          </cell>
          <cell r="CE159" t="str">
            <v/>
          </cell>
          <cell r="CF159" t="str">
            <v xml:space="preserve">Remove and replace part with standard tools. No Special tools predicted. </v>
          </cell>
          <cell r="CG159" t="str">
            <v xml:space="preserve">Reinstall in the reverse order. </v>
          </cell>
          <cell r="CH159" t="str">
            <v/>
          </cell>
          <cell r="CI159" t="str">
            <v xml:space="preserve">No consumeables predicted. </v>
          </cell>
          <cell r="CJ159" t="str">
            <v xml:space="preserve">No predicted life limitations. </v>
          </cell>
          <cell r="CK159" t="str">
            <v/>
          </cell>
          <cell r="CL159" t="str">
            <v>Y</v>
          </cell>
        </row>
        <row r="160">
          <cell r="A160">
            <v>160</v>
          </cell>
          <cell r="B160">
            <v>46</v>
          </cell>
          <cell r="C160">
            <v>3</v>
          </cell>
          <cell r="D160" t="str">
            <v>Y</v>
          </cell>
          <cell r="E160">
            <v>0.112</v>
          </cell>
          <cell r="F160" t="str">
            <v>SV00A0A410AD2125</v>
          </cell>
          <cell r="G160" t="str">
            <v>BT-M8X30SKCPHD</v>
          </cell>
          <cell r="H160" t="str">
            <v>Scout</v>
          </cell>
          <cell r="I160" t="str">
            <v>MAIN TANK  1  - SCOUT</v>
          </cell>
          <cell r="J160" t="str">
            <v>BOLT M8x30 Socket cap head screw</v>
          </cell>
          <cell r="K160" t="str">
            <v>(Strap Assy 2) FT28421/-</v>
          </cell>
          <cell r="L160" t="str">
            <v>BOLT M8x30 Socket cap head screw</v>
          </cell>
          <cell r="M160">
            <v>2</v>
          </cell>
          <cell r="N160">
            <v>2</v>
          </cell>
          <cell r="O160">
            <v>5.6000000000000001E-2</v>
          </cell>
          <cell r="P160">
            <v>0.112</v>
          </cell>
          <cell r="Q160">
            <v>1.12E-7</v>
          </cell>
          <cell r="R160">
            <v>8928571.4285714291</v>
          </cell>
          <cell r="S160" t="str">
            <v>Any two straps will retain function</v>
          </cell>
          <cell r="T160" t="str">
            <v>NPRD 95 P2-20, Bolt Hex Head - 0.0020M converted to hours</v>
          </cell>
          <cell r="U160">
            <v>2</v>
          </cell>
          <cell r="V160">
            <v>1.3166666666666667</v>
          </cell>
          <cell r="W160">
            <v>1.4746666666666666E-7</v>
          </cell>
          <cell r="X16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60">
            <v>1</v>
          </cell>
          <cell r="AA160" t="str">
            <v>R2</v>
          </cell>
          <cell r="AB160" t="str">
            <v>T0</v>
          </cell>
          <cell r="AC160" t="str">
            <v>P6</v>
          </cell>
          <cell r="AD160" t="str">
            <v>T0</v>
          </cell>
          <cell r="AE160">
            <v>0</v>
          </cell>
          <cell r="AF160">
            <v>0.5</v>
          </cell>
          <cell r="AG160">
            <v>0.23333333333333334</v>
          </cell>
          <cell r="AH160">
            <v>0.5</v>
          </cell>
          <cell r="AI160">
            <v>0</v>
          </cell>
          <cell r="AJ160">
            <v>8.3333333333333329E-2</v>
          </cell>
          <cell r="AK160">
            <v>0</v>
          </cell>
          <cell r="AL160">
            <v>0</v>
          </cell>
          <cell r="AM160">
            <v>1.3166666666666667</v>
          </cell>
          <cell r="AN160">
            <v>1.4746666666666666E-7</v>
          </cell>
          <cell r="AP160">
            <v>2</v>
          </cell>
          <cell r="AQ160">
            <v>2</v>
          </cell>
          <cell r="BD160">
            <v>2</v>
          </cell>
          <cell r="BJ160">
            <v>1</v>
          </cell>
          <cell r="BK160">
            <v>1</v>
          </cell>
          <cell r="BL160">
            <v>1</v>
          </cell>
          <cell r="BM160">
            <v>1</v>
          </cell>
          <cell r="BO160" t="str">
            <v/>
          </cell>
          <cell r="BP160" t="str">
            <v xml:space="preserve">Expected to be replaceable. </v>
          </cell>
          <cell r="BQ160" t="str">
            <v/>
          </cell>
          <cell r="BR160" t="str">
            <v/>
          </cell>
          <cell r="BS160" t="str">
            <v/>
          </cell>
          <cell r="BT160" t="str">
            <v/>
          </cell>
          <cell r="BU160" t="str">
            <v/>
          </cell>
          <cell r="BV160" t="str">
            <v xml:space="preserve">Remove tank in accordance with above to gain access. Expected to need 2 mechanics to remove tank. </v>
          </cell>
          <cell r="BW160" t="str">
            <v/>
          </cell>
          <cell r="BX160" t="str">
            <v/>
          </cell>
          <cell r="BY160" t="str">
            <v/>
          </cell>
          <cell r="BZ160" t="str">
            <v/>
          </cell>
          <cell r="CA160" t="str">
            <v xml:space="preserve">Repair by exchange available at First or Second line without special facilities. </v>
          </cell>
          <cell r="CB160" t="str">
            <v/>
          </cell>
          <cell r="CC160" t="str">
            <v/>
          </cell>
          <cell r="CD160" t="str">
            <v/>
          </cell>
          <cell r="CE160" t="str">
            <v/>
          </cell>
          <cell r="CF160" t="str">
            <v xml:space="preserve">Remove and replace part with standard tools. No Special tools predicted. </v>
          </cell>
          <cell r="CG160" t="str">
            <v xml:space="preserve">Reinstall in the reverse order. </v>
          </cell>
          <cell r="CH160" t="str">
            <v/>
          </cell>
          <cell r="CI160" t="str">
            <v xml:space="preserve">No consumeables predicted. </v>
          </cell>
          <cell r="CJ160" t="str">
            <v xml:space="preserve">No predicted life limitations. </v>
          </cell>
          <cell r="CK160" t="str">
            <v/>
          </cell>
          <cell r="CL160" t="str">
            <v>Y</v>
          </cell>
        </row>
        <row r="161">
          <cell r="A161">
            <v>161</v>
          </cell>
          <cell r="B161">
            <v>46</v>
          </cell>
          <cell r="C161">
            <v>3</v>
          </cell>
          <cell r="D161" t="str">
            <v>Y</v>
          </cell>
          <cell r="E161">
            <v>5.6000000000000001E-2</v>
          </cell>
          <cell r="F161" t="str">
            <v>SV00A0A410AD2127</v>
          </cell>
          <cell r="G161" t="str">
            <v>BT-M8X40SKCPHD</v>
          </cell>
          <cell r="H161" t="str">
            <v>Scout</v>
          </cell>
          <cell r="I161" t="str">
            <v>MAIN TANK  1  - SCOUT</v>
          </cell>
          <cell r="J161" t="str">
            <v>BOLT M8x40 Socket cap head screw</v>
          </cell>
          <cell r="K161" t="str">
            <v>(Strap Assy 2) FT28421/-</v>
          </cell>
          <cell r="L161" t="str">
            <v>BOLT M8x40 Socket cap head screw</v>
          </cell>
          <cell r="M161">
            <v>1</v>
          </cell>
          <cell r="N161">
            <v>1</v>
          </cell>
          <cell r="O161">
            <v>5.6000000000000001E-2</v>
          </cell>
          <cell r="P161">
            <v>5.6000000000000001E-2</v>
          </cell>
          <cell r="Q161">
            <v>5.5999999999999999E-8</v>
          </cell>
          <cell r="R161">
            <v>17857142.857142858</v>
          </cell>
          <cell r="S161" t="str">
            <v>Any two straps will retain function</v>
          </cell>
          <cell r="T161" t="str">
            <v>NPRD 95 P2-20, Bolt Hex Head - 0.0020M converted to hours</v>
          </cell>
          <cell r="U161">
            <v>2</v>
          </cell>
          <cell r="V161">
            <v>1.3166666666666667</v>
          </cell>
          <cell r="W161">
            <v>7.3733333333333332E-8</v>
          </cell>
          <cell r="X16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61">
            <v>1</v>
          </cell>
          <cell r="AA161" t="str">
            <v>R2</v>
          </cell>
          <cell r="AB161" t="str">
            <v>T0</v>
          </cell>
          <cell r="AC161" t="str">
            <v>P6</v>
          </cell>
          <cell r="AD161" t="str">
            <v>T0</v>
          </cell>
          <cell r="AE161">
            <v>0</v>
          </cell>
          <cell r="AF161">
            <v>0.5</v>
          </cell>
          <cell r="AG161">
            <v>0.23333333333333334</v>
          </cell>
          <cell r="AH161">
            <v>0.5</v>
          </cell>
          <cell r="AI161">
            <v>0</v>
          </cell>
          <cell r="AJ161">
            <v>8.3333333333333329E-2</v>
          </cell>
          <cell r="AK161">
            <v>0</v>
          </cell>
          <cell r="AL161">
            <v>0</v>
          </cell>
          <cell r="AM161">
            <v>1.3166666666666667</v>
          </cell>
          <cell r="AN161">
            <v>7.3733333333333332E-8</v>
          </cell>
          <cell r="AP161">
            <v>2</v>
          </cell>
          <cell r="AQ161">
            <v>2</v>
          </cell>
          <cell r="BD161">
            <v>2</v>
          </cell>
          <cell r="BJ161">
            <v>1</v>
          </cell>
          <cell r="BK161">
            <v>1</v>
          </cell>
          <cell r="BL161">
            <v>1</v>
          </cell>
          <cell r="BM161">
            <v>1</v>
          </cell>
          <cell r="BO161" t="str">
            <v/>
          </cell>
          <cell r="BP161" t="str">
            <v xml:space="preserve">Expected to be replaceable. </v>
          </cell>
          <cell r="BQ161" t="str">
            <v/>
          </cell>
          <cell r="BR161" t="str">
            <v/>
          </cell>
          <cell r="BS161" t="str">
            <v/>
          </cell>
          <cell r="BT161" t="str">
            <v/>
          </cell>
          <cell r="BU161" t="str">
            <v/>
          </cell>
          <cell r="BV161" t="str">
            <v xml:space="preserve">Remove tank in accordance with above to gain access. Expected to need 2 mechanics to remove tank. </v>
          </cell>
          <cell r="BW161" t="str">
            <v/>
          </cell>
          <cell r="BX161" t="str">
            <v/>
          </cell>
          <cell r="BY161" t="str">
            <v/>
          </cell>
          <cell r="BZ161" t="str">
            <v/>
          </cell>
          <cell r="CA161" t="str">
            <v xml:space="preserve">Repair by exchange available at First or Second line without special facilities. </v>
          </cell>
          <cell r="CB161" t="str">
            <v/>
          </cell>
          <cell r="CC161" t="str">
            <v/>
          </cell>
          <cell r="CD161" t="str">
            <v/>
          </cell>
          <cell r="CE161" t="str">
            <v/>
          </cell>
          <cell r="CF161" t="str">
            <v xml:space="preserve">Remove and replace part with standard tools. No Special tools predicted. </v>
          </cell>
          <cell r="CG161" t="str">
            <v xml:space="preserve">Reinstall in the reverse order. </v>
          </cell>
          <cell r="CH161" t="str">
            <v/>
          </cell>
          <cell r="CI161" t="str">
            <v xml:space="preserve">No consumeables predicted. </v>
          </cell>
          <cell r="CJ161" t="str">
            <v xml:space="preserve">No predicted life limitations. </v>
          </cell>
          <cell r="CK161" t="str">
            <v/>
          </cell>
          <cell r="CL161" t="str">
            <v>Y</v>
          </cell>
        </row>
        <row r="162">
          <cell r="A162">
            <v>162</v>
          </cell>
          <cell r="B162">
            <v>46</v>
          </cell>
          <cell r="C162">
            <v>3</v>
          </cell>
          <cell r="D162" t="str">
            <v>Y</v>
          </cell>
          <cell r="E162">
            <v>0.224</v>
          </cell>
          <cell r="F162" t="str">
            <v>SV00A0A410AD2129</v>
          </cell>
          <cell r="G162" t="str">
            <v>BT-M8X60SKCPHD</v>
          </cell>
          <cell r="H162" t="str">
            <v>Scout</v>
          </cell>
          <cell r="I162" t="str">
            <v>MAIN TANK  1  - SCOUT</v>
          </cell>
          <cell r="J162" t="str">
            <v>BOLT M8x60 Socket cap head screw</v>
          </cell>
          <cell r="K162" t="str">
            <v>(Strap Assy 2) FT28421/-</v>
          </cell>
          <cell r="L162" t="str">
            <v>BOLT M8x60 Socket cap head screw</v>
          </cell>
          <cell r="M162">
            <v>4</v>
          </cell>
          <cell r="N162">
            <v>4</v>
          </cell>
          <cell r="O162">
            <v>5.6000000000000001E-2</v>
          </cell>
          <cell r="P162">
            <v>0.224</v>
          </cell>
          <cell r="Q162">
            <v>2.2399999999999999E-7</v>
          </cell>
          <cell r="R162">
            <v>4464285.7142857146</v>
          </cell>
          <cell r="S162" t="str">
            <v>Any two straps will retain function</v>
          </cell>
          <cell r="T162" t="str">
            <v>NPRD 95 P2-20, Bolt Hex Head - 0.0020M converted to hours</v>
          </cell>
          <cell r="U162">
            <v>2</v>
          </cell>
          <cell r="V162">
            <v>1.3166666666666667</v>
          </cell>
          <cell r="W162">
            <v>2.9493333333333333E-7</v>
          </cell>
          <cell r="X16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62">
            <v>1</v>
          </cell>
          <cell r="AA162" t="str">
            <v>R2</v>
          </cell>
          <cell r="AB162" t="str">
            <v>T0</v>
          </cell>
          <cell r="AC162" t="str">
            <v>P6</v>
          </cell>
          <cell r="AD162" t="str">
            <v>T0</v>
          </cell>
          <cell r="AE162">
            <v>0</v>
          </cell>
          <cell r="AF162">
            <v>0.5</v>
          </cell>
          <cell r="AG162">
            <v>0.23333333333333334</v>
          </cell>
          <cell r="AH162">
            <v>0.5</v>
          </cell>
          <cell r="AI162">
            <v>0</v>
          </cell>
          <cell r="AJ162">
            <v>8.3333333333333329E-2</v>
          </cell>
          <cell r="AK162">
            <v>0</v>
          </cell>
          <cell r="AL162">
            <v>0</v>
          </cell>
          <cell r="AM162">
            <v>1.3166666666666667</v>
          </cell>
          <cell r="AN162">
            <v>2.9493333333333333E-7</v>
          </cell>
          <cell r="AP162">
            <v>2</v>
          </cell>
          <cell r="AQ162">
            <v>2</v>
          </cell>
          <cell r="BD162">
            <v>2</v>
          </cell>
          <cell r="BJ162">
            <v>1</v>
          </cell>
          <cell r="BK162">
            <v>1</v>
          </cell>
          <cell r="BL162">
            <v>1</v>
          </cell>
          <cell r="BM162">
            <v>1</v>
          </cell>
          <cell r="BO162" t="str">
            <v/>
          </cell>
          <cell r="BP162" t="str">
            <v xml:space="preserve">Expected to be replaceable. </v>
          </cell>
          <cell r="BQ162" t="str">
            <v/>
          </cell>
          <cell r="BR162" t="str">
            <v/>
          </cell>
          <cell r="BS162" t="str">
            <v/>
          </cell>
          <cell r="BT162" t="str">
            <v/>
          </cell>
          <cell r="BU162" t="str">
            <v/>
          </cell>
          <cell r="BV162" t="str">
            <v xml:space="preserve">Remove tank in accordance with above to gain access. Expected to need 2 mechanics to remove tank. </v>
          </cell>
          <cell r="BW162" t="str">
            <v/>
          </cell>
          <cell r="BX162" t="str">
            <v/>
          </cell>
          <cell r="BY162" t="str">
            <v/>
          </cell>
          <cell r="BZ162" t="str">
            <v/>
          </cell>
          <cell r="CA162" t="str">
            <v xml:space="preserve">Repair by exchange available at First or Second line without special facilities. </v>
          </cell>
          <cell r="CB162" t="str">
            <v/>
          </cell>
          <cell r="CC162" t="str">
            <v/>
          </cell>
          <cell r="CD162" t="str">
            <v/>
          </cell>
          <cell r="CE162" t="str">
            <v/>
          </cell>
          <cell r="CF162" t="str">
            <v xml:space="preserve">Remove and replace part with standard tools. No Special tools predicted. </v>
          </cell>
          <cell r="CG162" t="str">
            <v xml:space="preserve">Reinstall in the reverse order. </v>
          </cell>
          <cell r="CH162" t="str">
            <v/>
          </cell>
          <cell r="CI162" t="str">
            <v xml:space="preserve">No consumeables predicted. </v>
          </cell>
          <cell r="CJ162" t="str">
            <v xml:space="preserve">No predicted life limitations. </v>
          </cell>
          <cell r="CK162" t="str">
            <v/>
          </cell>
          <cell r="CL162" t="str">
            <v>Y</v>
          </cell>
        </row>
        <row r="163">
          <cell r="A163">
            <v>163</v>
          </cell>
          <cell r="B163">
            <v>46</v>
          </cell>
          <cell r="C163">
            <v>3</v>
          </cell>
          <cell r="D163" t="str">
            <v>Y</v>
          </cell>
          <cell r="E163">
            <v>0.112</v>
          </cell>
          <cell r="F163" t="str">
            <v>SV00A0A410AD2131</v>
          </cell>
          <cell r="G163" t="str">
            <v>BT-M8X90SKCPHD</v>
          </cell>
          <cell r="H163" t="str">
            <v>Scout</v>
          </cell>
          <cell r="I163" t="str">
            <v>MAIN TANK  1  - SCOUT</v>
          </cell>
          <cell r="J163" t="str">
            <v>BOLT M8x90 Socket cap head screw</v>
          </cell>
          <cell r="K163" t="str">
            <v>(Strap Assy 2) FT28421/-</v>
          </cell>
          <cell r="L163" t="str">
            <v>BOLT M8x90 Socket cap head screw</v>
          </cell>
          <cell r="M163">
            <v>2</v>
          </cell>
          <cell r="N163">
            <v>2</v>
          </cell>
          <cell r="O163">
            <v>5.6000000000000001E-2</v>
          </cell>
          <cell r="P163">
            <v>0.112</v>
          </cell>
          <cell r="Q163">
            <v>1.12E-7</v>
          </cell>
          <cell r="R163">
            <v>8928571.4285714291</v>
          </cell>
          <cell r="S163" t="str">
            <v>Any two straps will retain function</v>
          </cell>
          <cell r="T163" t="str">
            <v>NPRD 95 P2-20, Bolt Hex Head - 0.0020M converted to hours</v>
          </cell>
          <cell r="U163">
            <v>2</v>
          </cell>
          <cell r="V163">
            <v>1.3166666666666667</v>
          </cell>
          <cell r="W163">
            <v>1.4746666666666666E-7</v>
          </cell>
          <cell r="X16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63">
            <v>1</v>
          </cell>
          <cell r="AA163" t="str">
            <v>R2</v>
          </cell>
          <cell r="AB163" t="str">
            <v>T0</v>
          </cell>
          <cell r="AC163" t="str">
            <v>P6</v>
          </cell>
          <cell r="AD163" t="str">
            <v>T0</v>
          </cell>
          <cell r="AE163">
            <v>0</v>
          </cell>
          <cell r="AF163">
            <v>0.5</v>
          </cell>
          <cell r="AG163">
            <v>0.23333333333333334</v>
          </cell>
          <cell r="AH163">
            <v>0.5</v>
          </cell>
          <cell r="AI163">
            <v>0</v>
          </cell>
          <cell r="AJ163">
            <v>8.3333333333333329E-2</v>
          </cell>
          <cell r="AK163">
            <v>0</v>
          </cell>
          <cell r="AL163">
            <v>0</v>
          </cell>
          <cell r="AM163">
            <v>1.3166666666666667</v>
          </cell>
          <cell r="AN163">
            <v>1.4746666666666666E-7</v>
          </cell>
          <cell r="AP163">
            <v>2</v>
          </cell>
          <cell r="AQ163">
            <v>2</v>
          </cell>
          <cell r="BD163">
            <v>2</v>
          </cell>
          <cell r="BJ163">
            <v>1</v>
          </cell>
          <cell r="BK163">
            <v>1</v>
          </cell>
          <cell r="BL163">
            <v>1</v>
          </cell>
          <cell r="BM163">
            <v>1</v>
          </cell>
          <cell r="BO163" t="str">
            <v/>
          </cell>
          <cell r="BP163" t="str">
            <v xml:space="preserve">Expected to be replaceable. </v>
          </cell>
          <cell r="BQ163" t="str">
            <v/>
          </cell>
          <cell r="BR163" t="str">
            <v/>
          </cell>
          <cell r="BS163" t="str">
            <v/>
          </cell>
          <cell r="BT163" t="str">
            <v/>
          </cell>
          <cell r="BU163" t="str">
            <v/>
          </cell>
          <cell r="BV163" t="str">
            <v xml:space="preserve">Remove tank in accordance with above to gain access. Expected to need 2 mechanics to remove tank. </v>
          </cell>
          <cell r="BW163" t="str">
            <v/>
          </cell>
          <cell r="BX163" t="str">
            <v/>
          </cell>
          <cell r="BY163" t="str">
            <v/>
          </cell>
          <cell r="BZ163" t="str">
            <v/>
          </cell>
          <cell r="CA163" t="str">
            <v xml:space="preserve">Repair by exchange available at First or Second line without special facilities. </v>
          </cell>
          <cell r="CB163" t="str">
            <v/>
          </cell>
          <cell r="CC163" t="str">
            <v/>
          </cell>
          <cell r="CD163" t="str">
            <v/>
          </cell>
          <cell r="CE163" t="str">
            <v/>
          </cell>
          <cell r="CF163" t="str">
            <v xml:space="preserve">Remove and replace part with standard tools. No Special tools predicted. </v>
          </cell>
          <cell r="CG163" t="str">
            <v xml:space="preserve">Reinstall in the reverse order. </v>
          </cell>
          <cell r="CH163" t="str">
            <v/>
          </cell>
          <cell r="CI163" t="str">
            <v xml:space="preserve">No consumeables predicted. </v>
          </cell>
          <cell r="CJ163" t="str">
            <v xml:space="preserve">No predicted life limitations. </v>
          </cell>
          <cell r="CK163" t="str">
            <v/>
          </cell>
          <cell r="CL163" t="str">
            <v>Y</v>
          </cell>
        </row>
        <row r="164">
          <cell r="A164">
            <v>164</v>
          </cell>
          <cell r="B164">
            <v>111</v>
          </cell>
          <cell r="C164">
            <v>2</v>
          </cell>
          <cell r="D164" t="str">
            <v>N</v>
          </cell>
          <cell r="E164">
            <v>0</v>
          </cell>
          <cell r="F164" t="str">
            <v>SV00A0A410AD23</v>
          </cell>
          <cell r="G164" t="str">
            <v/>
          </cell>
          <cell r="H164" t="str">
            <v>Scout</v>
          </cell>
          <cell r="I164" t="str">
            <v>MAIN TANK  1  - SCOUT</v>
          </cell>
          <cell r="J164" t="str">
            <v/>
          </cell>
          <cell r="K164" t="str">
            <v>Strap Assy 3</v>
          </cell>
          <cell r="L164" t="str">
            <v/>
          </cell>
          <cell r="M164" t="str">
            <v/>
          </cell>
          <cell r="N164" t="str">
            <v/>
          </cell>
          <cell r="O164">
            <v>7.9493925537392647</v>
          </cell>
          <cell r="P164">
            <v>7.9493925537392647</v>
          </cell>
          <cell r="Q164">
            <v>7.949392553739265E-6</v>
          </cell>
          <cell r="R164">
            <v>125795.77536771867</v>
          </cell>
          <cell r="S164" t="str">
            <v>Any two straps will retain function</v>
          </cell>
          <cell r="T164" t="str">
            <v>Sum of Below Parts</v>
          </cell>
          <cell r="U164">
            <v>1</v>
          </cell>
          <cell r="V164">
            <v>1.4673733601112031</v>
          </cell>
          <cell r="W164">
            <v>1.1664726862423363E-5</v>
          </cell>
          <cell r="X164" t="str">
            <v xml:space="preserve">See parts below. Individual damaged parts can be replaced without replacing the tank. </v>
          </cell>
          <cell r="Z164">
            <v>0</v>
          </cell>
          <cell r="AA164" t="str">
            <v>T0</v>
          </cell>
          <cell r="AB164" t="str">
            <v>T0</v>
          </cell>
          <cell r="AC164" t="str">
            <v>T0</v>
          </cell>
          <cell r="AD164" t="str">
            <v>T0</v>
          </cell>
          <cell r="AL164" t="str">
            <v>MTTE =</v>
          </cell>
          <cell r="AM164">
            <v>1.4673733601112031</v>
          </cell>
          <cell r="AN164">
            <v>1.1664726862423363E-5</v>
          </cell>
          <cell r="AP164">
            <v>1</v>
          </cell>
          <cell r="AQ164">
            <v>4</v>
          </cell>
          <cell r="BJ164">
            <v>6</v>
          </cell>
          <cell r="BL164">
            <v>6</v>
          </cell>
          <cell r="BM164">
            <v>5</v>
          </cell>
          <cell r="BN164">
            <v>2</v>
          </cell>
          <cell r="BO164" t="str">
            <v/>
          </cell>
          <cell r="BP164" t="str">
            <v/>
          </cell>
          <cell r="BQ164" t="str">
            <v/>
          </cell>
          <cell r="BR164" t="str">
            <v/>
          </cell>
          <cell r="BS164" t="str">
            <v/>
          </cell>
          <cell r="BT164" t="str">
            <v/>
          </cell>
          <cell r="BU164" t="str">
            <v/>
          </cell>
          <cell r="BV164" t="str">
            <v/>
          </cell>
          <cell r="BW164" t="str">
            <v/>
          </cell>
          <cell r="BX164" t="str">
            <v/>
          </cell>
          <cell r="BY164" t="str">
            <v/>
          </cell>
          <cell r="BZ164" t="str">
            <v/>
          </cell>
          <cell r="CA164" t="str">
            <v/>
          </cell>
          <cell r="CB164" t="str">
            <v/>
          </cell>
          <cell r="CC164" t="str">
            <v/>
          </cell>
          <cell r="CD164" t="str">
            <v/>
          </cell>
          <cell r="CE164" t="str">
            <v/>
          </cell>
          <cell r="CF164" t="str">
            <v/>
          </cell>
          <cell r="CG164" t="str">
            <v/>
          </cell>
          <cell r="CH164" t="str">
            <v/>
          </cell>
          <cell r="CI164" t="str">
            <v/>
          </cell>
          <cell r="CJ164" t="str">
            <v/>
          </cell>
          <cell r="CK164" t="str">
            <v xml:space="preserve">See parts below. Individual damaged parts can be replaced without replacing the tank. </v>
          </cell>
          <cell r="CL164" t="str">
            <v>Y</v>
          </cell>
        </row>
        <row r="165">
          <cell r="A165">
            <v>165</v>
          </cell>
          <cell r="B165">
            <v>111</v>
          </cell>
          <cell r="C165">
            <v>3</v>
          </cell>
          <cell r="D165" t="str">
            <v>Y</v>
          </cell>
          <cell r="E165">
            <v>0.112</v>
          </cell>
          <cell r="F165" t="str">
            <v>SV00A0A410AD2301</v>
          </cell>
          <cell r="G165" t="str">
            <v>FT28431/01</v>
          </cell>
          <cell r="H165" t="str">
            <v>Scout</v>
          </cell>
          <cell r="I165" t="str">
            <v>MAIN TANK  1  - SCOUT</v>
          </cell>
          <cell r="J165" t="str">
            <v>Strap</v>
          </cell>
          <cell r="K165" t="str">
            <v>(Strap Assy 3) FT28431/-</v>
          </cell>
          <cell r="L165" t="str">
            <v>Strap</v>
          </cell>
          <cell r="M165">
            <v>1</v>
          </cell>
          <cell r="N165">
            <v>1</v>
          </cell>
          <cell r="O165">
            <v>0.112</v>
          </cell>
          <cell r="P165">
            <v>0.112</v>
          </cell>
          <cell r="Q165">
            <v>1.12E-7</v>
          </cell>
          <cell r="R165">
            <v>8928571.4285714291</v>
          </cell>
          <cell r="S165" t="str">
            <v>Any two straps will retain function</v>
          </cell>
          <cell r="T165" t="str">
            <v>NPRD 95 P2- 152, Plate Universal - 0.0040M converted to hours</v>
          </cell>
          <cell r="U165">
            <v>2</v>
          </cell>
          <cell r="V165">
            <v>1.8</v>
          </cell>
          <cell r="W165">
            <v>2.0160000000000001E-7</v>
          </cell>
          <cell r="X16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65">
            <v>1</v>
          </cell>
          <cell r="AA165" t="str">
            <v>R2</v>
          </cell>
          <cell r="AB165" t="str">
            <v>T0</v>
          </cell>
          <cell r="AC165" t="str">
            <v>P23</v>
          </cell>
          <cell r="AD165" t="str">
            <v>T0</v>
          </cell>
          <cell r="AE165">
            <v>0</v>
          </cell>
          <cell r="AF165">
            <v>0.5</v>
          </cell>
          <cell r="AG165">
            <v>0.71666666666666667</v>
          </cell>
          <cell r="AH165">
            <v>0.5</v>
          </cell>
          <cell r="AI165">
            <v>0</v>
          </cell>
          <cell r="AJ165">
            <v>8.3333333333333329E-2</v>
          </cell>
          <cell r="AK165">
            <v>0</v>
          </cell>
          <cell r="AL165">
            <v>0</v>
          </cell>
          <cell r="AM165">
            <v>1.8</v>
          </cell>
          <cell r="AN165">
            <v>2.0160000000000001E-7</v>
          </cell>
          <cell r="AP165">
            <v>2</v>
          </cell>
          <cell r="AQ165">
            <v>2</v>
          </cell>
          <cell r="BD165">
            <v>2</v>
          </cell>
          <cell r="BJ165">
            <v>1</v>
          </cell>
          <cell r="BK165">
            <v>1</v>
          </cell>
          <cell r="BL165">
            <v>1</v>
          </cell>
          <cell r="BM165">
            <v>1</v>
          </cell>
          <cell r="BO165" t="str">
            <v/>
          </cell>
          <cell r="BP165" t="str">
            <v xml:space="preserve">Expected to be replaceable. </v>
          </cell>
          <cell r="BQ165" t="str">
            <v/>
          </cell>
          <cell r="BR165" t="str">
            <v/>
          </cell>
          <cell r="BS165" t="str">
            <v/>
          </cell>
          <cell r="BT165" t="str">
            <v/>
          </cell>
          <cell r="BU165" t="str">
            <v/>
          </cell>
          <cell r="BV165" t="str">
            <v xml:space="preserve">Remove tank in accordance with above to gain access. Expected to need 2 mechanics to remove tank. </v>
          </cell>
          <cell r="BW165" t="str">
            <v/>
          </cell>
          <cell r="BX165" t="str">
            <v/>
          </cell>
          <cell r="BY165" t="str">
            <v/>
          </cell>
          <cell r="BZ165" t="str">
            <v/>
          </cell>
          <cell r="CA165" t="str">
            <v xml:space="preserve">Repair by exchange available at First or Second line without special facilities. </v>
          </cell>
          <cell r="CB165" t="str">
            <v/>
          </cell>
          <cell r="CC165" t="str">
            <v/>
          </cell>
          <cell r="CD165" t="str">
            <v/>
          </cell>
          <cell r="CE165" t="str">
            <v/>
          </cell>
          <cell r="CF165" t="str">
            <v xml:space="preserve">Remove and replace part with standard tools. No Special tools predicted. </v>
          </cell>
          <cell r="CG165" t="str">
            <v xml:space="preserve">Reinstall in the reverse order. </v>
          </cell>
          <cell r="CH165" t="str">
            <v/>
          </cell>
          <cell r="CI165" t="str">
            <v xml:space="preserve">No consumeables predicted. </v>
          </cell>
          <cell r="CJ165" t="str">
            <v xml:space="preserve">No predicted life limitations. </v>
          </cell>
          <cell r="CK165" t="str">
            <v/>
          </cell>
          <cell r="CL165" t="str">
            <v>Y</v>
          </cell>
        </row>
        <row r="166">
          <cell r="A166">
            <v>166</v>
          </cell>
          <cell r="B166">
            <v>111</v>
          </cell>
          <cell r="C166">
            <v>3</v>
          </cell>
          <cell r="D166" t="str">
            <v>Y</v>
          </cell>
          <cell r="E166">
            <v>0.112</v>
          </cell>
          <cell r="F166" t="str">
            <v>SV00A0A410AD2303</v>
          </cell>
          <cell r="G166" t="str">
            <v>FT28432/02</v>
          </cell>
          <cell r="H166" t="str">
            <v>Scout</v>
          </cell>
          <cell r="I166" t="str">
            <v>MAIN TANK  1  - SCOUT</v>
          </cell>
          <cell r="J166" t="str">
            <v>Strap</v>
          </cell>
          <cell r="K166" t="str">
            <v>(Strap Assy 3) FT28431/-</v>
          </cell>
          <cell r="L166" t="str">
            <v>Strap</v>
          </cell>
          <cell r="M166">
            <v>1</v>
          </cell>
          <cell r="N166">
            <v>1</v>
          </cell>
          <cell r="O166">
            <v>0.112</v>
          </cell>
          <cell r="P166">
            <v>0.112</v>
          </cell>
          <cell r="Q166">
            <v>1.12E-7</v>
          </cell>
          <cell r="R166">
            <v>8928571.4285714291</v>
          </cell>
          <cell r="S166" t="str">
            <v>Any two straps will retain function</v>
          </cell>
          <cell r="T166" t="str">
            <v>NPRD 95 P2- 152, Plate Universal - 0.0040M converted to hours</v>
          </cell>
          <cell r="U166">
            <v>2</v>
          </cell>
          <cell r="V166">
            <v>1.8</v>
          </cell>
          <cell r="W166">
            <v>2.0160000000000001E-7</v>
          </cell>
          <cell r="X16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66">
            <v>1</v>
          </cell>
          <cell r="AA166" t="str">
            <v>R2</v>
          </cell>
          <cell r="AB166" t="str">
            <v>T0</v>
          </cell>
          <cell r="AC166" t="str">
            <v>P23</v>
          </cell>
          <cell r="AD166" t="str">
            <v>T0</v>
          </cell>
          <cell r="AE166">
            <v>0</v>
          </cell>
          <cell r="AF166">
            <v>0.5</v>
          </cell>
          <cell r="AG166">
            <v>0.71666666666666667</v>
          </cell>
          <cell r="AH166">
            <v>0.5</v>
          </cell>
          <cell r="AI166">
            <v>0</v>
          </cell>
          <cell r="AJ166">
            <v>8.3333333333333329E-2</v>
          </cell>
          <cell r="AK166">
            <v>0</v>
          </cell>
          <cell r="AL166">
            <v>0</v>
          </cell>
          <cell r="AM166">
            <v>1.8</v>
          </cell>
          <cell r="AN166">
            <v>2.0160000000000001E-7</v>
          </cell>
          <cell r="AP166">
            <v>2</v>
          </cell>
          <cell r="AQ166">
            <v>2</v>
          </cell>
          <cell r="BD166">
            <v>2</v>
          </cell>
          <cell r="BJ166">
            <v>1</v>
          </cell>
          <cell r="BK166">
            <v>1</v>
          </cell>
          <cell r="BL166">
            <v>1</v>
          </cell>
          <cell r="BM166">
            <v>1</v>
          </cell>
          <cell r="BO166" t="str">
            <v/>
          </cell>
          <cell r="BP166" t="str">
            <v xml:space="preserve">Expected to be replaceable. </v>
          </cell>
          <cell r="BQ166" t="str">
            <v/>
          </cell>
          <cell r="BR166" t="str">
            <v/>
          </cell>
          <cell r="BS166" t="str">
            <v/>
          </cell>
          <cell r="BT166" t="str">
            <v/>
          </cell>
          <cell r="BU166" t="str">
            <v/>
          </cell>
          <cell r="BV166" t="str">
            <v xml:space="preserve">Remove tank in accordance with above to gain access. Expected to need 2 mechanics to remove tank. </v>
          </cell>
          <cell r="BW166" t="str">
            <v/>
          </cell>
          <cell r="BX166" t="str">
            <v/>
          </cell>
          <cell r="BY166" t="str">
            <v/>
          </cell>
          <cell r="BZ166" t="str">
            <v/>
          </cell>
          <cell r="CA166" t="str">
            <v xml:space="preserve">Repair by exchange available at First or Second line without special facilities. </v>
          </cell>
          <cell r="CB166" t="str">
            <v/>
          </cell>
          <cell r="CC166" t="str">
            <v/>
          </cell>
          <cell r="CD166" t="str">
            <v/>
          </cell>
          <cell r="CE166" t="str">
            <v/>
          </cell>
          <cell r="CF166" t="str">
            <v xml:space="preserve">Remove and replace part with standard tools. No Special tools predicted. </v>
          </cell>
          <cell r="CG166" t="str">
            <v xml:space="preserve">Reinstall in the reverse order. </v>
          </cell>
          <cell r="CH166" t="str">
            <v/>
          </cell>
          <cell r="CI166" t="str">
            <v xml:space="preserve">No consumeables predicted. </v>
          </cell>
          <cell r="CJ166" t="str">
            <v xml:space="preserve">No predicted life limitations. </v>
          </cell>
          <cell r="CK166" t="str">
            <v/>
          </cell>
          <cell r="CL166" t="str">
            <v>Y</v>
          </cell>
        </row>
        <row r="167">
          <cell r="A167">
            <v>167</v>
          </cell>
          <cell r="B167">
            <v>111</v>
          </cell>
          <cell r="C167">
            <v>3</v>
          </cell>
          <cell r="D167" t="str">
            <v>Y</v>
          </cell>
          <cell r="E167">
            <v>0.112</v>
          </cell>
          <cell r="F167" t="str">
            <v>SV00A0A410AD2305</v>
          </cell>
          <cell r="G167" t="str">
            <v>FT28432/03</v>
          </cell>
          <cell r="H167" t="str">
            <v>Scout</v>
          </cell>
          <cell r="I167" t="str">
            <v>MAIN TANK  1  - SCOUT</v>
          </cell>
          <cell r="J167" t="str">
            <v>Strap</v>
          </cell>
          <cell r="K167" t="str">
            <v>(Strap Assy 3) FT28431/-</v>
          </cell>
          <cell r="L167" t="str">
            <v>Strap</v>
          </cell>
          <cell r="M167">
            <v>1</v>
          </cell>
          <cell r="N167">
            <v>1</v>
          </cell>
          <cell r="O167">
            <v>0.112</v>
          </cell>
          <cell r="P167">
            <v>0.112</v>
          </cell>
          <cell r="Q167">
            <v>1.12E-7</v>
          </cell>
          <cell r="R167">
            <v>8928571.4285714291</v>
          </cell>
          <cell r="S167" t="str">
            <v>Any two straps will retain function</v>
          </cell>
          <cell r="T167" t="str">
            <v>NPRD 95 P2- 152, Plate Universal - 0.0040M converted to hours</v>
          </cell>
          <cell r="U167">
            <v>2</v>
          </cell>
          <cell r="V167">
            <v>1.8</v>
          </cell>
          <cell r="W167">
            <v>2.0160000000000001E-7</v>
          </cell>
          <cell r="X16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67">
            <v>1</v>
          </cell>
          <cell r="AA167" t="str">
            <v>R2</v>
          </cell>
          <cell r="AB167" t="str">
            <v>T0</v>
          </cell>
          <cell r="AC167" t="str">
            <v>P23</v>
          </cell>
          <cell r="AD167" t="str">
            <v>T0</v>
          </cell>
          <cell r="AE167">
            <v>0</v>
          </cell>
          <cell r="AF167">
            <v>0.5</v>
          </cell>
          <cell r="AG167">
            <v>0.71666666666666667</v>
          </cell>
          <cell r="AH167">
            <v>0.5</v>
          </cell>
          <cell r="AI167">
            <v>0</v>
          </cell>
          <cell r="AJ167">
            <v>8.3333333333333329E-2</v>
          </cell>
          <cell r="AK167">
            <v>0</v>
          </cell>
          <cell r="AL167">
            <v>0</v>
          </cell>
          <cell r="AM167">
            <v>1.8</v>
          </cell>
          <cell r="AN167">
            <v>2.0160000000000001E-7</v>
          </cell>
          <cell r="AP167">
            <v>2</v>
          </cell>
          <cell r="AQ167">
            <v>2</v>
          </cell>
          <cell r="BD167">
            <v>2</v>
          </cell>
          <cell r="BJ167">
            <v>1</v>
          </cell>
          <cell r="BK167">
            <v>1</v>
          </cell>
          <cell r="BL167">
            <v>1</v>
          </cell>
          <cell r="BM167">
            <v>1</v>
          </cell>
          <cell r="BO167" t="str">
            <v/>
          </cell>
          <cell r="BP167" t="str">
            <v xml:space="preserve">Expected to be replaceable. </v>
          </cell>
          <cell r="BQ167" t="str">
            <v/>
          </cell>
          <cell r="BR167" t="str">
            <v/>
          </cell>
          <cell r="BS167" t="str">
            <v/>
          </cell>
          <cell r="BT167" t="str">
            <v/>
          </cell>
          <cell r="BU167" t="str">
            <v/>
          </cell>
          <cell r="BV167" t="str">
            <v xml:space="preserve">Remove tank in accordance with above to gain access. Expected to need 2 mechanics to remove tank. </v>
          </cell>
          <cell r="BW167" t="str">
            <v/>
          </cell>
          <cell r="BX167" t="str">
            <v/>
          </cell>
          <cell r="BY167" t="str">
            <v/>
          </cell>
          <cell r="BZ167" t="str">
            <v/>
          </cell>
          <cell r="CA167" t="str">
            <v xml:space="preserve">Repair by exchange available at First or Second line without special facilities. </v>
          </cell>
          <cell r="CB167" t="str">
            <v/>
          </cell>
          <cell r="CC167" t="str">
            <v/>
          </cell>
          <cell r="CD167" t="str">
            <v/>
          </cell>
          <cell r="CE167" t="str">
            <v/>
          </cell>
          <cell r="CF167" t="str">
            <v xml:space="preserve">Remove and replace part with standard tools. No Special tools predicted. </v>
          </cell>
          <cell r="CG167" t="str">
            <v xml:space="preserve">Reinstall in the reverse order. </v>
          </cell>
          <cell r="CH167" t="str">
            <v/>
          </cell>
          <cell r="CI167" t="str">
            <v xml:space="preserve">No consumeables predicted. </v>
          </cell>
          <cell r="CJ167" t="str">
            <v xml:space="preserve">No predicted life limitations. </v>
          </cell>
          <cell r="CK167" t="str">
            <v/>
          </cell>
          <cell r="CL167" t="str">
            <v>Y</v>
          </cell>
        </row>
        <row r="168">
          <cell r="A168">
            <v>168</v>
          </cell>
          <cell r="B168">
            <v>48</v>
          </cell>
          <cell r="C168">
            <v>3</v>
          </cell>
          <cell r="D168" t="str">
            <v>Y</v>
          </cell>
          <cell r="E168">
            <v>0.44800000000000001</v>
          </cell>
          <cell r="F168" t="str">
            <v>SV00A0A410AD2307</v>
          </cell>
          <cell r="G168" t="str">
            <v>FT28911</v>
          </cell>
          <cell r="H168" t="str">
            <v>Scout</v>
          </cell>
          <cell r="I168" t="str">
            <v>MAIN TANK  1  - SCOUT</v>
          </cell>
          <cell r="J168" t="str">
            <v>Tension Block Threaded M8</v>
          </cell>
          <cell r="K168" t="str">
            <v>(Strap Assy 3) FT28431/-</v>
          </cell>
          <cell r="L168" t="str">
            <v>Tension Block Threaded M8</v>
          </cell>
          <cell r="M168">
            <v>2</v>
          </cell>
          <cell r="N168">
            <v>2</v>
          </cell>
          <cell r="O168">
            <v>0.224</v>
          </cell>
          <cell r="P168">
            <v>0.44800000000000001</v>
          </cell>
          <cell r="Q168">
            <v>4.4799999999999999E-7</v>
          </cell>
          <cell r="R168">
            <v>2232142.8571428573</v>
          </cell>
          <cell r="S168" t="str">
            <v>Any two straps will retain function</v>
          </cell>
          <cell r="T168" t="str">
            <v>NPRD 95 P2-152, Plate - 0.008M GM converted to hours.</v>
          </cell>
          <cell r="U168">
            <v>2</v>
          </cell>
          <cell r="V168">
            <v>1.8</v>
          </cell>
          <cell r="W168">
            <v>8.0640000000000002E-7</v>
          </cell>
          <cell r="X16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68">
            <v>1</v>
          </cell>
          <cell r="AA168" t="str">
            <v>R2</v>
          </cell>
          <cell r="AB168" t="str">
            <v>T0</v>
          </cell>
          <cell r="AC168" t="str">
            <v>P23</v>
          </cell>
          <cell r="AD168" t="str">
            <v>T0</v>
          </cell>
          <cell r="AE168">
            <v>0</v>
          </cell>
          <cell r="AF168">
            <v>0.5</v>
          </cell>
          <cell r="AG168">
            <v>0.71666666666666667</v>
          </cell>
          <cell r="AH168">
            <v>0.5</v>
          </cell>
          <cell r="AI168">
            <v>0</v>
          </cell>
          <cell r="AJ168">
            <v>8.3333333333333329E-2</v>
          </cell>
          <cell r="AK168">
            <v>0</v>
          </cell>
          <cell r="AL168">
            <v>0</v>
          </cell>
          <cell r="AM168">
            <v>1.8</v>
          </cell>
          <cell r="AN168">
            <v>8.0640000000000002E-7</v>
          </cell>
          <cell r="AP168">
            <v>2</v>
          </cell>
          <cell r="AQ168">
            <v>2</v>
          </cell>
          <cell r="BD168">
            <v>2</v>
          </cell>
          <cell r="BJ168">
            <v>1</v>
          </cell>
          <cell r="BK168">
            <v>1</v>
          </cell>
          <cell r="BL168">
            <v>1</v>
          </cell>
          <cell r="BM168">
            <v>1</v>
          </cell>
          <cell r="BO168" t="str">
            <v/>
          </cell>
          <cell r="BP168" t="str">
            <v xml:space="preserve">Expected to be replaceable. </v>
          </cell>
          <cell r="BQ168" t="str">
            <v/>
          </cell>
          <cell r="BR168" t="str">
            <v/>
          </cell>
          <cell r="BS168" t="str">
            <v/>
          </cell>
          <cell r="BT168" t="str">
            <v/>
          </cell>
          <cell r="BU168" t="str">
            <v/>
          </cell>
          <cell r="BV168" t="str">
            <v xml:space="preserve">Remove tank in accordance with above to gain access. Expected to need 2 mechanics to remove tank. </v>
          </cell>
          <cell r="BW168" t="str">
            <v/>
          </cell>
          <cell r="BX168" t="str">
            <v/>
          </cell>
          <cell r="BY168" t="str">
            <v/>
          </cell>
          <cell r="BZ168" t="str">
            <v/>
          </cell>
          <cell r="CA168" t="str">
            <v xml:space="preserve">Repair by exchange available at First or Second line without special facilities. </v>
          </cell>
          <cell r="CB168" t="str">
            <v/>
          </cell>
          <cell r="CC168" t="str">
            <v/>
          </cell>
          <cell r="CD168" t="str">
            <v/>
          </cell>
          <cell r="CE168" t="str">
            <v/>
          </cell>
          <cell r="CF168" t="str">
            <v xml:space="preserve">Remove and replace part with standard tools. No Special tools predicted. </v>
          </cell>
          <cell r="CG168" t="str">
            <v xml:space="preserve">Reinstall in the reverse order. </v>
          </cell>
          <cell r="CH168" t="str">
            <v/>
          </cell>
          <cell r="CI168" t="str">
            <v xml:space="preserve">No consumeables predicted. </v>
          </cell>
          <cell r="CJ168" t="str">
            <v xml:space="preserve">No predicted life limitations. </v>
          </cell>
          <cell r="CK168" t="str">
            <v/>
          </cell>
          <cell r="CL168" t="str">
            <v>Y</v>
          </cell>
        </row>
        <row r="169">
          <cell r="A169">
            <v>169</v>
          </cell>
          <cell r="B169">
            <v>48</v>
          </cell>
          <cell r="C169">
            <v>3</v>
          </cell>
          <cell r="D169" t="str">
            <v>Y</v>
          </cell>
          <cell r="E169">
            <v>0.44800000000000001</v>
          </cell>
          <cell r="F169" t="str">
            <v>SV00A0A410AD2309</v>
          </cell>
          <cell r="G169" t="str">
            <v>FT28910</v>
          </cell>
          <cell r="H169" t="str">
            <v>Scout</v>
          </cell>
          <cell r="I169" t="str">
            <v>MAIN TANK  1  - SCOUT</v>
          </cell>
          <cell r="J169" t="str">
            <v>Tension Block Clearance</v>
          </cell>
          <cell r="K169" t="str">
            <v>(Strap Assy 3) FT28431/-</v>
          </cell>
          <cell r="L169" t="str">
            <v>Tension Block Clearance</v>
          </cell>
          <cell r="M169">
            <v>2</v>
          </cell>
          <cell r="N169">
            <v>2</v>
          </cell>
          <cell r="O169">
            <v>0.224</v>
          </cell>
          <cell r="P169">
            <v>0.44800000000000001</v>
          </cell>
          <cell r="Q169">
            <v>4.4799999999999999E-7</v>
          </cell>
          <cell r="R169">
            <v>2232142.8571428573</v>
          </cell>
          <cell r="S169" t="str">
            <v>Any two straps will retain function</v>
          </cell>
          <cell r="T169" t="str">
            <v>NPRD 95 P2-152, Plate - 0.008M GM converted to hours.</v>
          </cell>
          <cell r="U169">
            <v>2</v>
          </cell>
          <cell r="V169">
            <v>1.8</v>
          </cell>
          <cell r="W169">
            <v>8.0640000000000002E-7</v>
          </cell>
          <cell r="X16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69">
            <v>1</v>
          </cell>
          <cell r="AA169" t="str">
            <v>R2</v>
          </cell>
          <cell r="AB169" t="str">
            <v>T0</v>
          </cell>
          <cell r="AC169" t="str">
            <v>P23</v>
          </cell>
          <cell r="AD169" t="str">
            <v>T0</v>
          </cell>
          <cell r="AE169">
            <v>0</v>
          </cell>
          <cell r="AF169">
            <v>0.5</v>
          </cell>
          <cell r="AG169">
            <v>0.71666666666666667</v>
          </cell>
          <cell r="AH169">
            <v>0.5</v>
          </cell>
          <cell r="AI169">
            <v>0</v>
          </cell>
          <cell r="AJ169">
            <v>8.3333333333333329E-2</v>
          </cell>
          <cell r="AK169">
            <v>0</v>
          </cell>
          <cell r="AL169">
            <v>0</v>
          </cell>
          <cell r="AM169">
            <v>1.8</v>
          </cell>
          <cell r="AN169">
            <v>8.0640000000000002E-7</v>
          </cell>
          <cell r="AP169">
            <v>2</v>
          </cell>
          <cell r="AQ169">
            <v>2</v>
          </cell>
          <cell r="BD169">
            <v>2</v>
          </cell>
          <cell r="BJ169">
            <v>1</v>
          </cell>
          <cell r="BK169">
            <v>1</v>
          </cell>
          <cell r="BL169">
            <v>1</v>
          </cell>
          <cell r="BM169">
            <v>1</v>
          </cell>
          <cell r="BO169" t="str">
            <v/>
          </cell>
          <cell r="BP169" t="str">
            <v xml:space="preserve">Expected to be replaceable. </v>
          </cell>
          <cell r="BQ169" t="str">
            <v/>
          </cell>
          <cell r="BR169" t="str">
            <v/>
          </cell>
          <cell r="BS169" t="str">
            <v/>
          </cell>
          <cell r="BT169" t="str">
            <v/>
          </cell>
          <cell r="BU169" t="str">
            <v/>
          </cell>
          <cell r="BV169" t="str">
            <v xml:space="preserve">Remove tank in accordance with above to gain access. Expected to need 2 mechanics to remove tank. </v>
          </cell>
          <cell r="BW169" t="str">
            <v/>
          </cell>
          <cell r="BX169" t="str">
            <v/>
          </cell>
          <cell r="BY169" t="str">
            <v/>
          </cell>
          <cell r="BZ169" t="str">
            <v/>
          </cell>
          <cell r="CA169" t="str">
            <v xml:space="preserve">Repair by exchange available at First or Second line without special facilities. </v>
          </cell>
          <cell r="CB169" t="str">
            <v/>
          </cell>
          <cell r="CC169" t="str">
            <v/>
          </cell>
          <cell r="CD169" t="str">
            <v/>
          </cell>
          <cell r="CE169" t="str">
            <v/>
          </cell>
          <cell r="CF169" t="str">
            <v xml:space="preserve">Remove and replace part with standard tools. No Special tools predicted. </v>
          </cell>
          <cell r="CG169" t="str">
            <v xml:space="preserve">Reinstall in the reverse order. </v>
          </cell>
          <cell r="CH169" t="str">
            <v/>
          </cell>
          <cell r="CI169" t="str">
            <v xml:space="preserve">No consumeables predicted. </v>
          </cell>
          <cell r="CJ169" t="str">
            <v xml:space="preserve">No predicted life limitations. </v>
          </cell>
          <cell r="CK169" t="str">
            <v/>
          </cell>
          <cell r="CL169" t="str">
            <v>Y</v>
          </cell>
        </row>
        <row r="170">
          <cell r="A170">
            <v>170</v>
          </cell>
          <cell r="B170">
            <v>73</v>
          </cell>
          <cell r="C170">
            <v>3</v>
          </cell>
          <cell r="D170" t="str">
            <v>Y</v>
          </cell>
          <cell r="E170">
            <v>5.0848000000000004</v>
          </cell>
          <cell r="F170" t="str">
            <v>SV00A0A410AD2311</v>
          </cell>
          <cell r="G170" t="str">
            <v>NT-M8-SCX24</v>
          </cell>
          <cell r="H170" t="str">
            <v>Scout</v>
          </cell>
          <cell r="I170" t="str">
            <v>MAIN TANK  1  - SCOUT</v>
          </cell>
          <cell r="J170" t="str">
            <v>Studding Connector M8</v>
          </cell>
          <cell r="K170" t="str">
            <v>(Strap Assy 3) FT28431/-</v>
          </cell>
          <cell r="L170" t="str">
            <v>Studding Connector M8</v>
          </cell>
          <cell r="M170">
            <v>2</v>
          </cell>
          <cell r="N170">
            <v>2</v>
          </cell>
          <cell r="O170">
            <v>2.5424000000000002</v>
          </cell>
          <cell r="P170">
            <v>5.0848000000000004</v>
          </cell>
          <cell r="Q170">
            <v>5.0848000000000009E-6</v>
          </cell>
          <cell r="R170">
            <v>196664.56891126491</v>
          </cell>
          <cell r="S170" t="str">
            <v>Any two straps will retain function</v>
          </cell>
          <cell r="T170" t="str">
            <v>NPRD 95 P2-49, Connector Adapter - 0.0908M converted to hours</v>
          </cell>
          <cell r="U170">
            <v>2</v>
          </cell>
          <cell r="V170">
            <v>1.3499999999999999</v>
          </cell>
          <cell r="W170">
            <v>6.8644800000000004E-6</v>
          </cell>
          <cell r="X17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70">
            <v>1</v>
          </cell>
          <cell r="AA170" t="str">
            <v>R2</v>
          </cell>
          <cell r="AB170" t="str">
            <v>T0</v>
          </cell>
          <cell r="AC170" t="str">
            <v>P11</v>
          </cell>
          <cell r="AD170" t="str">
            <v>T0</v>
          </cell>
          <cell r="AE170">
            <v>0</v>
          </cell>
          <cell r="AF170">
            <v>0.5</v>
          </cell>
          <cell r="AG170">
            <v>0.26666666666666666</v>
          </cell>
          <cell r="AH170">
            <v>0.5</v>
          </cell>
          <cell r="AI170">
            <v>0</v>
          </cell>
          <cell r="AJ170">
            <v>8.3333333333333329E-2</v>
          </cell>
          <cell r="AK170">
            <v>0</v>
          </cell>
          <cell r="AL170">
            <v>0</v>
          </cell>
          <cell r="AM170">
            <v>1.3499999999999999</v>
          </cell>
          <cell r="AN170">
            <v>6.8644800000000004E-6</v>
          </cell>
          <cell r="AP170">
            <v>2</v>
          </cell>
          <cell r="AQ170">
            <v>2</v>
          </cell>
          <cell r="BD170">
            <v>2</v>
          </cell>
          <cell r="BJ170">
            <v>1</v>
          </cell>
          <cell r="BK170">
            <v>1</v>
          </cell>
          <cell r="BL170">
            <v>2</v>
          </cell>
          <cell r="BM170">
            <v>1</v>
          </cell>
          <cell r="BO170" t="str">
            <v/>
          </cell>
          <cell r="BP170" t="str">
            <v xml:space="preserve">Expected to be replaceable. </v>
          </cell>
          <cell r="BQ170" t="str">
            <v/>
          </cell>
          <cell r="BR170" t="str">
            <v/>
          </cell>
          <cell r="BS170" t="str">
            <v/>
          </cell>
          <cell r="BT170" t="str">
            <v/>
          </cell>
          <cell r="BU170" t="str">
            <v/>
          </cell>
          <cell r="BV170" t="str">
            <v xml:space="preserve">Remove tank in accordance with above to gain access. Expected to need 2 mechanics to remove tank. </v>
          </cell>
          <cell r="BW170" t="str">
            <v/>
          </cell>
          <cell r="BX170" t="str">
            <v/>
          </cell>
          <cell r="BY170" t="str">
            <v/>
          </cell>
          <cell r="BZ170" t="str">
            <v/>
          </cell>
          <cell r="CA170" t="str">
            <v xml:space="preserve">Repair by exchange available at First or Second line without special facilities. </v>
          </cell>
          <cell r="CB170" t="str">
            <v/>
          </cell>
          <cell r="CC170" t="str">
            <v/>
          </cell>
          <cell r="CD170" t="str">
            <v/>
          </cell>
          <cell r="CE170" t="str">
            <v/>
          </cell>
          <cell r="CF170" t="str">
            <v xml:space="preserve">Remove and replace part with standard tools. No Special tools predicted. </v>
          </cell>
          <cell r="CG170" t="str">
            <v xml:space="preserve">Reinstall in the reverse order. </v>
          </cell>
          <cell r="CH170" t="str">
            <v/>
          </cell>
          <cell r="CI170" t="str">
            <v xml:space="preserve">Use thread-locking compound on fasteners. Use silicone grease on bonded seals for preservation.  Use anti-seizing grease/compound on bulkhead connectors and bolts.  Use  bonding compound on mounting strap clamp locations as required. </v>
          </cell>
          <cell r="CJ170" t="str">
            <v xml:space="preserve">No predicted life limitations. </v>
          </cell>
          <cell r="CK170" t="str">
            <v/>
          </cell>
          <cell r="CL170" t="str">
            <v>Y</v>
          </cell>
        </row>
        <row r="171">
          <cell r="A171">
            <v>171</v>
          </cell>
          <cell r="B171">
            <v>48</v>
          </cell>
          <cell r="C171">
            <v>3</v>
          </cell>
          <cell r="D171" t="str">
            <v>Y</v>
          </cell>
          <cell r="E171">
            <v>0.224</v>
          </cell>
          <cell r="F171" t="str">
            <v>SV00A0A410AD2313</v>
          </cell>
          <cell r="G171" t="str">
            <v>FT28905</v>
          </cell>
          <cell r="H171" t="str">
            <v>Scout</v>
          </cell>
          <cell r="I171" t="str">
            <v>MAIN TANK  1  - SCOUT</v>
          </cell>
          <cell r="J171" t="str">
            <v>Mounting Block</v>
          </cell>
          <cell r="K171" t="str">
            <v>(Strap Assy 3) FT28431/-</v>
          </cell>
          <cell r="L171" t="str">
            <v>Mounting Block</v>
          </cell>
          <cell r="M171">
            <v>1</v>
          </cell>
          <cell r="N171">
            <v>1</v>
          </cell>
          <cell r="O171">
            <v>0.224</v>
          </cell>
          <cell r="P171">
            <v>0.224</v>
          </cell>
          <cell r="Q171">
            <v>2.2399999999999999E-7</v>
          </cell>
          <cell r="R171">
            <v>4464285.7142857146</v>
          </cell>
          <cell r="S171" t="str">
            <v>Any two straps will retain function</v>
          </cell>
          <cell r="T171" t="str">
            <v>NPRD 95 P2-152, Plate - 0.008M GM converted to hours.</v>
          </cell>
          <cell r="U171">
            <v>2</v>
          </cell>
          <cell r="V171">
            <v>1.8</v>
          </cell>
          <cell r="W171">
            <v>4.0320000000000001E-7</v>
          </cell>
          <cell r="X17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71">
            <v>1</v>
          </cell>
          <cell r="AA171" t="str">
            <v>R2</v>
          </cell>
          <cell r="AB171" t="str">
            <v>T0</v>
          </cell>
          <cell r="AC171" t="str">
            <v>P23</v>
          </cell>
          <cell r="AD171" t="str">
            <v>T0</v>
          </cell>
          <cell r="AE171">
            <v>0</v>
          </cell>
          <cell r="AF171">
            <v>0.5</v>
          </cell>
          <cell r="AG171">
            <v>0.71666666666666667</v>
          </cell>
          <cell r="AH171">
            <v>0.5</v>
          </cell>
          <cell r="AI171">
            <v>0</v>
          </cell>
          <cell r="AJ171">
            <v>8.3333333333333329E-2</v>
          </cell>
          <cell r="AK171">
            <v>0</v>
          </cell>
          <cell r="AL171">
            <v>0</v>
          </cell>
          <cell r="AM171">
            <v>1.8</v>
          </cell>
          <cell r="AN171">
            <v>4.0320000000000001E-7</v>
          </cell>
          <cell r="AP171">
            <v>2</v>
          </cell>
          <cell r="AQ171">
            <v>2</v>
          </cell>
          <cell r="BD171">
            <v>2</v>
          </cell>
          <cell r="BJ171">
            <v>1</v>
          </cell>
          <cell r="BK171">
            <v>1</v>
          </cell>
          <cell r="BL171">
            <v>1</v>
          </cell>
          <cell r="BM171">
            <v>1</v>
          </cell>
          <cell r="BO171" t="str">
            <v/>
          </cell>
          <cell r="BP171" t="str">
            <v xml:space="preserve">Expected to be replaceable. </v>
          </cell>
          <cell r="BQ171" t="str">
            <v/>
          </cell>
          <cell r="BR171" t="str">
            <v/>
          </cell>
          <cell r="BS171" t="str">
            <v/>
          </cell>
          <cell r="BT171" t="str">
            <v/>
          </cell>
          <cell r="BU171" t="str">
            <v/>
          </cell>
          <cell r="BV171" t="str">
            <v xml:space="preserve">Remove tank in accordance with above to gain access. Expected to need 2 mechanics to remove tank. </v>
          </cell>
          <cell r="BW171" t="str">
            <v/>
          </cell>
          <cell r="BX171" t="str">
            <v/>
          </cell>
          <cell r="BY171" t="str">
            <v/>
          </cell>
          <cell r="BZ171" t="str">
            <v/>
          </cell>
          <cell r="CA171" t="str">
            <v xml:space="preserve">Repair by exchange available at First or Second line without special facilities. </v>
          </cell>
          <cell r="CB171" t="str">
            <v/>
          </cell>
          <cell r="CC171" t="str">
            <v/>
          </cell>
          <cell r="CD171" t="str">
            <v/>
          </cell>
          <cell r="CE171" t="str">
            <v/>
          </cell>
          <cell r="CF171" t="str">
            <v xml:space="preserve">Remove and replace part with standard tools. No Special tools predicted. </v>
          </cell>
          <cell r="CG171" t="str">
            <v xml:space="preserve">Reinstall in the reverse order. </v>
          </cell>
          <cell r="CH171" t="str">
            <v/>
          </cell>
          <cell r="CI171" t="str">
            <v xml:space="preserve">No consumeables predicted. </v>
          </cell>
          <cell r="CJ171" t="str">
            <v xml:space="preserve">No predicted life limitations. </v>
          </cell>
          <cell r="CK171" t="str">
            <v/>
          </cell>
          <cell r="CL171" t="str">
            <v>Y</v>
          </cell>
        </row>
        <row r="172">
          <cell r="A172">
            <v>172</v>
          </cell>
          <cell r="B172">
            <v>48</v>
          </cell>
          <cell r="C172">
            <v>3</v>
          </cell>
          <cell r="D172" t="str">
            <v>Y</v>
          </cell>
          <cell r="E172">
            <v>0.224</v>
          </cell>
          <cell r="F172" t="str">
            <v>SV00A0A410AD2315</v>
          </cell>
          <cell r="G172" t="str">
            <v>FT28909</v>
          </cell>
          <cell r="H172" t="str">
            <v>Scout</v>
          </cell>
          <cell r="I172" t="str">
            <v>MAIN TANK  1  - SCOUT</v>
          </cell>
          <cell r="J172" t="str">
            <v>Strap Retaining Block</v>
          </cell>
          <cell r="K172" t="str">
            <v>(Strap Assy 3) FT28431/-</v>
          </cell>
          <cell r="L172" t="str">
            <v>Strap Retaining Block</v>
          </cell>
          <cell r="M172">
            <v>1</v>
          </cell>
          <cell r="N172">
            <v>1</v>
          </cell>
          <cell r="O172">
            <v>0.224</v>
          </cell>
          <cell r="P172">
            <v>0.224</v>
          </cell>
          <cell r="Q172">
            <v>2.2399999999999999E-7</v>
          </cell>
          <cell r="R172">
            <v>4464285.7142857146</v>
          </cell>
          <cell r="S172" t="str">
            <v>Any two straps will retain function</v>
          </cell>
          <cell r="T172" t="str">
            <v>NPRD 95 P2-152, Plate - 0.008M GM converted to hours.</v>
          </cell>
          <cell r="U172">
            <v>2</v>
          </cell>
          <cell r="V172">
            <v>1.8</v>
          </cell>
          <cell r="W172">
            <v>4.0320000000000001E-7</v>
          </cell>
          <cell r="X17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72">
            <v>1</v>
          </cell>
          <cell r="AA172" t="str">
            <v>R2</v>
          </cell>
          <cell r="AB172" t="str">
            <v>T0</v>
          </cell>
          <cell r="AC172" t="str">
            <v>P23</v>
          </cell>
          <cell r="AD172" t="str">
            <v>T0</v>
          </cell>
          <cell r="AE172">
            <v>0</v>
          </cell>
          <cell r="AF172">
            <v>0.5</v>
          </cell>
          <cell r="AG172">
            <v>0.71666666666666667</v>
          </cell>
          <cell r="AH172">
            <v>0.5</v>
          </cell>
          <cell r="AI172">
            <v>0</v>
          </cell>
          <cell r="AJ172">
            <v>8.3333333333333329E-2</v>
          </cell>
          <cell r="AK172">
            <v>0</v>
          </cell>
          <cell r="AL172">
            <v>0</v>
          </cell>
          <cell r="AM172">
            <v>1.8</v>
          </cell>
          <cell r="AN172">
            <v>4.0320000000000001E-7</v>
          </cell>
          <cell r="AP172">
            <v>2</v>
          </cell>
          <cell r="AQ172">
            <v>2</v>
          </cell>
          <cell r="BD172">
            <v>2</v>
          </cell>
          <cell r="BJ172">
            <v>1</v>
          </cell>
          <cell r="BK172">
            <v>1</v>
          </cell>
          <cell r="BL172">
            <v>1</v>
          </cell>
          <cell r="BM172">
            <v>1</v>
          </cell>
          <cell r="BO172" t="str">
            <v/>
          </cell>
          <cell r="BP172" t="str">
            <v xml:space="preserve">Expected to be replaceable. </v>
          </cell>
          <cell r="BQ172" t="str">
            <v/>
          </cell>
          <cell r="BR172" t="str">
            <v/>
          </cell>
          <cell r="BS172" t="str">
            <v/>
          </cell>
          <cell r="BT172" t="str">
            <v/>
          </cell>
          <cell r="BU172" t="str">
            <v/>
          </cell>
          <cell r="BV172" t="str">
            <v xml:space="preserve">Remove tank in accordance with above to gain access. Expected to need 2 mechanics to remove tank. </v>
          </cell>
          <cell r="BW172" t="str">
            <v/>
          </cell>
          <cell r="BX172" t="str">
            <v/>
          </cell>
          <cell r="BY172" t="str">
            <v/>
          </cell>
          <cell r="BZ172" t="str">
            <v/>
          </cell>
          <cell r="CA172" t="str">
            <v xml:space="preserve">Repair by exchange available at First or Second line without special facilities. </v>
          </cell>
          <cell r="CB172" t="str">
            <v/>
          </cell>
          <cell r="CC172" t="str">
            <v/>
          </cell>
          <cell r="CD172" t="str">
            <v/>
          </cell>
          <cell r="CE172" t="str">
            <v/>
          </cell>
          <cell r="CF172" t="str">
            <v xml:space="preserve">Remove and replace part with standard tools. No Special tools predicted. </v>
          </cell>
          <cell r="CG172" t="str">
            <v xml:space="preserve">Reinstall in the reverse order. </v>
          </cell>
          <cell r="CH172" t="str">
            <v/>
          </cell>
          <cell r="CI172" t="str">
            <v xml:space="preserve">No consumeables predicted. </v>
          </cell>
          <cell r="CJ172" t="str">
            <v xml:space="preserve">No predicted life limitations. </v>
          </cell>
          <cell r="CK172" t="str">
            <v/>
          </cell>
          <cell r="CL172" t="str">
            <v>Y</v>
          </cell>
        </row>
        <row r="173">
          <cell r="A173">
            <v>173</v>
          </cell>
          <cell r="B173">
            <v>48</v>
          </cell>
          <cell r="C173">
            <v>3</v>
          </cell>
          <cell r="D173" t="str">
            <v>Y</v>
          </cell>
          <cell r="E173">
            <v>0.224</v>
          </cell>
          <cell r="F173" t="str">
            <v>SV00A0A410AD2317</v>
          </cell>
          <cell r="G173" t="str">
            <v>FT28907</v>
          </cell>
          <cell r="H173" t="str">
            <v>Scout</v>
          </cell>
          <cell r="I173" t="str">
            <v>MAIN TANK  1  - SCOUT</v>
          </cell>
          <cell r="J173" t="str">
            <v>Welded Mounting Block</v>
          </cell>
          <cell r="K173" t="str">
            <v>(Strap Assy 3) FT28431/-</v>
          </cell>
          <cell r="L173" t="str">
            <v>Welded Mounting Block</v>
          </cell>
          <cell r="M173">
            <v>1</v>
          </cell>
          <cell r="N173">
            <v>1</v>
          </cell>
          <cell r="O173">
            <v>0.224</v>
          </cell>
          <cell r="P173">
            <v>0.224</v>
          </cell>
          <cell r="Q173">
            <v>2.2399999999999999E-7</v>
          </cell>
          <cell r="R173">
            <v>4464285.7142857146</v>
          </cell>
          <cell r="S173" t="str">
            <v>Any two straps will retain function</v>
          </cell>
          <cell r="T173" t="str">
            <v>NPRD 95 P2-152, Plate - 0.008M GM converted to hours.</v>
          </cell>
          <cell r="U173">
            <v>2</v>
          </cell>
          <cell r="V173">
            <v>1.8</v>
          </cell>
          <cell r="W173">
            <v>4.0320000000000001E-7</v>
          </cell>
          <cell r="X17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73">
            <v>1</v>
          </cell>
          <cell r="AA173" t="str">
            <v>R2</v>
          </cell>
          <cell r="AB173" t="str">
            <v>T0</v>
          </cell>
          <cell r="AC173" t="str">
            <v>P23</v>
          </cell>
          <cell r="AD173" t="str">
            <v>T0</v>
          </cell>
          <cell r="AE173">
            <v>0</v>
          </cell>
          <cell r="AF173">
            <v>0.5</v>
          </cell>
          <cell r="AG173">
            <v>0.71666666666666667</v>
          </cell>
          <cell r="AH173">
            <v>0.5</v>
          </cell>
          <cell r="AI173">
            <v>0</v>
          </cell>
          <cell r="AJ173">
            <v>8.3333333333333329E-2</v>
          </cell>
          <cell r="AK173">
            <v>0</v>
          </cell>
          <cell r="AL173">
            <v>0</v>
          </cell>
          <cell r="AM173">
            <v>1.8</v>
          </cell>
          <cell r="AN173">
            <v>4.0320000000000001E-7</v>
          </cell>
          <cell r="AP173">
            <v>2</v>
          </cell>
          <cell r="AQ173">
            <v>2</v>
          </cell>
          <cell r="BD173">
            <v>2</v>
          </cell>
          <cell r="BJ173">
            <v>1</v>
          </cell>
          <cell r="BK173">
            <v>1</v>
          </cell>
          <cell r="BL173">
            <v>1</v>
          </cell>
          <cell r="BM173">
            <v>1</v>
          </cell>
          <cell r="BO173" t="str">
            <v/>
          </cell>
          <cell r="BP173" t="str">
            <v xml:space="preserve">Expected to be replaceable. </v>
          </cell>
          <cell r="BQ173" t="str">
            <v/>
          </cell>
          <cell r="BR173" t="str">
            <v/>
          </cell>
          <cell r="BS173" t="str">
            <v/>
          </cell>
          <cell r="BT173" t="str">
            <v/>
          </cell>
          <cell r="BU173" t="str">
            <v/>
          </cell>
          <cell r="BV173" t="str">
            <v xml:space="preserve">Remove tank in accordance with above to gain access. Expected to need 2 mechanics to remove tank. </v>
          </cell>
          <cell r="BW173" t="str">
            <v/>
          </cell>
          <cell r="BX173" t="str">
            <v/>
          </cell>
          <cell r="BY173" t="str">
            <v/>
          </cell>
          <cell r="BZ173" t="str">
            <v/>
          </cell>
          <cell r="CA173" t="str">
            <v xml:space="preserve">Repair by exchange available at First or Second line without special facilities. </v>
          </cell>
          <cell r="CB173" t="str">
            <v/>
          </cell>
          <cell r="CC173" t="str">
            <v/>
          </cell>
          <cell r="CD173" t="str">
            <v/>
          </cell>
          <cell r="CE173" t="str">
            <v/>
          </cell>
          <cell r="CF173" t="str">
            <v xml:space="preserve">Remove and replace part with standard tools. No Special tools predicted. </v>
          </cell>
          <cell r="CG173" t="str">
            <v xml:space="preserve">Reinstall in the reverse order. </v>
          </cell>
          <cell r="CH173" t="str">
            <v/>
          </cell>
          <cell r="CI173" t="str">
            <v xml:space="preserve">No consumeables predicted. </v>
          </cell>
          <cell r="CJ173" t="str">
            <v xml:space="preserve">No predicted life limitations. </v>
          </cell>
          <cell r="CK173" t="str">
            <v/>
          </cell>
          <cell r="CL173" t="str">
            <v>Y</v>
          </cell>
        </row>
        <row r="174">
          <cell r="A174">
            <v>174</v>
          </cell>
          <cell r="B174">
            <v>48</v>
          </cell>
          <cell r="C174">
            <v>3</v>
          </cell>
          <cell r="D174" t="str">
            <v>Y</v>
          </cell>
          <cell r="E174">
            <v>0.224</v>
          </cell>
          <cell r="F174" t="str">
            <v>SV00A0A410AD2319</v>
          </cell>
          <cell r="G174" t="str">
            <v>FT28908</v>
          </cell>
          <cell r="H174" t="str">
            <v>Scout</v>
          </cell>
          <cell r="I174" t="str">
            <v>MAIN TANK  1  - SCOUT</v>
          </cell>
          <cell r="J174" t="str">
            <v>Strap Mounting Block</v>
          </cell>
          <cell r="K174" t="str">
            <v>(Strap Assy 3) FT28431/-</v>
          </cell>
          <cell r="L174" t="str">
            <v>Strap Mounting Block</v>
          </cell>
          <cell r="M174">
            <v>1</v>
          </cell>
          <cell r="N174">
            <v>1</v>
          </cell>
          <cell r="O174">
            <v>0.224</v>
          </cell>
          <cell r="P174">
            <v>0.224</v>
          </cell>
          <cell r="Q174">
            <v>2.2399999999999999E-7</v>
          </cell>
          <cell r="R174">
            <v>4464285.7142857146</v>
          </cell>
          <cell r="S174" t="str">
            <v>Any two straps will retain function</v>
          </cell>
          <cell r="T174" t="str">
            <v>NPRD 95 P2-152, Plate - 0.008M GM converted to hours.</v>
          </cell>
          <cell r="U174">
            <v>2</v>
          </cell>
          <cell r="V174">
            <v>1.8</v>
          </cell>
          <cell r="W174">
            <v>4.0320000000000001E-7</v>
          </cell>
          <cell r="X17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74">
            <v>1</v>
          </cell>
          <cell r="AA174" t="str">
            <v>R2</v>
          </cell>
          <cell r="AB174" t="str">
            <v>T0</v>
          </cell>
          <cell r="AC174" t="str">
            <v>P23</v>
          </cell>
          <cell r="AD174" t="str">
            <v>T0</v>
          </cell>
          <cell r="AE174">
            <v>0</v>
          </cell>
          <cell r="AF174">
            <v>0.5</v>
          </cell>
          <cell r="AG174">
            <v>0.71666666666666667</v>
          </cell>
          <cell r="AH174">
            <v>0.5</v>
          </cell>
          <cell r="AI174">
            <v>0</v>
          </cell>
          <cell r="AJ174">
            <v>8.3333333333333329E-2</v>
          </cell>
          <cell r="AK174">
            <v>0</v>
          </cell>
          <cell r="AL174">
            <v>0</v>
          </cell>
          <cell r="AM174">
            <v>1.8</v>
          </cell>
          <cell r="AN174">
            <v>4.0320000000000001E-7</v>
          </cell>
          <cell r="AP174">
            <v>2</v>
          </cell>
          <cell r="AQ174">
            <v>2</v>
          </cell>
          <cell r="BD174">
            <v>2</v>
          </cell>
          <cell r="BJ174">
            <v>1</v>
          </cell>
          <cell r="BK174">
            <v>1</v>
          </cell>
          <cell r="BL174">
            <v>1</v>
          </cell>
          <cell r="BM174">
            <v>1</v>
          </cell>
          <cell r="BO174" t="str">
            <v/>
          </cell>
          <cell r="BP174" t="str">
            <v xml:space="preserve">Expected to be replaceable. </v>
          </cell>
          <cell r="BQ174" t="str">
            <v/>
          </cell>
          <cell r="BR174" t="str">
            <v/>
          </cell>
          <cell r="BS174" t="str">
            <v/>
          </cell>
          <cell r="BT174" t="str">
            <v/>
          </cell>
          <cell r="BU174" t="str">
            <v/>
          </cell>
          <cell r="BV174" t="str">
            <v xml:space="preserve">Remove tank in accordance with above to gain access. Expected to need 2 mechanics to remove tank. </v>
          </cell>
          <cell r="BW174" t="str">
            <v/>
          </cell>
          <cell r="BX174" t="str">
            <v/>
          </cell>
          <cell r="BY174" t="str">
            <v/>
          </cell>
          <cell r="BZ174" t="str">
            <v/>
          </cell>
          <cell r="CA174" t="str">
            <v xml:space="preserve">Repair by exchange available at First or Second line without special facilities. </v>
          </cell>
          <cell r="CB174" t="str">
            <v/>
          </cell>
          <cell r="CC174" t="str">
            <v/>
          </cell>
          <cell r="CD174" t="str">
            <v/>
          </cell>
          <cell r="CE174" t="str">
            <v/>
          </cell>
          <cell r="CF174" t="str">
            <v xml:space="preserve">Remove and replace part with standard tools. No Special tools predicted. </v>
          </cell>
          <cell r="CG174" t="str">
            <v xml:space="preserve">Reinstall in the reverse order. </v>
          </cell>
          <cell r="CH174" t="str">
            <v/>
          </cell>
          <cell r="CI174" t="str">
            <v xml:space="preserve">No consumeables predicted. </v>
          </cell>
          <cell r="CJ174" t="str">
            <v xml:space="preserve">No predicted life limitations. </v>
          </cell>
          <cell r="CK174" t="str">
            <v/>
          </cell>
          <cell r="CL174" t="str">
            <v>Y</v>
          </cell>
        </row>
        <row r="175">
          <cell r="A175">
            <v>175</v>
          </cell>
          <cell r="B175">
            <v>5</v>
          </cell>
          <cell r="C175">
            <v>3</v>
          </cell>
          <cell r="D175" t="str">
            <v>Y</v>
          </cell>
          <cell r="E175">
            <v>0.11629627686963176</v>
          </cell>
          <cell r="F175" t="str">
            <v>SV00A0A410AD2321</v>
          </cell>
          <cell r="G175" t="str">
            <v>Z-W-M8</v>
          </cell>
          <cell r="H175" t="str">
            <v>Scout</v>
          </cell>
          <cell r="I175" t="str">
            <v>MAIN TANK  1  - SCOUT</v>
          </cell>
          <cell r="J175" t="str">
            <v>Washer M8</v>
          </cell>
          <cell r="K175" t="str">
            <v>(Strap Assy 3) FT28431/-</v>
          </cell>
          <cell r="L175" t="str">
            <v>Washer M8</v>
          </cell>
          <cell r="M175">
            <v>7</v>
          </cell>
          <cell r="N175">
            <v>7</v>
          </cell>
          <cell r="O175">
            <v>1.6613753838518822E-2</v>
          </cell>
          <cell r="P175">
            <v>0.11629627686963176</v>
          </cell>
          <cell r="Q175">
            <v>1.1629627686963175E-7</v>
          </cell>
          <cell r="R175">
            <v>8598727.551020408</v>
          </cell>
          <cell r="S175" t="str">
            <v>Any two straps will retain function</v>
          </cell>
          <cell r="T175" t="str">
            <v>NPRD 95 P2-237, Washer P# 7748743 - 1/1685.3506M GM converted to hours</v>
          </cell>
          <cell r="U175">
            <v>2</v>
          </cell>
          <cell r="V175">
            <v>1.3166666666666667</v>
          </cell>
          <cell r="W175">
            <v>1.5312343121168181E-7</v>
          </cell>
          <cell r="X17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75">
            <v>1</v>
          </cell>
          <cell r="AA175" t="str">
            <v>R2</v>
          </cell>
          <cell r="AB175" t="str">
            <v>T0</v>
          </cell>
          <cell r="AC175" t="str">
            <v>P26</v>
          </cell>
          <cell r="AD175" t="str">
            <v>T0</v>
          </cell>
          <cell r="AE175">
            <v>0</v>
          </cell>
          <cell r="AF175">
            <v>0.5</v>
          </cell>
          <cell r="AG175">
            <v>0.23333333333333334</v>
          </cell>
          <cell r="AH175">
            <v>0.5</v>
          </cell>
          <cell r="AI175">
            <v>0</v>
          </cell>
          <cell r="AJ175">
            <v>8.3333333333333329E-2</v>
          </cell>
          <cell r="AK175">
            <v>0</v>
          </cell>
          <cell r="AL175">
            <v>0</v>
          </cell>
          <cell r="AM175">
            <v>1.3166666666666667</v>
          </cell>
          <cell r="AN175">
            <v>1.5312343121168181E-7</v>
          </cell>
          <cell r="AP175">
            <v>2</v>
          </cell>
          <cell r="AQ175">
            <v>2</v>
          </cell>
          <cell r="BD175">
            <v>2</v>
          </cell>
          <cell r="BJ175">
            <v>1</v>
          </cell>
          <cell r="BK175">
            <v>1</v>
          </cell>
          <cell r="BL175">
            <v>1</v>
          </cell>
          <cell r="BM175">
            <v>1</v>
          </cell>
          <cell r="BO175" t="str">
            <v/>
          </cell>
          <cell r="BP175" t="str">
            <v xml:space="preserve">Expected to be replaceable. </v>
          </cell>
          <cell r="BQ175" t="str">
            <v/>
          </cell>
          <cell r="BR175" t="str">
            <v/>
          </cell>
          <cell r="BS175" t="str">
            <v/>
          </cell>
          <cell r="BT175" t="str">
            <v/>
          </cell>
          <cell r="BU175" t="str">
            <v/>
          </cell>
          <cell r="BV175" t="str">
            <v xml:space="preserve">Remove tank in accordance with above to gain access. Expected to need 2 mechanics to remove tank. </v>
          </cell>
          <cell r="BW175" t="str">
            <v/>
          </cell>
          <cell r="BX175" t="str">
            <v/>
          </cell>
          <cell r="BY175" t="str">
            <v/>
          </cell>
          <cell r="BZ175" t="str">
            <v/>
          </cell>
          <cell r="CA175" t="str">
            <v xml:space="preserve">Repair by exchange available at First or Second line without special facilities. </v>
          </cell>
          <cell r="CB175" t="str">
            <v/>
          </cell>
          <cell r="CC175" t="str">
            <v/>
          </cell>
          <cell r="CD175" t="str">
            <v/>
          </cell>
          <cell r="CE175" t="str">
            <v/>
          </cell>
          <cell r="CF175" t="str">
            <v xml:space="preserve">Remove and replace part with standard tools. No Special tools predicted. </v>
          </cell>
          <cell r="CG175" t="str">
            <v xml:space="preserve">Reinstall in the reverse order. </v>
          </cell>
          <cell r="CH175" t="str">
            <v/>
          </cell>
          <cell r="CI175" t="str">
            <v xml:space="preserve">No consumeables predicted. </v>
          </cell>
          <cell r="CJ175" t="str">
            <v xml:space="preserve">No predicted life limitations. </v>
          </cell>
          <cell r="CK175" t="str">
            <v/>
          </cell>
          <cell r="CL175" t="str">
            <v>Y</v>
          </cell>
        </row>
        <row r="176">
          <cell r="A176">
            <v>176</v>
          </cell>
          <cell r="B176">
            <v>5</v>
          </cell>
          <cell r="C176">
            <v>3</v>
          </cell>
          <cell r="D176" t="str">
            <v>Y</v>
          </cell>
          <cell r="E176">
            <v>0.11629627686963176</v>
          </cell>
          <cell r="F176" t="str">
            <v>SV00A0A410AD2323</v>
          </cell>
          <cell r="G176" t="str">
            <v>Z-W-NL8</v>
          </cell>
          <cell r="H176" t="str">
            <v>Scout</v>
          </cell>
          <cell r="I176" t="str">
            <v>MAIN TANK  1  - SCOUT</v>
          </cell>
          <cell r="J176" t="str">
            <v>Nord-Lock Washer M8</v>
          </cell>
          <cell r="K176" t="str">
            <v>(Strap Assy 3) FT28431/-</v>
          </cell>
          <cell r="L176" t="str">
            <v>Nord-Lock Washer M8</v>
          </cell>
          <cell r="M176">
            <v>7</v>
          </cell>
          <cell r="N176">
            <v>7</v>
          </cell>
          <cell r="O176">
            <v>1.6613753838518822E-2</v>
          </cell>
          <cell r="P176">
            <v>0.11629627686963176</v>
          </cell>
          <cell r="Q176">
            <v>1.1629627686963175E-7</v>
          </cell>
          <cell r="R176">
            <v>8598727.551020408</v>
          </cell>
          <cell r="S176" t="str">
            <v>Any two straps will retain function</v>
          </cell>
          <cell r="T176" t="str">
            <v>NPRD 95 P2-237, Washer P# 7748743 - 1/1685.3506M GM converted to hours</v>
          </cell>
          <cell r="U176">
            <v>2</v>
          </cell>
          <cell r="V176">
            <v>1.3166666666666667</v>
          </cell>
          <cell r="W176">
            <v>1.5312343121168181E-7</v>
          </cell>
          <cell r="X17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76">
            <v>1</v>
          </cell>
          <cell r="AA176" t="str">
            <v>R2</v>
          </cell>
          <cell r="AB176" t="str">
            <v>T0</v>
          </cell>
          <cell r="AC176" t="str">
            <v>P26</v>
          </cell>
          <cell r="AD176" t="str">
            <v>T0</v>
          </cell>
          <cell r="AE176">
            <v>0</v>
          </cell>
          <cell r="AF176">
            <v>0.5</v>
          </cell>
          <cell r="AG176">
            <v>0.23333333333333334</v>
          </cell>
          <cell r="AH176">
            <v>0.5</v>
          </cell>
          <cell r="AI176">
            <v>0</v>
          </cell>
          <cell r="AJ176">
            <v>8.3333333333333329E-2</v>
          </cell>
          <cell r="AK176">
            <v>0</v>
          </cell>
          <cell r="AL176">
            <v>0</v>
          </cell>
          <cell r="AM176">
            <v>1.3166666666666667</v>
          </cell>
          <cell r="AN176">
            <v>1.5312343121168181E-7</v>
          </cell>
          <cell r="AP176">
            <v>2</v>
          </cell>
          <cell r="AQ176">
            <v>2</v>
          </cell>
          <cell r="BD176">
            <v>2</v>
          </cell>
          <cell r="BJ176">
            <v>1</v>
          </cell>
          <cell r="BK176">
            <v>1</v>
          </cell>
          <cell r="BL176">
            <v>1</v>
          </cell>
          <cell r="BM176">
            <v>1</v>
          </cell>
          <cell r="BO176" t="str">
            <v/>
          </cell>
          <cell r="BP176" t="str">
            <v xml:space="preserve">Expected to be replaceable. </v>
          </cell>
          <cell r="BQ176" t="str">
            <v/>
          </cell>
          <cell r="BR176" t="str">
            <v/>
          </cell>
          <cell r="BS176" t="str">
            <v/>
          </cell>
          <cell r="BT176" t="str">
            <v/>
          </cell>
          <cell r="BU176" t="str">
            <v/>
          </cell>
          <cell r="BV176" t="str">
            <v xml:space="preserve">Remove tank in accordance with above to gain access. Expected to need 2 mechanics to remove tank. </v>
          </cell>
          <cell r="BW176" t="str">
            <v/>
          </cell>
          <cell r="BX176" t="str">
            <v/>
          </cell>
          <cell r="BY176" t="str">
            <v/>
          </cell>
          <cell r="BZ176" t="str">
            <v/>
          </cell>
          <cell r="CA176" t="str">
            <v xml:space="preserve">Repair by exchange available at First or Second line without special facilities. </v>
          </cell>
          <cell r="CB176" t="str">
            <v/>
          </cell>
          <cell r="CC176" t="str">
            <v/>
          </cell>
          <cell r="CD176" t="str">
            <v/>
          </cell>
          <cell r="CE176" t="str">
            <v/>
          </cell>
          <cell r="CF176" t="str">
            <v xml:space="preserve">Remove and replace part with standard tools. No Special tools predicted. </v>
          </cell>
          <cell r="CG176" t="str">
            <v xml:space="preserve">Reinstall in the reverse order. </v>
          </cell>
          <cell r="CH176" t="str">
            <v/>
          </cell>
          <cell r="CI176" t="str">
            <v xml:space="preserve">No consumeables predicted. </v>
          </cell>
          <cell r="CJ176" t="str">
            <v xml:space="preserve">No predicted life limitations. </v>
          </cell>
          <cell r="CK176" t="str">
            <v/>
          </cell>
          <cell r="CL176" t="str">
            <v>Y</v>
          </cell>
        </row>
        <row r="177">
          <cell r="A177">
            <v>177</v>
          </cell>
          <cell r="B177">
            <v>46</v>
          </cell>
          <cell r="C177">
            <v>3</v>
          </cell>
          <cell r="D177" t="str">
            <v>Y</v>
          </cell>
          <cell r="E177">
            <v>0.112</v>
          </cell>
          <cell r="F177" t="str">
            <v>SV00A0A410AD2325</v>
          </cell>
          <cell r="G177" t="str">
            <v>BT-M8X30SKCPHD</v>
          </cell>
          <cell r="H177" t="str">
            <v>Scout</v>
          </cell>
          <cell r="I177" t="str">
            <v>MAIN TANK  1  - SCOUT</v>
          </cell>
          <cell r="J177" t="str">
            <v>BOLT M8x30 Socket cap head screw</v>
          </cell>
          <cell r="K177" t="str">
            <v>(Strap Assy 3) FT28431/-</v>
          </cell>
          <cell r="L177" t="str">
            <v>BOLT M8x30 Socket cap head screw</v>
          </cell>
          <cell r="M177">
            <v>2</v>
          </cell>
          <cell r="N177">
            <v>2</v>
          </cell>
          <cell r="O177">
            <v>5.6000000000000001E-2</v>
          </cell>
          <cell r="P177">
            <v>0.112</v>
          </cell>
          <cell r="Q177">
            <v>1.12E-7</v>
          </cell>
          <cell r="R177">
            <v>8928571.4285714291</v>
          </cell>
          <cell r="S177" t="str">
            <v>Any two straps will retain function</v>
          </cell>
          <cell r="T177" t="str">
            <v>NPRD 95 P2-20, Bolt Hex Head - 0.0020M converted to hours</v>
          </cell>
          <cell r="U177">
            <v>2</v>
          </cell>
          <cell r="V177">
            <v>1.3166666666666667</v>
          </cell>
          <cell r="W177">
            <v>1.4746666666666666E-7</v>
          </cell>
          <cell r="X17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77">
            <v>1</v>
          </cell>
          <cell r="AA177" t="str">
            <v>R2</v>
          </cell>
          <cell r="AB177" t="str">
            <v>T0</v>
          </cell>
          <cell r="AC177" t="str">
            <v>P6</v>
          </cell>
          <cell r="AD177" t="str">
            <v>T0</v>
          </cell>
          <cell r="AE177">
            <v>0</v>
          </cell>
          <cell r="AF177">
            <v>0.5</v>
          </cell>
          <cell r="AG177">
            <v>0.23333333333333334</v>
          </cell>
          <cell r="AH177">
            <v>0.5</v>
          </cell>
          <cell r="AI177">
            <v>0</v>
          </cell>
          <cell r="AJ177">
            <v>8.3333333333333329E-2</v>
          </cell>
          <cell r="AK177">
            <v>0</v>
          </cell>
          <cell r="AL177">
            <v>0</v>
          </cell>
          <cell r="AM177">
            <v>1.3166666666666667</v>
          </cell>
          <cell r="AN177">
            <v>1.4746666666666666E-7</v>
          </cell>
          <cell r="AP177">
            <v>2</v>
          </cell>
          <cell r="AQ177">
            <v>2</v>
          </cell>
          <cell r="BD177">
            <v>2</v>
          </cell>
          <cell r="BJ177">
            <v>1</v>
          </cell>
          <cell r="BK177">
            <v>1</v>
          </cell>
          <cell r="BL177">
            <v>1</v>
          </cell>
          <cell r="BM177">
            <v>1</v>
          </cell>
          <cell r="BO177" t="str">
            <v/>
          </cell>
          <cell r="BP177" t="str">
            <v xml:space="preserve">Expected to be replaceable. </v>
          </cell>
          <cell r="BQ177" t="str">
            <v/>
          </cell>
          <cell r="BR177" t="str">
            <v/>
          </cell>
          <cell r="BS177" t="str">
            <v/>
          </cell>
          <cell r="BT177" t="str">
            <v/>
          </cell>
          <cell r="BU177" t="str">
            <v/>
          </cell>
          <cell r="BV177" t="str">
            <v xml:space="preserve">Remove tank in accordance with above to gain access. Expected to need 2 mechanics to remove tank. </v>
          </cell>
          <cell r="BW177" t="str">
            <v/>
          </cell>
          <cell r="BX177" t="str">
            <v/>
          </cell>
          <cell r="BY177" t="str">
            <v/>
          </cell>
          <cell r="BZ177" t="str">
            <v/>
          </cell>
          <cell r="CA177" t="str">
            <v xml:space="preserve">Repair by exchange available at First or Second line without special facilities. </v>
          </cell>
          <cell r="CB177" t="str">
            <v/>
          </cell>
          <cell r="CC177" t="str">
            <v/>
          </cell>
          <cell r="CD177" t="str">
            <v/>
          </cell>
          <cell r="CE177" t="str">
            <v/>
          </cell>
          <cell r="CF177" t="str">
            <v xml:space="preserve">Remove and replace part with standard tools. No Special tools predicted. </v>
          </cell>
          <cell r="CG177" t="str">
            <v xml:space="preserve">Reinstall in the reverse order. </v>
          </cell>
          <cell r="CH177" t="str">
            <v/>
          </cell>
          <cell r="CI177" t="str">
            <v xml:space="preserve">No consumeables predicted. </v>
          </cell>
          <cell r="CJ177" t="str">
            <v xml:space="preserve">No predicted life limitations. </v>
          </cell>
          <cell r="CK177" t="str">
            <v/>
          </cell>
          <cell r="CL177" t="str">
            <v>Y</v>
          </cell>
        </row>
        <row r="178">
          <cell r="A178">
            <v>178</v>
          </cell>
          <cell r="B178">
            <v>46</v>
          </cell>
          <cell r="C178">
            <v>3</v>
          </cell>
          <cell r="D178" t="str">
            <v>Y</v>
          </cell>
          <cell r="E178">
            <v>5.6000000000000001E-2</v>
          </cell>
          <cell r="F178" t="str">
            <v>SV00A0A410AD2327</v>
          </cell>
          <cell r="G178" t="str">
            <v>BT-M8X40SKCPHD</v>
          </cell>
          <cell r="H178" t="str">
            <v>Scout</v>
          </cell>
          <cell r="I178" t="str">
            <v>MAIN TANK  1  - SCOUT</v>
          </cell>
          <cell r="J178" t="str">
            <v>BOLT M8x40 Socket cap head screw</v>
          </cell>
          <cell r="K178" t="str">
            <v>(Strap Assy 3) FT28431/-</v>
          </cell>
          <cell r="L178" t="str">
            <v>BOLT M8x40 Socket cap head screw</v>
          </cell>
          <cell r="M178">
            <v>1</v>
          </cell>
          <cell r="N178">
            <v>1</v>
          </cell>
          <cell r="O178">
            <v>5.6000000000000001E-2</v>
          </cell>
          <cell r="P178">
            <v>5.6000000000000001E-2</v>
          </cell>
          <cell r="Q178">
            <v>5.5999999999999999E-8</v>
          </cell>
          <cell r="R178">
            <v>17857142.857142858</v>
          </cell>
          <cell r="S178" t="str">
            <v>Any two straps will retain function</v>
          </cell>
          <cell r="T178" t="str">
            <v>NPRD 95 P2-20, Bolt Hex Head - 0.0020M converted to hours</v>
          </cell>
          <cell r="U178">
            <v>2</v>
          </cell>
          <cell r="V178">
            <v>1.3166666666666667</v>
          </cell>
          <cell r="W178">
            <v>7.3733333333333332E-8</v>
          </cell>
          <cell r="X17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78">
            <v>1</v>
          </cell>
          <cell r="AA178" t="str">
            <v>R2</v>
          </cell>
          <cell r="AB178" t="str">
            <v>T0</v>
          </cell>
          <cell r="AC178" t="str">
            <v>P6</v>
          </cell>
          <cell r="AD178" t="str">
            <v>T0</v>
          </cell>
          <cell r="AE178">
            <v>0</v>
          </cell>
          <cell r="AF178">
            <v>0.5</v>
          </cell>
          <cell r="AG178">
            <v>0.23333333333333334</v>
          </cell>
          <cell r="AH178">
            <v>0.5</v>
          </cell>
          <cell r="AI178">
            <v>0</v>
          </cell>
          <cell r="AJ178">
            <v>8.3333333333333329E-2</v>
          </cell>
          <cell r="AK178">
            <v>0</v>
          </cell>
          <cell r="AL178">
            <v>0</v>
          </cell>
          <cell r="AM178">
            <v>1.3166666666666667</v>
          </cell>
          <cell r="AN178">
            <v>7.3733333333333332E-8</v>
          </cell>
          <cell r="AP178">
            <v>2</v>
          </cell>
          <cell r="AQ178">
            <v>2</v>
          </cell>
          <cell r="BD178">
            <v>2</v>
          </cell>
          <cell r="BJ178">
            <v>1</v>
          </cell>
          <cell r="BK178">
            <v>1</v>
          </cell>
          <cell r="BL178">
            <v>1</v>
          </cell>
          <cell r="BM178">
            <v>1</v>
          </cell>
          <cell r="BO178" t="str">
            <v/>
          </cell>
          <cell r="BP178" t="str">
            <v xml:space="preserve">Expected to be replaceable. </v>
          </cell>
          <cell r="BQ178" t="str">
            <v/>
          </cell>
          <cell r="BR178" t="str">
            <v/>
          </cell>
          <cell r="BS178" t="str">
            <v/>
          </cell>
          <cell r="BT178" t="str">
            <v/>
          </cell>
          <cell r="BU178" t="str">
            <v/>
          </cell>
          <cell r="BV178" t="str">
            <v xml:space="preserve">Remove tank in accordance with above to gain access. Expected to need 2 mechanics to remove tank. </v>
          </cell>
          <cell r="BW178" t="str">
            <v/>
          </cell>
          <cell r="BX178" t="str">
            <v/>
          </cell>
          <cell r="BY178" t="str">
            <v/>
          </cell>
          <cell r="BZ178" t="str">
            <v/>
          </cell>
          <cell r="CA178" t="str">
            <v xml:space="preserve">Repair by exchange available at First or Second line without special facilities. </v>
          </cell>
          <cell r="CB178" t="str">
            <v/>
          </cell>
          <cell r="CC178" t="str">
            <v/>
          </cell>
          <cell r="CD178" t="str">
            <v/>
          </cell>
          <cell r="CE178" t="str">
            <v/>
          </cell>
          <cell r="CF178" t="str">
            <v xml:space="preserve">Remove and replace part with standard tools. No Special tools predicted. </v>
          </cell>
          <cell r="CG178" t="str">
            <v xml:space="preserve">Reinstall in the reverse order. </v>
          </cell>
          <cell r="CH178" t="str">
            <v/>
          </cell>
          <cell r="CI178" t="str">
            <v xml:space="preserve">No consumeables predicted. </v>
          </cell>
          <cell r="CJ178" t="str">
            <v xml:space="preserve">No predicted life limitations. </v>
          </cell>
          <cell r="CK178" t="str">
            <v/>
          </cell>
          <cell r="CL178" t="str">
            <v>Y</v>
          </cell>
        </row>
        <row r="179">
          <cell r="A179">
            <v>179</v>
          </cell>
          <cell r="B179">
            <v>46</v>
          </cell>
          <cell r="C179">
            <v>3</v>
          </cell>
          <cell r="D179" t="str">
            <v>Y</v>
          </cell>
          <cell r="E179">
            <v>0.224</v>
          </cell>
          <cell r="F179" t="str">
            <v>SV00A0A410AD2329</v>
          </cell>
          <cell r="G179" t="str">
            <v>BT-M8X60SKCPHD</v>
          </cell>
          <cell r="H179" t="str">
            <v>Scout</v>
          </cell>
          <cell r="I179" t="str">
            <v>MAIN TANK  1  - SCOUT</v>
          </cell>
          <cell r="J179" t="str">
            <v>BOLT M8x60 Socket cap head screw</v>
          </cell>
          <cell r="K179" t="str">
            <v>(Strap Assy 3) FT28431/-</v>
          </cell>
          <cell r="L179" t="str">
            <v>BOLT M8x60 Socket cap head screw</v>
          </cell>
          <cell r="M179">
            <v>4</v>
          </cell>
          <cell r="N179">
            <v>4</v>
          </cell>
          <cell r="O179">
            <v>5.6000000000000001E-2</v>
          </cell>
          <cell r="P179">
            <v>0.224</v>
          </cell>
          <cell r="Q179">
            <v>2.2399999999999999E-7</v>
          </cell>
          <cell r="R179">
            <v>4464285.7142857146</v>
          </cell>
          <cell r="S179" t="str">
            <v>Any two straps will retain function</v>
          </cell>
          <cell r="T179" t="str">
            <v>NPRD 95 P2-20, Bolt Hex Head - 0.0020M converted to hours</v>
          </cell>
          <cell r="U179">
            <v>2</v>
          </cell>
          <cell r="V179">
            <v>1.3166666666666667</v>
          </cell>
          <cell r="W179">
            <v>2.9493333333333333E-7</v>
          </cell>
          <cell r="X17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79">
            <v>1</v>
          </cell>
          <cell r="AA179" t="str">
            <v>R2</v>
          </cell>
          <cell r="AB179" t="str">
            <v>T0</v>
          </cell>
          <cell r="AC179" t="str">
            <v>P6</v>
          </cell>
          <cell r="AD179" t="str">
            <v>T0</v>
          </cell>
          <cell r="AE179">
            <v>0</v>
          </cell>
          <cell r="AF179">
            <v>0.5</v>
          </cell>
          <cell r="AG179">
            <v>0.23333333333333334</v>
          </cell>
          <cell r="AH179">
            <v>0.5</v>
          </cell>
          <cell r="AI179">
            <v>0</v>
          </cell>
          <cell r="AJ179">
            <v>8.3333333333333329E-2</v>
          </cell>
          <cell r="AK179">
            <v>0</v>
          </cell>
          <cell r="AL179">
            <v>0</v>
          </cell>
          <cell r="AM179">
            <v>1.3166666666666667</v>
          </cell>
          <cell r="AN179">
            <v>2.9493333333333333E-7</v>
          </cell>
          <cell r="AP179">
            <v>2</v>
          </cell>
          <cell r="AQ179">
            <v>2</v>
          </cell>
          <cell r="BD179">
            <v>2</v>
          </cell>
          <cell r="BJ179">
            <v>1</v>
          </cell>
          <cell r="BK179">
            <v>1</v>
          </cell>
          <cell r="BL179">
            <v>1</v>
          </cell>
          <cell r="BM179">
            <v>1</v>
          </cell>
          <cell r="BO179" t="str">
            <v/>
          </cell>
          <cell r="BP179" t="str">
            <v xml:space="preserve">Expected to be replaceable. </v>
          </cell>
          <cell r="BQ179" t="str">
            <v/>
          </cell>
          <cell r="BR179" t="str">
            <v/>
          </cell>
          <cell r="BS179" t="str">
            <v/>
          </cell>
          <cell r="BT179" t="str">
            <v/>
          </cell>
          <cell r="BU179" t="str">
            <v/>
          </cell>
          <cell r="BV179" t="str">
            <v xml:space="preserve">Remove tank in accordance with above to gain access. Expected to need 2 mechanics to remove tank. </v>
          </cell>
          <cell r="BW179" t="str">
            <v/>
          </cell>
          <cell r="BX179" t="str">
            <v/>
          </cell>
          <cell r="BY179" t="str">
            <v/>
          </cell>
          <cell r="BZ179" t="str">
            <v/>
          </cell>
          <cell r="CA179" t="str">
            <v xml:space="preserve">Repair by exchange available at First or Second line without special facilities. </v>
          </cell>
          <cell r="CB179" t="str">
            <v/>
          </cell>
          <cell r="CC179" t="str">
            <v/>
          </cell>
          <cell r="CD179" t="str">
            <v/>
          </cell>
          <cell r="CE179" t="str">
            <v/>
          </cell>
          <cell r="CF179" t="str">
            <v xml:space="preserve">Remove and replace part with standard tools. No Special tools predicted. </v>
          </cell>
          <cell r="CG179" t="str">
            <v xml:space="preserve">Reinstall in the reverse order. </v>
          </cell>
          <cell r="CH179" t="str">
            <v/>
          </cell>
          <cell r="CI179" t="str">
            <v xml:space="preserve">No consumeables predicted. </v>
          </cell>
          <cell r="CJ179" t="str">
            <v xml:space="preserve">No predicted life limitations. </v>
          </cell>
          <cell r="CK179" t="str">
            <v/>
          </cell>
          <cell r="CL179" t="str">
            <v>Y</v>
          </cell>
        </row>
        <row r="180">
          <cell r="A180">
            <v>180</v>
          </cell>
          <cell r="B180">
            <v>46</v>
          </cell>
          <cell r="C180">
            <v>3</v>
          </cell>
          <cell r="D180" t="str">
            <v>Y</v>
          </cell>
          <cell r="E180">
            <v>0.112</v>
          </cell>
          <cell r="F180" t="str">
            <v>SV00A0A410AD2331</v>
          </cell>
          <cell r="G180" t="str">
            <v>BT-M8X90SKCPHD</v>
          </cell>
          <cell r="H180" t="str">
            <v>Scout</v>
          </cell>
          <cell r="I180" t="str">
            <v>MAIN TANK  1  - SCOUT</v>
          </cell>
          <cell r="J180" t="str">
            <v>BOLT M8x90 Socket cap head screw</v>
          </cell>
          <cell r="K180" t="str">
            <v>(Strap Assy 3) FT28431/-</v>
          </cell>
          <cell r="L180" t="str">
            <v>BOLT M8x90 Socket cap head screw</v>
          </cell>
          <cell r="M180">
            <v>2</v>
          </cell>
          <cell r="N180">
            <v>2</v>
          </cell>
          <cell r="O180">
            <v>5.6000000000000001E-2</v>
          </cell>
          <cell r="P180">
            <v>0.112</v>
          </cell>
          <cell r="Q180">
            <v>1.12E-7</v>
          </cell>
          <cell r="R180">
            <v>8928571.4285714291</v>
          </cell>
          <cell r="S180" t="str">
            <v>Any two straps will retain function</v>
          </cell>
          <cell r="T180" t="str">
            <v>NPRD 95 P2-20, Bolt Hex Head - 0.0020M converted to hours</v>
          </cell>
          <cell r="U180">
            <v>2</v>
          </cell>
          <cell r="V180">
            <v>1.3166666666666667</v>
          </cell>
          <cell r="W180">
            <v>1.4746666666666666E-7</v>
          </cell>
          <cell r="X18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180">
            <v>1</v>
          </cell>
          <cell r="AA180" t="str">
            <v>R2</v>
          </cell>
          <cell r="AB180" t="str">
            <v>T0</v>
          </cell>
          <cell r="AC180" t="str">
            <v>P6</v>
          </cell>
          <cell r="AD180" t="str">
            <v>T0</v>
          </cell>
          <cell r="AE180">
            <v>0</v>
          </cell>
          <cell r="AF180">
            <v>0.5</v>
          </cell>
          <cell r="AG180">
            <v>0.23333333333333334</v>
          </cell>
          <cell r="AH180">
            <v>0.5</v>
          </cell>
          <cell r="AI180">
            <v>0</v>
          </cell>
          <cell r="AJ180">
            <v>8.3333333333333329E-2</v>
          </cell>
          <cell r="AK180">
            <v>0</v>
          </cell>
          <cell r="AL180">
            <v>0</v>
          </cell>
          <cell r="AM180">
            <v>1.3166666666666667</v>
          </cell>
          <cell r="AN180">
            <v>1.4746666666666666E-7</v>
          </cell>
          <cell r="AP180">
            <v>2</v>
          </cell>
          <cell r="AQ180">
            <v>2</v>
          </cell>
          <cell r="BD180">
            <v>2</v>
          </cell>
          <cell r="BJ180">
            <v>1</v>
          </cell>
          <cell r="BK180">
            <v>1</v>
          </cell>
          <cell r="BL180">
            <v>1</v>
          </cell>
          <cell r="BM180">
            <v>1</v>
          </cell>
          <cell r="BO180" t="str">
            <v/>
          </cell>
          <cell r="BP180" t="str">
            <v xml:space="preserve">Expected to be replaceable. </v>
          </cell>
          <cell r="BQ180" t="str">
            <v/>
          </cell>
          <cell r="BR180" t="str">
            <v/>
          </cell>
          <cell r="BS180" t="str">
            <v/>
          </cell>
          <cell r="BT180" t="str">
            <v/>
          </cell>
          <cell r="BU180" t="str">
            <v/>
          </cell>
          <cell r="BV180" t="str">
            <v xml:space="preserve">Remove tank in accordance with above to gain access. Expected to need 2 mechanics to remove tank. </v>
          </cell>
          <cell r="BW180" t="str">
            <v/>
          </cell>
          <cell r="BX180" t="str">
            <v/>
          </cell>
          <cell r="BY180" t="str">
            <v/>
          </cell>
          <cell r="BZ180" t="str">
            <v/>
          </cell>
          <cell r="CA180" t="str">
            <v xml:space="preserve">Repair by exchange available at First or Second line without special facilities. </v>
          </cell>
          <cell r="CB180" t="str">
            <v/>
          </cell>
          <cell r="CC180" t="str">
            <v/>
          </cell>
          <cell r="CD180" t="str">
            <v/>
          </cell>
          <cell r="CE180" t="str">
            <v/>
          </cell>
          <cell r="CF180" t="str">
            <v xml:space="preserve">Remove and replace part with standard tools. No Special tools predicted. </v>
          </cell>
          <cell r="CG180" t="str">
            <v xml:space="preserve">Reinstall in the reverse order. </v>
          </cell>
          <cell r="CH180" t="str">
            <v/>
          </cell>
          <cell r="CI180" t="str">
            <v xml:space="preserve">No consumeables predicted. </v>
          </cell>
          <cell r="CJ180" t="str">
            <v xml:space="preserve">No predicted life limitations. </v>
          </cell>
          <cell r="CK180" t="str">
            <v/>
          </cell>
          <cell r="CL180" t="str">
            <v>Y</v>
          </cell>
        </row>
        <row r="181">
          <cell r="A181">
            <v>181</v>
          </cell>
          <cell r="B181">
            <v>114</v>
          </cell>
          <cell r="C181">
            <v>2</v>
          </cell>
          <cell r="D181" t="str">
            <v>N</v>
          </cell>
          <cell r="E181">
            <v>0</v>
          </cell>
          <cell r="F181" t="str">
            <v>SV00A0A460AA09</v>
          </cell>
          <cell r="G181" t="str">
            <v/>
          </cell>
          <cell r="H181" t="str">
            <v>Scout</v>
          </cell>
          <cell r="I181" t="str">
            <v>MAIN TANK  1  - SCOUT</v>
          </cell>
          <cell r="J181" t="str">
            <v/>
          </cell>
          <cell r="K181" t="str">
            <v>DRAIN PLUG - MAIN TANK</v>
          </cell>
          <cell r="L181" t="str">
            <v/>
          </cell>
          <cell r="M181" t="str">
            <v/>
          </cell>
          <cell r="N181" t="str">
            <v/>
          </cell>
          <cell r="O181">
            <v>0.9426000000000001</v>
          </cell>
          <cell r="P181">
            <v>0.9426000000000001</v>
          </cell>
          <cell r="Q181">
            <v>9.4260000000000009E-7</v>
          </cell>
          <cell r="R181">
            <v>1060895.3957139824</v>
          </cell>
          <cell r="S181" t="str">
            <v>No redundancy</v>
          </cell>
          <cell r="T181" t="str">
            <v>Sum of Below Parts</v>
          </cell>
          <cell r="U181">
            <v>2</v>
          </cell>
          <cell r="V181">
            <v>0.67723318480797789</v>
          </cell>
          <cell r="W181">
            <v>6.3836000000000006E-7</v>
          </cell>
          <cell r="X181" t="str">
            <v xml:space="preserve">See parts below. If insert is damaged, the removal and replacement of the tank is required. Other damaged parts can be replaced without replacing the tank. </v>
          </cell>
          <cell r="Z181">
            <v>0</v>
          </cell>
          <cell r="AA181" t="str">
            <v>T0</v>
          </cell>
          <cell r="AB181" t="str">
            <v>T0</v>
          </cell>
          <cell r="AC181" t="str">
            <v>T0</v>
          </cell>
          <cell r="AD181" t="str">
            <v>T0</v>
          </cell>
          <cell r="AL181" t="str">
            <v>MTTE =</v>
          </cell>
          <cell r="AM181">
            <v>0.67723318480797789</v>
          </cell>
          <cell r="AN181">
            <v>6.3836000000000006E-7</v>
          </cell>
          <cell r="AP181">
            <v>1</v>
          </cell>
          <cell r="AQ181">
            <v>4</v>
          </cell>
          <cell r="BJ181">
            <v>6</v>
          </cell>
          <cell r="BL181">
            <v>6</v>
          </cell>
          <cell r="BM181">
            <v>5</v>
          </cell>
          <cell r="BN181">
            <v>1</v>
          </cell>
          <cell r="BO181" t="str">
            <v/>
          </cell>
          <cell r="BP181" t="str">
            <v/>
          </cell>
          <cell r="BQ181" t="str">
            <v/>
          </cell>
          <cell r="BR181" t="str">
            <v/>
          </cell>
          <cell r="BS181" t="str">
            <v/>
          </cell>
          <cell r="BT181" t="str">
            <v/>
          </cell>
          <cell r="BU181" t="str">
            <v/>
          </cell>
          <cell r="BV181" t="str">
            <v/>
          </cell>
          <cell r="BW181" t="str">
            <v/>
          </cell>
          <cell r="BX181" t="str">
            <v/>
          </cell>
          <cell r="BY181" t="str">
            <v/>
          </cell>
          <cell r="BZ181" t="str">
            <v/>
          </cell>
          <cell r="CA181" t="str">
            <v/>
          </cell>
          <cell r="CB181" t="str">
            <v/>
          </cell>
          <cell r="CC181" t="str">
            <v/>
          </cell>
          <cell r="CD181" t="str">
            <v/>
          </cell>
          <cell r="CE181" t="str">
            <v/>
          </cell>
          <cell r="CF181" t="str">
            <v/>
          </cell>
          <cell r="CG181" t="str">
            <v/>
          </cell>
          <cell r="CH181" t="str">
            <v/>
          </cell>
          <cell r="CI181" t="str">
            <v/>
          </cell>
          <cell r="CJ181" t="str">
            <v/>
          </cell>
          <cell r="CK181" t="str">
            <v xml:space="preserve">See parts below. If insert is damaged, the removal and replacement of the tank is required. Other damaged parts can be replaced without replacing the tank. </v>
          </cell>
          <cell r="CL181" t="str">
            <v>Y</v>
          </cell>
        </row>
        <row r="182">
          <cell r="A182">
            <v>182</v>
          </cell>
          <cell r="B182">
            <v>114</v>
          </cell>
          <cell r="C182">
            <v>3</v>
          </cell>
          <cell r="D182" t="str">
            <v>Y</v>
          </cell>
          <cell r="E182">
            <v>0.44800000000000001</v>
          </cell>
          <cell r="F182" t="str">
            <v>SV00A0A460AA0901</v>
          </cell>
          <cell r="G182" t="str">
            <v>FT28274</v>
          </cell>
          <cell r="H182" t="str">
            <v>Scout</v>
          </cell>
          <cell r="I182" t="str">
            <v>MAIN TANK  1  - SCOUT</v>
          </cell>
          <cell r="J182" t="str">
            <v xml:space="preserve">M24 X 1.5 Nut Insert (RM) </v>
          </cell>
          <cell r="K182" t="str">
            <v xml:space="preserve">Drain Plug Assembly </v>
          </cell>
          <cell r="L182" t="str">
            <v xml:space="preserve">M24 X 1.5 Nut Insert (RM) </v>
          </cell>
          <cell r="M182">
            <v>1</v>
          </cell>
          <cell r="N182">
            <v>1</v>
          </cell>
          <cell r="O182">
            <v>0.44800000000000001</v>
          </cell>
          <cell r="P182">
            <v>0.44800000000000001</v>
          </cell>
          <cell r="Q182">
            <v>4.4799999999999999E-7</v>
          </cell>
          <cell r="R182">
            <v>2232142.8571428573</v>
          </cell>
          <cell r="S182" t="str">
            <v>No redundancy</v>
          </cell>
          <cell r="T182" t="str">
            <v>NPRD 95 P2-122, Insert Mount Engine - 0.0160M converted to hours.</v>
          </cell>
          <cell r="U182">
            <v>2</v>
          </cell>
          <cell r="V182">
            <v>1.3</v>
          </cell>
          <cell r="W182">
            <v>5.8240000000000003E-7</v>
          </cell>
          <cell r="X182" t="str">
            <v>Tank is considered beyond economic repair. Remove and replace tank in accordance with above. Expected to require 2 mechanics to remove the tank. Replace each  Bonded Seal with every disturbance. Repair by exchange available at First or Second line without</v>
          </cell>
          <cell r="Z182">
            <v>1</v>
          </cell>
          <cell r="AA182" t="str">
            <v>R2</v>
          </cell>
          <cell r="AB182" t="str">
            <v>T0</v>
          </cell>
          <cell r="AC182" t="str">
            <v>T0</v>
          </cell>
          <cell r="AD182" t="str">
            <v>T0</v>
          </cell>
          <cell r="AE182">
            <v>0</v>
          </cell>
          <cell r="AF182">
            <v>0.5</v>
          </cell>
          <cell r="AG182">
            <v>0.21666666666666667</v>
          </cell>
          <cell r="AH182">
            <v>0.5</v>
          </cell>
          <cell r="AI182">
            <v>0</v>
          </cell>
          <cell r="AJ182">
            <v>8.3333333333333329E-2</v>
          </cell>
          <cell r="AK182">
            <v>0</v>
          </cell>
          <cell r="AL182">
            <v>0</v>
          </cell>
          <cell r="AM182">
            <v>1.3</v>
          </cell>
          <cell r="AN182">
            <v>5.8240000000000003E-7</v>
          </cell>
          <cell r="AP182">
            <v>2</v>
          </cell>
          <cell r="AQ182">
            <v>3</v>
          </cell>
          <cell r="BA182">
            <v>1</v>
          </cell>
          <cell r="BB182">
            <v>1</v>
          </cell>
          <cell r="BC182">
            <v>1</v>
          </cell>
          <cell r="BD182">
            <v>2</v>
          </cell>
          <cell r="BJ182">
            <v>1</v>
          </cell>
          <cell r="BK182">
            <v>1</v>
          </cell>
          <cell r="BL182">
            <v>8</v>
          </cell>
          <cell r="BM182">
            <v>1</v>
          </cell>
          <cell r="BO182" t="str">
            <v/>
          </cell>
          <cell r="BP182" t="str">
            <v/>
          </cell>
          <cell r="BQ182" t="str">
            <v/>
          </cell>
          <cell r="BR182" t="str">
            <v/>
          </cell>
          <cell r="BS182" t="str">
            <v/>
          </cell>
          <cell r="BT182" t="str">
            <v/>
          </cell>
          <cell r="BU182" t="str">
            <v/>
          </cell>
          <cell r="BV182" t="str">
            <v xml:space="preserve">Tank is considered beyond economic repair. Remove and replace tank in accordance with above. Expected to require 2 mechanics to remove the tank. </v>
          </cell>
          <cell r="BW182" t="str">
            <v/>
          </cell>
          <cell r="BX182" t="str">
            <v/>
          </cell>
          <cell r="BY182" t="str">
            <v/>
          </cell>
          <cell r="BZ182" t="str">
            <v xml:space="preserve">Replace each  Bonded Seal with every disturbance. </v>
          </cell>
          <cell r="CA182" t="str">
            <v xml:space="preserve">Repair by exchange available at First or Second line without special facilities. </v>
          </cell>
          <cell r="CB182" t="str">
            <v/>
          </cell>
          <cell r="CC182" t="str">
            <v/>
          </cell>
          <cell r="CD182" t="str">
            <v/>
          </cell>
          <cell r="CE182" t="str">
            <v/>
          </cell>
          <cell r="CF182" t="str">
            <v xml:space="preserve">Remove and replace part with standard tools. No Special tools predicted. </v>
          </cell>
          <cell r="CG182" t="str">
            <v xml:space="preserve">Reinstall in the reverse order. </v>
          </cell>
          <cell r="CH182" t="str">
            <v/>
          </cell>
          <cell r="CI182" t="str">
            <v>Use thread-locking compound on fasteners. Use silicone grease on bonded seals for preservation.  Use anti-seizing grease/compound on bulkhead connectors and bolts.  Use  bonding compound on mounting strap clamp locations as required. Recommended torque on</v>
          </cell>
          <cell r="CJ182" t="str">
            <v xml:space="preserve">No predicted life limitations. </v>
          </cell>
          <cell r="CK182" t="str">
            <v/>
          </cell>
          <cell r="CL182" t="str">
            <v>Y</v>
          </cell>
        </row>
        <row r="183">
          <cell r="A183">
            <v>183</v>
          </cell>
          <cell r="B183">
            <v>115</v>
          </cell>
          <cell r="C183">
            <v>3</v>
          </cell>
          <cell r="D183" t="str">
            <v>Y</v>
          </cell>
          <cell r="E183">
            <v>0.29959999999999998</v>
          </cell>
          <cell r="F183" t="str">
            <v>SV00A0A460AA0903</v>
          </cell>
          <cell r="G183" t="str">
            <v>ROV16SCFX</v>
          </cell>
          <cell r="H183" t="str">
            <v>Scout</v>
          </cell>
          <cell r="I183" t="str">
            <v>MAIN TANK  1  - SCOUT</v>
          </cell>
          <cell r="J183" t="str">
            <v>M24 X 1.5 Solid Plug</v>
          </cell>
          <cell r="K183" t="str">
            <v xml:space="preserve">Drain Plug Assembly </v>
          </cell>
          <cell r="L183" t="str">
            <v>M24 X 1.5 Solid Plug</v>
          </cell>
          <cell r="M183">
            <v>1</v>
          </cell>
          <cell r="N183">
            <v>1</v>
          </cell>
          <cell r="O183">
            <v>0.29959999999999998</v>
          </cell>
          <cell r="P183">
            <v>0.29959999999999998</v>
          </cell>
          <cell r="Q183">
            <v>2.9959999999999996E-7</v>
          </cell>
          <cell r="R183">
            <v>3337783.7116154879</v>
          </cell>
          <cell r="S183" t="str">
            <v>No redundancy</v>
          </cell>
          <cell r="T183" t="str">
            <v>NPRD 95 P2-152, Plug - 0.0107M converted to hours</v>
          </cell>
          <cell r="U183">
            <v>1</v>
          </cell>
          <cell r="V183">
            <v>9.9999999999999992E-2</v>
          </cell>
          <cell r="W183">
            <v>2.9959999999999992E-8</v>
          </cell>
          <cell r="X183" t="str">
            <v>Expected to require 1 mechanic to conduct repairs. Expected to be replaceable in situ. Open Armor Hatch for access. Replace each  Bonded Seal with every disturbance. Repair by exchange available at First or Second line without special facilities. Remove a</v>
          </cell>
          <cell r="Z183">
            <v>0</v>
          </cell>
          <cell r="AA183" t="str">
            <v>T0</v>
          </cell>
          <cell r="AB183" t="str">
            <v>T0</v>
          </cell>
          <cell r="AC183" t="str">
            <v>P20</v>
          </cell>
          <cell r="AD183" t="str">
            <v>T0</v>
          </cell>
          <cell r="AE183">
            <v>0</v>
          </cell>
          <cell r="AF183">
            <v>0</v>
          </cell>
          <cell r="AG183">
            <v>1.6666666666666666E-2</v>
          </cell>
          <cell r="AH183">
            <v>0</v>
          </cell>
          <cell r="AI183">
            <v>0</v>
          </cell>
          <cell r="AJ183">
            <v>8.3333333333333329E-2</v>
          </cell>
          <cell r="AK183">
            <v>0</v>
          </cell>
          <cell r="AL183">
            <v>0</v>
          </cell>
          <cell r="AM183">
            <v>9.9999999999999992E-2</v>
          </cell>
          <cell r="AN183">
            <v>2.9959999999999992E-8</v>
          </cell>
          <cell r="AP183">
            <v>2</v>
          </cell>
          <cell r="AQ183">
            <v>1</v>
          </cell>
          <cell r="AU183">
            <v>1</v>
          </cell>
          <cell r="BA183">
            <v>1</v>
          </cell>
          <cell r="BB183">
            <v>1</v>
          </cell>
          <cell r="BC183">
            <v>1</v>
          </cell>
          <cell r="BD183">
            <v>1</v>
          </cell>
          <cell r="BJ183">
            <v>1</v>
          </cell>
          <cell r="BL183">
            <v>7</v>
          </cell>
          <cell r="BM183">
            <v>1</v>
          </cell>
          <cell r="BO183" t="str">
            <v xml:space="preserve">Expected to require 1 mechanic to conduct repairs. </v>
          </cell>
          <cell r="BP183" t="str">
            <v xml:space="preserve">Expected to be replaceable in situ. </v>
          </cell>
          <cell r="BQ183" t="str">
            <v/>
          </cell>
          <cell r="BR183" t="str">
            <v xml:space="preserve">Open Armor Hatch for access. </v>
          </cell>
          <cell r="BS183" t="str">
            <v/>
          </cell>
          <cell r="BT183" t="str">
            <v/>
          </cell>
          <cell r="BU183" t="str">
            <v/>
          </cell>
          <cell r="BV183" t="str">
            <v/>
          </cell>
          <cell r="BW183" t="str">
            <v/>
          </cell>
          <cell r="BX183" t="str">
            <v/>
          </cell>
          <cell r="BY183" t="str">
            <v/>
          </cell>
          <cell r="BZ183" t="str">
            <v xml:space="preserve">Replace each  Bonded Seal with every disturbance. </v>
          </cell>
          <cell r="CA183" t="str">
            <v xml:space="preserve">Repair by exchange available at First or Second line without special facilities. </v>
          </cell>
          <cell r="CB183" t="str">
            <v/>
          </cell>
          <cell r="CC183" t="str">
            <v/>
          </cell>
          <cell r="CD183" t="str">
            <v/>
          </cell>
          <cell r="CE183" t="str">
            <v/>
          </cell>
          <cell r="CF183" t="str">
            <v xml:space="preserve">Remove and replace part with standard tools. No Special tools predicted. </v>
          </cell>
          <cell r="CG183" t="str">
            <v/>
          </cell>
          <cell r="CH183" t="str">
            <v/>
          </cell>
          <cell r="CI183" t="str">
            <v>Use Sealant - Copper Ease, FPT Part Number Y-C5A. Recommended torque on the drain plug is 37Nm+/- 3.0.</v>
          </cell>
          <cell r="CJ183" t="str">
            <v xml:space="preserve">No predicted life limitations. </v>
          </cell>
          <cell r="CK183" t="str">
            <v/>
          </cell>
          <cell r="CL183" t="str">
            <v>Y</v>
          </cell>
        </row>
        <row r="184">
          <cell r="A184">
            <v>184</v>
          </cell>
          <cell r="B184">
            <v>116</v>
          </cell>
          <cell r="C184">
            <v>3</v>
          </cell>
          <cell r="D184" t="str">
            <v>Y</v>
          </cell>
          <cell r="E184">
            <v>0.19500000000000001</v>
          </cell>
          <cell r="F184" t="str">
            <v>SV00A0A460AA0905</v>
          </cell>
          <cell r="G184" t="str">
            <v>Y-BS-M24</v>
          </cell>
          <cell r="H184" t="str">
            <v>Scout</v>
          </cell>
          <cell r="I184" t="str">
            <v>MAIN TANK  1  - SCOUT</v>
          </cell>
          <cell r="J184" t="str">
            <v>M24 X 1.5 Bonded Seal</v>
          </cell>
          <cell r="K184" t="str">
            <v xml:space="preserve">Drain Plug Assembly </v>
          </cell>
          <cell r="L184" t="str">
            <v>M24 X 1.5 Bonded Seal</v>
          </cell>
          <cell r="M184">
            <v>1</v>
          </cell>
          <cell r="N184">
            <v>1</v>
          </cell>
          <cell r="O184">
            <v>0.19500000000000001</v>
          </cell>
          <cell r="P184">
            <v>0.19500000000000001</v>
          </cell>
          <cell r="Q184">
            <v>1.9500000000000001E-7</v>
          </cell>
          <cell r="R184">
            <v>5128205.128205128</v>
          </cell>
          <cell r="S184" t="str">
            <v>No redundancy</v>
          </cell>
          <cell r="T184" t="str">
            <v>NPRD 95 P2-179, Seal O-Ring - 0.0780 GF converted to GM.</v>
          </cell>
          <cell r="U184">
            <v>1</v>
          </cell>
          <cell r="V184">
            <v>0.13333333333333333</v>
          </cell>
          <cell r="W184">
            <v>2.6000000000000001E-8</v>
          </cell>
          <cell r="X184" t="str">
            <v>Expected to require 1 mechanic to conduct repairs. Expected to be replaceable in situ. Open Armor Hatch for access. Replace each  Bonded Seal with every disturbance. Repair by exchange available at First or Second line without special facilities. Remove a</v>
          </cell>
          <cell r="Z184">
            <v>0</v>
          </cell>
          <cell r="AA184" t="str">
            <v>T0</v>
          </cell>
          <cell r="AB184" t="str">
            <v>T0</v>
          </cell>
          <cell r="AC184" t="str">
            <v>P7</v>
          </cell>
          <cell r="AD184" t="str">
            <v>T0</v>
          </cell>
          <cell r="AE184">
            <v>0</v>
          </cell>
          <cell r="AF184">
            <v>0</v>
          </cell>
          <cell r="AG184">
            <v>0.05</v>
          </cell>
          <cell r="AH184">
            <v>0</v>
          </cell>
          <cell r="AI184">
            <v>0</v>
          </cell>
          <cell r="AJ184">
            <v>8.3333333333333329E-2</v>
          </cell>
          <cell r="AK184">
            <v>0</v>
          </cell>
          <cell r="AL184">
            <v>0</v>
          </cell>
          <cell r="AM184">
            <v>0.13333333333333333</v>
          </cell>
          <cell r="AN184">
            <v>2.6000000000000001E-8</v>
          </cell>
          <cell r="AP184">
            <v>2</v>
          </cell>
          <cell r="AQ184">
            <v>1</v>
          </cell>
          <cell r="AU184">
            <v>1</v>
          </cell>
          <cell r="BA184">
            <v>1</v>
          </cell>
          <cell r="BB184">
            <v>1</v>
          </cell>
          <cell r="BC184">
            <v>1</v>
          </cell>
          <cell r="BD184">
            <v>1</v>
          </cell>
          <cell r="BJ184">
            <v>1</v>
          </cell>
          <cell r="BL184">
            <v>7</v>
          </cell>
          <cell r="BM184">
            <v>4</v>
          </cell>
          <cell r="BO184" t="str">
            <v xml:space="preserve">Expected to require 1 mechanic to conduct repairs. </v>
          </cell>
          <cell r="BP184" t="str">
            <v xml:space="preserve">Expected to be replaceable in situ. </v>
          </cell>
          <cell r="BQ184" t="str">
            <v/>
          </cell>
          <cell r="BR184" t="str">
            <v xml:space="preserve">Open Armor Hatch for access. </v>
          </cell>
          <cell r="BS184" t="str">
            <v/>
          </cell>
          <cell r="BT184" t="str">
            <v/>
          </cell>
          <cell r="BU184" t="str">
            <v/>
          </cell>
          <cell r="BV184" t="str">
            <v/>
          </cell>
          <cell r="BW184" t="str">
            <v/>
          </cell>
          <cell r="BX184" t="str">
            <v/>
          </cell>
          <cell r="BY184" t="str">
            <v/>
          </cell>
          <cell r="BZ184" t="str">
            <v xml:space="preserve">Replace each  Bonded Seal with every disturbance. </v>
          </cell>
          <cell r="CA184" t="str">
            <v xml:space="preserve">Repair by exchange available at First or Second line without special facilities. </v>
          </cell>
          <cell r="CB184" t="str">
            <v/>
          </cell>
          <cell r="CC184" t="str">
            <v/>
          </cell>
          <cell r="CD184" t="str">
            <v/>
          </cell>
          <cell r="CE184" t="str">
            <v/>
          </cell>
          <cell r="CF184" t="str">
            <v xml:space="preserve">Remove and replace part with standard tools. No Special tools predicted. </v>
          </cell>
          <cell r="CG184" t="str">
            <v/>
          </cell>
          <cell r="CH184" t="str">
            <v/>
          </cell>
          <cell r="CI184" t="str">
            <v>Use Sealant - Copper Ease, FPT Part Number Y-C5A. Recommended torque on the drain plug is 37Nm+/- 3.0.</v>
          </cell>
          <cell r="CJ184" t="str">
            <v xml:space="preserve">Life Limited. This material is subject to deterioration. Inspect on condition at 10 years, and every 5 years subsequently. If disturbed, replace with new. </v>
          </cell>
          <cell r="CK184" t="str">
            <v/>
          </cell>
          <cell r="CL184" t="str">
            <v>Y</v>
          </cell>
        </row>
        <row r="185">
          <cell r="A185">
            <v>185</v>
          </cell>
          <cell r="B185">
            <v>117</v>
          </cell>
          <cell r="C185">
            <v>1</v>
          </cell>
          <cell r="D185" t="str">
            <v>N</v>
          </cell>
          <cell r="E185">
            <v>0</v>
          </cell>
          <cell r="F185" t="str">
            <v>SV00A0A410AD</v>
          </cell>
          <cell r="G185" t="str">
            <v>FT28502</v>
          </cell>
          <cell r="H185" t="str">
            <v>PMRS</v>
          </cell>
          <cell r="I185" t="str">
            <v>MAIN TANK - 2 - PMRS</v>
          </cell>
          <cell r="J185" t="str">
            <v/>
          </cell>
          <cell r="K185" t="str">
            <v>MAIN FUEL TANK</v>
          </cell>
          <cell r="L185" t="str">
            <v/>
          </cell>
          <cell r="M185" t="str">
            <v/>
          </cell>
          <cell r="N185" t="str">
            <v/>
          </cell>
          <cell r="O185">
            <v>133.06447109449471</v>
          </cell>
          <cell r="P185">
            <v>133.06447109449471</v>
          </cell>
          <cell r="Q185">
            <v>1.330644710944947E-4</v>
          </cell>
          <cell r="R185">
            <v>7515.1540585905741</v>
          </cell>
          <cell r="S185" t="str">
            <v>Secondary Tank continues to provide fuel to Collector Tank</v>
          </cell>
          <cell r="T185" t="str">
            <v>Sum of Below Parts</v>
          </cell>
          <cell r="U185">
            <v>2</v>
          </cell>
          <cell r="V185">
            <v>0.67049671318632931</v>
          </cell>
          <cell r="W185">
            <v>8.9219290510736019E-5</v>
          </cell>
          <cell r="Z185">
            <v>0</v>
          </cell>
          <cell r="AA185" t="str">
            <v>T0</v>
          </cell>
          <cell r="AB185" t="str">
            <v>T0</v>
          </cell>
          <cell r="AC185" t="str">
            <v>T0</v>
          </cell>
          <cell r="AD185" t="str">
            <v>T0</v>
          </cell>
          <cell r="AL185" t="str">
            <v>MTTE =</v>
          </cell>
          <cell r="AM185">
            <v>0.67049671318632931</v>
          </cell>
          <cell r="BQ185" t="str">
            <v/>
          </cell>
          <cell r="BR185" t="str">
            <v/>
          </cell>
          <cell r="BS185" t="str">
            <v/>
          </cell>
          <cell r="BT185" t="str">
            <v/>
          </cell>
          <cell r="BV185" t="str">
            <v/>
          </cell>
          <cell r="BW185" t="str">
            <v/>
          </cell>
          <cell r="BX185" t="str">
            <v/>
          </cell>
          <cell r="BZ185" t="str">
            <v/>
          </cell>
          <cell r="CE185" t="str">
            <v/>
          </cell>
          <cell r="CK185" t="str">
            <v/>
          </cell>
          <cell r="CL185" t="str">
            <v>Y</v>
          </cell>
        </row>
        <row r="186">
          <cell r="A186">
            <v>186</v>
          </cell>
          <cell r="B186">
            <v>118</v>
          </cell>
          <cell r="C186">
            <v>2</v>
          </cell>
          <cell r="D186" t="str">
            <v>Y</v>
          </cell>
          <cell r="E186">
            <v>3.5896000000000003</v>
          </cell>
          <cell r="F186" t="str">
            <v>SV00A0A410AD01</v>
          </cell>
          <cell r="G186" t="str">
            <v>FT28512</v>
          </cell>
          <cell r="H186" t="str">
            <v>PMRS</v>
          </cell>
          <cell r="I186" t="str">
            <v>MAIN TANK - 2 - PMRS</v>
          </cell>
          <cell r="J186" t="str">
            <v>Rotational Moulding</v>
          </cell>
          <cell r="K186" t="str">
            <v>RM Tank CH53 Natural Crosslink Polyethylene</v>
          </cell>
          <cell r="L186" t="str">
            <v>Rotational Moulding</v>
          </cell>
          <cell r="M186">
            <v>1</v>
          </cell>
          <cell r="N186">
            <v>1</v>
          </cell>
          <cell r="O186">
            <v>3.5896000000000003</v>
          </cell>
          <cell r="P186">
            <v>3.5896000000000003</v>
          </cell>
          <cell r="Q186">
            <v>3.5896000000000003E-6</v>
          </cell>
          <cell r="R186">
            <v>278582.57187430351</v>
          </cell>
          <cell r="S186" t="str">
            <v>Secondary Tank continues to provide fuel to Collector Tank</v>
          </cell>
          <cell r="T186" t="str">
            <v>NPRD 95 P2-213, Tank Fuel Engine - 0.1282M converted to hours</v>
          </cell>
          <cell r="U186">
            <v>3</v>
          </cell>
          <cell r="V186">
            <v>1.2666666666666666</v>
          </cell>
          <cell r="W186">
            <v>4.5468266666666668E-6</v>
          </cell>
          <cell r="X186" t="str">
            <v>Very difficult to repair. Remove and replace tank. Drain the tank. Remove the tank. Disconnect any pipework.  disconnect fuel level sensor and optical sensor.  Disconnect any retaining fasteners (straps, cradles and mounting plates).  Carefully remove the</v>
          </cell>
          <cell r="Z186">
            <v>1</v>
          </cell>
          <cell r="AA186" t="str">
            <v>R3</v>
          </cell>
          <cell r="AB186" t="str">
            <v>T0</v>
          </cell>
          <cell r="AC186" t="str">
            <v>P21</v>
          </cell>
          <cell r="AD186" t="str">
            <v>T0</v>
          </cell>
          <cell r="AE186">
            <v>0</v>
          </cell>
          <cell r="AF186">
            <v>0.5</v>
          </cell>
          <cell r="AG186">
            <v>0.18333333333333332</v>
          </cell>
          <cell r="AH186">
            <v>0.5</v>
          </cell>
          <cell r="AI186">
            <v>0</v>
          </cell>
          <cell r="AJ186">
            <v>8.3333333333333329E-2</v>
          </cell>
          <cell r="AK186">
            <v>0</v>
          </cell>
          <cell r="AL186">
            <v>0</v>
          </cell>
          <cell r="AM186">
            <v>1.2666666666666666</v>
          </cell>
          <cell r="AN186">
            <v>4.5468266666666668E-6</v>
          </cell>
          <cell r="AP186">
            <v>1</v>
          </cell>
          <cell r="AQ186">
            <v>5</v>
          </cell>
          <cell r="AX186">
            <v>1</v>
          </cell>
          <cell r="BD186">
            <v>2</v>
          </cell>
          <cell r="BI186">
            <v>1</v>
          </cell>
          <cell r="BJ186">
            <v>1</v>
          </cell>
          <cell r="BK186">
            <v>1</v>
          </cell>
          <cell r="BL186">
            <v>2</v>
          </cell>
          <cell r="BM186">
            <v>1</v>
          </cell>
          <cell r="BO186" t="str">
            <v/>
          </cell>
          <cell r="BP186" t="str">
            <v/>
          </cell>
          <cell r="BQ186" t="str">
            <v/>
          </cell>
          <cell r="BR186" t="str">
            <v/>
          </cell>
          <cell r="BS186" t="str">
            <v/>
          </cell>
          <cell r="BT186" t="str">
            <v/>
          </cell>
          <cell r="BU186" t="str">
            <v/>
          </cell>
          <cell r="BV186" t="str">
            <v>Very difficult to repair. Remove and replace tank. Drain the tank. Remove the tank. Disconnect any pipework.  disconnect fuel level sensor and optical sensor.  Disconnect any retaining fasteners (straps, cradles and mounting plates).  Carefully remove the</v>
          </cell>
          <cell r="BW186" t="str">
            <v/>
          </cell>
          <cell r="BX186" t="str">
            <v/>
          </cell>
          <cell r="BY186" t="str">
            <v/>
          </cell>
          <cell r="BZ186" t="str">
            <v/>
          </cell>
          <cell r="CA186" t="str">
            <v xml:space="preserve">Repair by exchange available at First or Second line without special facilities. </v>
          </cell>
          <cell r="CB186" t="str">
            <v/>
          </cell>
          <cell r="CC186" t="str">
            <v/>
          </cell>
          <cell r="CD186" t="str">
            <v xml:space="preserve">Difficult to repair.  Some specialist patching is possible.  GKN can supply details. </v>
          </cell>
          <cell r="CE186" t="str">
            <v/>
          </cell>
          <cell r="CF186" t="str">
            <v xml:space="preserve">Remove and replace part with standard tools. No Special tools predicted. </v>
          </cell>
          <cell r="CG186" t="str">
            <v xml:space="preserve">Reinstall in the reverse order. </v>
          </cell>
          <cell r="CH186" t="str">
            <v/>
          </cell>
          <cell r="CI186" t="str">
            <v xml:space="preserve">Use thread-locking compound on fasteners. Use silicone grease on bonded seals for preservation.  Use anti-seizing grease/compound on bulkhead connectors and bolts.  Use  bonding compound on mounting strap clamp locations as required. </v>
          </cell>
          <cell r="CJ186" t="str">
            <v xml:space="preserve">No predicted life limitations. </v>
          </cell>
          <cell r="CK186" t="str">
            <v/>
          </cell>
          <cell r="CL186" t="str">
            <v>Y</v>
          </cell>
        </row>
        <row r="187">
          <cell r="A187">
            <v>189</v>
          </cell>
          <cell r="B187">
            <v>121</v>
          </cell>
          <cell r="C187">
            <v>2</v>
          </cell>
          <cell r="D187" t="str">
            <v>Y</v>
          </cell>
          <cell r="E187">
            <v>1</v>
          </cell>
          <cell r="F187" t="str">
            <v>SV00A0A410AD17</v>
          </cell>
          <cell r="G187" t="str">
            <v>FT28482</v>
          </cell>
          <cell r="H187" t="str">
            <v>PMRS</v>
          </cell>
          <cell r="I187" t="str">
            <v>MAIN TANK - 2 - PMRS</v>
          </cell>
          <cell r="J187" t="str">
            <v>SAFOAM Cut Block LRU</v>
          </cell>
          <cell r="K187" t="str">
            <v>Reticulated Safety Foam</v>
          </cell>
          <cell r="L187" t="str">
            <v>SAFOAM Cut Block LRU</v>
          </cell>
          <cell r="M187">
            <v>1</v>
          </cell>
          <cell r="N187">
            <v>1</v>
          </cell>
          <cell r="O187">
            <v>1</v>
          </cell>
          <cell r="P187">
            <v>1</v>
          </cell>
          <cell r="Q187">
            <v>9.9999999999999995E-7</v>
          </cell>
          <cell r="R187">
            <v>1000000</v>
          </cell>
          <cell r="S187" t="str">
            <v>No redundancy</v>
          </cell>
          <cell r="T187" t="str">
            <v>Unsubstantiated Estimate</v>
          </cell>
          <cell r="U187">
            <v>2</v>
          </cell>
          <cell r="V187">
            <v>1.2666666666666666</v>
          </cell>
          <cell r="W187">
            <v>1.2666666666666665E-6</v>
          </cell>
          <cell r="X187" t="str">
            <v xml:space="preserve">Tank is considered beyond economic repair. Remove and replace tank in accordance with above. Expected to require 2 mechanics to remove the tank. Repair by exchange available at First or Second line without special facilities. Systematically remove SAFOAM </v>
          </cell>
          <cell r="Z187">
            <v>1</v>
          </cell>
          <cell r="AA187" t="str">
            <v>R3</v>
          </cell>
          <cell r="AB187" t="str">
            <v>T0</v>
          </cell>
          <cell r="AC187" t="str">
            <v>T0</v>
          </cell>
          <cell r="AD187" t="str">
            <v>T0</v>
          </cell>
          <cell r="AE187">
            <v>0</v>
          </cell>
          <cell r="AF187">
            <v>0.5</v>
          </cell>
          <cell r="AG187">
            <v>0.18333333333333332</v>
          </cell>
          <cell r="AH187">
            <v>0.5</v>
          </cell>
          <cell r="AI187">
            <v>0</v>
          </cell>
          <cell r="AJ187">
            <v>8.3333333333333329E-2</v>
          </cell>
          <cell r="AK187">
            <v>0</v>
          </cell>
          <cell r="AL187">
            <v>0</v>
          </cell>
          <cell r="AM187">
            <v>1.2666666666666666</v>
          </cell>
          <cell r="AN187">
            <v>1.2666666666666665E-6</v>
          </cell>
          <cell r="AP187">
            <v>2</v>
          </cell>
          <cell r="AQ187">
            <v>3</v>
          </cell>
          <cell r="BD187">
            <v>2</v>
          </cell>
          <cell r="BG187">
            <v>1</v>
          </cell>
          <cell r="BH187">
            <v>1</v>
          </cell>
          <cell r="BJ187">
            <v>2</v>
          </cell>
          <cell r="BK187">
            <v>1</v>
          </cell>
          <cell r="BL187">
            <v>5</v>
          </cell>
          <cell r="BM187">
            <v>2</v>
          </cell>
          <cell r="BO187" t="str">
            <v/>
          </cell>
          <cell r="BP187" t="str">
            <v/>
          </cell>
          <cell r="BQ187" t="str">
            <v/>
          </cell>
          <cell r="BR187" t="str">
            <v/>
          </cell>
          <cell r="BS187" t="str">
            <v/>
          </cell>
          <cell r="BT187" t="str">
            <v/>
          </cell>
          <cell r="BU187" t="str">
            <v/>
          </cell>
          <cell r="BV187" t="str">
            <v xml:space="preserve">Tank is considered beyond economic repair. Remove and replace tank in accordance with above. Expected to require 2 mechanics to remove the tank. </v>
          </cell>
          <cell r="BW187" t="str">
            <v/>
          </cell>
          <cell r="BX187" t="str">
            <v/>
          </cell>
          <cell r="BY187" t="str">
            <v/>
          </cell>
          <cell r="BZ187" t="str">
            <v/>
          </cell>
          <cell r="CA187" t="str">
            <v xml:space="preserve">Repair by exchange available at First or Second line without special facilities. </v>
          </cell>
          <cell r="CB187" t="str">
            <v/>
          </cell>
          <cell r="CC187" t="str">
            <v/>
          </cell>
          <cell r="CD187" t="str">
            <v/>
          </cell>
          <cell r="CE187" t="str">
            <v xml:space="preserve">Systematically remove SAFOAM layers and discard in accordance with local responsibilities.  Carefully reinstall new layers of Safoam in accordance with instructions. </v>
          </cell>
          <cell r="CF187" t="str">
            <v xml:space="preserve">Cutting tools and Separating spatulas required. </v>
          </cell>
          <cell r="CG187" t="str">
            <v xml:space="preserve">Reinstall in the reverse order. </v>
          </cell>
          <cell r="CH187" t="str">
            <v xml:space="preserve">Task time doesn't include 24 hours inactive time awaiting curing of Adhesives. </v>
          </cell>
          <cell r="CI187" t="str">
            <v xml:space="preserve">Use thread-locking compound on fasteners. Use silicone grease on bonded seals for preservation.  Use anti-seizing grease/compound on bulkhead connectors and bolts.  Use  bonding compound on mounting strap clamp locations as required. Use P-NEA26 adhesive </v>
          </cell>
          <cell r="CJ187" t="str">
            <v>Life Limited. This material is subject to deterioration. Inspect on condition at 10 years, and every 5 years subsequently.</v>
          </cell>
          <cell r="CK187" t="str">
            <v/>
          </cell>
          <cell r="CL187" t="str">
            <v>Y</v>
          </cell>
        </row>
        <row r="188">
          <cell r="A188">
            <v>190</v>
          </cell>
          <cell r="B188">
            <v>122</v>
          </cell>
          <cell r="C188">
            <v>2</v>
          </cell>
          <cell r="D188" t="str">
            <v>N</v>
          </cell>
          <cell r="E188">
            <v>0</v>
          </cell>
          <cell r="F188" t="str">
            <v>SV00A0A410AD25</v>
          </cell>
          <cell r="G188" t="str">
            <v/>
          </cell>
          <cell r="H188" t="str">
            <v>PMRS</v>
          </cell>
          <cell r="I188" t="str">
            <v>MAIN TANK - 2 - PMRS</v>
          </cell>
          <cell r="J188" t="str">
            <v/>
          </cell>
          <cell r="K188" t="str">
            <v>Earthing Boss</v>
          </cell>
          <cell r="L188" t="str">
            <v/>
          </cell>
          <cell r="M188" t="str">
            <v/>
          </cell>
          <cell r="N188" t="str">
            <v/>
          </cell>
          <cell r="O188">
            <v>0.16800000000000001</v>
          </cell>
          <cell r="P188">
            <v>0.16800000000000001</v>
          </cell>
          <cell r="Q188">
            <v>1.6800000000000002E-7</v>
          </cell>
          <cell r="R188">
            <v>5952380.9523809515</v>
          </cell>
          <cell r="S188" t="str">
            <v>No redundancy</v>
          </cell>
          <cell r="T188" t="str">
            <v>Sum of Below Parts</v>
          </cell>
          <cell r="U188">
            <v>1</v>
          </cell>
          <cell r="V188">
            <v>0.15</v>
          </cell>
          <cell r="W188">
            <v>2.5200000000000004E-8</v>
          </cell>
          <cell r="X188" t="str">
            <v xml:space="preserve">Repair by exchange available at First or Second line without special facilities. See parts below. Individual damaged parts can be replaced without replacing the tank. </v>
          </cell>
          <cell r="Z188">
            <v>0</v>
          </cell>
          <cell r="AA188" t="str">
            <v>T0</v>
          </cell>
          <cell r="AB188" t="str">
            <v>T0</v>
          </cell>
          <cell r="AC188" t="str">
            <v>T0</v>
          </cell>
          <cell r="AD188" t="str">
            <v>T0</v>
          </cell>
          <cell r="AL188" t="str">
            <v>MTTE =</v>
          </cell>
          <cell r="AM188">
            <v>0.15</v>
          </cell>
          <cell r="AN188">
            <v>2.5200000000000004E-8</v>
          </cell>
          <cell r="AP188">
            <v>1</v>
          </cell>
          <cell r="AQ188">
            <v>4</v>
          </cell>
          <cell r="BJ188">
            <v>6</v>
          </cell>
          <cell r="BL188">
            <v>6</v>
          </cell>
          <cell r="BM188">
            <v>5</v>
          </cell>
          <cell r="BN188">
            <v>2</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xml:space="preserve">Repair by exchange available at First or Second line without special facilities. </v>
          </cell>
          <cell r="CB188" t="str">
            <v/>
          </cell>
          <cell r="CC188" t="str">
            <v/>
          </cell>
          <cell r="CD188" t="str">
            <v/>
          </cell>
          <cell r="CE188" t="str">
            <v/>
          </cell>
          <cell r="CF188" t="str">
            <v/>
          </cell>
          <cell r="CG188" t="str">
            <v/>
          </cell>
          <cell r="CH188" t="str">
            <v/>
          </cell>
          <cell r="CI188" t="str">
            <v/>
          </cell>
          <cell r="CJ188" t="str">
            <v/>
          </cell>
          <cell r="CK188" t="str">
            <v xml:space="preserve">See parts below. Individual damaged parts can be replaced without replacing the tank. </v>
          </cell>
          <cell r="CL188" t="str">
            <v>Y</v>
          </cell>
        </row>
        <row r="189">
          <cell r="A189">
            <v>191</v>
          </cell>
          <cell r="B189">
            <v>122</v>
          </cell>
          <cell r="C189">
            <v>3</v>
          </cell>
          <cell r="D189" t="str">
            <v>Y</v>
          </cell>
          <cell r="E189">
            <v>5.6000000000000001E-2</v>
          </cell>
          <cell r="F189" t="str">
            <v>SV00A0A410AD2501</v>
          </cell>
          <cell r="G189" t="str">
            <v>FT28198</v>
          </cell>
          <cell r="H189" t="str">
            <v>PMRS</v>
          </cell>
          <cell r="I189" t="str">
            <v>MAIN TANK - 2 - PMRS</v>
          </cell>
          <cell r="J189" t="str">
            <v>M8 Earthing Boss (White)</v>
          </cell>
          <cell r="K189" t="str">
            <v>Earthing Boss</v>
          </cell>
          <cell r="L189" t="str">
            <v>M8 Earthing Boss (White)</v>
          </cell>
          <cell r="M189">
            <v>1</v>
          </cell>
          <cell r="N189">
            <v>1</v>
          </cell>
          <cell r="O189">
            <v>5.6000000000000001E-2</v>
          </cell>
          <cell r="P189">
            <v>5.6000000000000001E-2</v>
          </cell>
          <cell r="Q189">
            <v>5.5999999999999999E-8</v>
          </cell>
          <cell r="R189">
            <v>17857142.857142858</v>
          </cell>
          <cell r="S189" t="str">
            <v>No redundancy</v>
          </cell>
          <cell r="T189" t="str">
            <v>NPRD 95 P2-20, Bolt Hex Head - 0.0020M converted to hours</v>
          </cell>
          <cell r="U189">
            <v>1</v>
          </cell>
          <cell r="V189">
            <v>0.25</v>
          </cell>
          <cell r="W189">
            <v>1.4E-8</v>
          </cell>
          <cell r="X189" t="str">
            <v>Expected to require 1 mechanic to conduct repairs. Expected to be replaceable in situ. Repair by exchange available at First or Second line without special facilities. Remove and replace part with standard tools. No Special tools predicted. No consumeable</v>
          </cell>
          <cell r="Z189">
            <v>0</v>
          </cell>
          <cell r="AA189" t="str">
            <v>T0</v>
          </cell>
          <cell r="AB189" t="str">
            <v>T0</v>
          </cell>
          <cell r="AC189" t="str">
            <v>P25</v>
          </cell>
          <cell r="AD189" t="str">
            <v>T0</v>
          </cell>
          <cell r="AE189">
            <v>0</v>
          </cell>
          <cell r="AF189">
            <v>0</v>
          </cell>
          <cell r="AG189">
            <v>0.16666666666666666</v>
          </cell>
          <cell r="AH189">
            <v>0</v>
          </cell>
          <cell r="AI189">
            <v>0</v>
          </cell>
          <cell r="AJ189">
            <v>8.3333333333333329E-2</v>
          </cell>
          <cell r="AK189">
            <v>0</v>
          </cell>
          <cell r="AL189">
            <v>0</v>
          </cell>
          <cell r="AM189">
            <v>0.25</v>
          </cell>
          <cell r="AN189">
            <v>1.4E-8</v>
          </cell>
          <cell r="AP189">
            <v>2</v>
          </cell>
          <cell r="AQ189">
            <v>1</v>
          </cell>
          <cell r="BD189">
            <v>1</v>
          </cell>
          <cell r="BJ189">
            <v>1</v>
          </cell>
          <cell r="BL189">
            <v>1</v>
          </cell>
          <cell r="BM189">
            <v>1</v>
          </cell>
          <cell r="BO189" t="str">
            <v xml:space="preserve">Expected to require 1 mechanic to conduct repairs. </v>
          </cell>
          <cell r="BP189" t="str">
            <v xml:space="preserve">Expected to be replaceable in situ. </v>
          </cell>
          <cell r="BQ189" t="str">
            <v/>
          </cell>
          <cell r="BR189" t="str">
            <v/>
          </cell>
          <cell r="BS189" t="str">
            <v/>
          </cell>
          <cell r="BT189" t="str">
            <v/>
          </cell>
          <cell r="BU189" t="str">
            <v/>
          </cell>
          <cell r="BV189" t="str">
            <v/>
          </cell>
          <cell r="BW189" t="str">
            <v/>
          </cell>
          <cell r="BX189" t="str">
            <v/>
          </cell>
          <cell r="BY189" t="str">
            <v/>
          </cell>
          <cell r="BZ189" t="str">
            <v/>
          </cell>
          <cell r="CA189" t="str">
            <v xml:space="preserve">Repair by exchange available at First or Second line without special facilities. </v>
          </cell>
          <cell r="CB189" t="str">
            <v/>
          </cell>
          <cell r="CC189" t="str">
            <v/>
          </cell>
          <cell r="CD189" t="str">
            <v/>
          </cell>
          <cell r="CE189" t="str">
            <v/>
          </cell>
          <cell r="CF189" t="str">
            <v xml:space="preserve">Remove and replace part with standard tools. No Special tools predicted. </v>
          </cell>
          <cell r="CG189" t="str">
            <v/>
          </cell>
          <cell r="CH189" t="str">
            <v/>
          </cell>
          <cell r="CI189" t="str">
            <v xml:space="preserve">No consumeables predicted. </v>
          </cell>
          <cell r="CJ189" t="str">
            <v xml:space="preserve">No predicted life limitations. </v>
          </cell>
          <cell r="CK189" t="str">
            <v/>
          </cell>
          <cell r="CL189" t="str">
            <v>Y</v>
          </cell>
        </row>
        <row r="190">
          <cell r="A190">
            <v>192</v>
          </cell>
          <cell r="B190">
            <v>123</v>
          </cell>
          <cell r="C190">
            <v>3</v>
          </cell>
          <cell r="D190" t="str">
            <v>Y</v>
          </cell>
          <cell r="E190">
            <v>5.6000000000000001E-2</v>
          </cell>
          <cell r="F190" t="str">
            <v>SV00A0A410AD2503</v>
          </cell>
          <cell r="G190" t="str">
            <v>BT-M3X20CSK</v>
          </cell>
          <cell r="H190" t="str">
            <v>PMRS</v>
          </cell>
          <cell r="I190" t="str">
            <v>MAIN TANK - 2 - PMRS</v>
          </cell>
          <cell r="J190" t="str">
            <v>M3 Csk Screw</v>
          </cell>
          <cell r="K190" t="str">
            <v>Earthing Boss</v>
          </cell>
          <cell r="L190" t="str">
            <v>M3 Csk Screw</v>
          </cell>
          <cell r="M190">
            <v>1</v>
          </cell>
          <cell r="N190">
            <v>1</v>
          </cell>
          <cell r="O190">
            <v>5.6000000000000001E-2</v>
          </cell>
          <cell r="P190">
            <v>5.6000000000000001E-2</v>
          </cell>
          <cell r="Q190">
            <v>5.5999999999999999E-8</v>
          </cell>
          <cell r="R190">
            <v>17857142.857142858</v>
          </cell>
          <cell r="S190" t="str">
            <v>No redundancy</v>
          </cell>
          <cell r="T190" t="str">
            <v>NPRD 95 P2-20, Bolt Hex Head - 0.0020M converted to hours</v>
          </cell>
          <cell r="U190">
            <v>1</v>
          </cell>
          <cell r="V190">
            <v>9.9999999999999992E-2</v>
          </cell>
          <cell r="W190">
            <v>5.5999999999999997E-9</v>
          </cell>
          <cell r="X190" t="str">
            <v>Expected to require 1 mechanic to conduct repairs. Expected to be replaceable in situ. Open Armor Hatch for access. Repair by exchange available at First or Second line without special facilities. Remove and replace part with standard tools. No Special to</v>
          </cell>
          <cell r="Z190">
            <v>0</v>
          </cell>
          <cell r="AA190" t="str">
            <v>T0</v>
          </cell>
          <cell r="AB190" t="str">
            <v>T0</v>
          </cell>
          <cell r="AC190" t="str">
            <v>P6</v>
          </cell>
          <cell r="AD190" t="str">
            <v>T0</v>
          </cell>
          <cell r="AE190">
            <v>0</v>
          </cell>
          <cell r="AF190">
            <v>0</v>
          </cell>
          <cell r="AG190">
            <v>1.6666666666666666E-2</v>
          </cell>
          <cell r="AH190">
            <v>0</v>
          </cell>
          <cell r="AI190">
            <v>0</v>
          </cell>
          <cell r="AJ190">
            <v>8.3333333333333329E-2</v>
          </cell>
          <cell r="AK190">
            <v>0</v>
          </cell>
          <cell r="AL190">
            <v>0</v>
          </cell>
          <cell r="AM190">
            <v>9.9999999999999992E-2</v>
          </cell>
          <cell r="AN190">
            <v>5.5999999999999997E-9</v>
          </cell>
          <cell r="AP190">
            <v>2</v>
          </cell>
          <cell r="AQ190">
            <v>1</v>
          </cell>
          <cell r="AU190">
            <v>1</v>
          </cell>
          <cell r="BD190">
            <v>1</v>
          </cell>
          <cell r="BJ190">
            <v>1</v>
          </cell>
          <cell r="BL190">
            <v>1</v>
          </cell>
          <cell r="BM190">
            <v>1</v>
          </cell>
          <cell r="BO190" t="str">
            <v xml:space="preserve">Expected to require 1 mechanic to conduct repairs. </v>
          </cell>
          <cell r="BP190" t="str">
            <v xml:space="preserve">Expected to be replaceable in situ. </v>
          </cell>
          <cell r="BQ190" t="str">
            <v/>
          </cell>
          <cell r="BR190" t="str">
            <v xml:space="preserve">Open Armor Hatch for access. </v>
          </cell>
          <cell r="BS190" t="str">
            <v/>
          </cell>
          <cell r="BT190" t="str">
            <v/>
          </cell>
          <cell r="BU190" t="str">
            <v/>
          </cell>
          <cell r="BV190" t="str">
            <v/>
          </cell>
          <cell r="BW190" t="str">
            <v/>
          </cell>
          <cell r="BX190" t="str">
            <v/>
          </cell>
          <cell r="BY190" t="str">
            <v/>
          </cell>
          <cell r="BZ190" t="str">
            <v/>
          </cell>
          <cell r="CA190" t="str">
            <v xml:space="preserve">Repair by exchange available at First or Second line without special facilities. </v>
          </cell>
          <cell r="CB190" t="str">
            <v/>
          </cell>
          <cell r="CC190" t="str">
            <v/>
          </cell>
          <cell r="CD190" t="str">
            <v/>
          </cell>
          <cell r="CE190" t="str">
            <v/>
          </cell>
          <cell r="CF190" t="str">
            <v xml:space="preserve">Remove and replace part with standard tools. No Special tools predicted. </v>
          </cell>
          <cell r="CG190" t="str">
            <v/>
          </cell>
          <cell r="CH190" t="str">
            <v/>
          </cell>
          <cell r="CI190" t="str">
            <v xml:space="preserve">No consumeables predicted. </v>
          </cell>
          <cell r="CJ190" t="str">
            <v xml:space="preserve">No predicted life limitations. </v>
          </cell>
          <cell r="CK190" t="str">
            <v/>
          </cell>
          <cell r="CL190" t="str">
            <v>Y</v>
          </cell>
        </row>
        <row r="191">
          <cell r="A191">
            <v>193</v>
          </cell>
          <cell r="B191">
            <v>124</v>
          </cell>
          <cell r="C191">
            <v>3</v>
          </cell>
          <cell r="D191" t="str">
            <v>Y</v>
          </cell>
          <cell r="E191">
            <v>5.6000000000000001E-2</v>
          </cell>
          <cell r="F191" t="str">
            <v>SV00A0A410AD2505</v>
          </cell>
          <cell r="G191" t="str">
            <v>BT-M8X10HX</v>
          </cell>
          <cell r="H191" t="str">
            <v>PMRS</v>
          </cell>
          <cell r="I191" t="str">
            <v>MAIN TANK - 2 - PMRS</v>
          </cell>
          <cell r="J191" t="str">
            <v>M8 Bolt Hex Head</v>
          </cell>
          <cell r="K191" t="str">
            <v>Earthing Boss</v>
          </cell>
          <cell r="L191" t="str">
            <v>M8 Bolt Hex Head</v>
          </cell>
          <cell r="M191">
            <v>1</v>
          </cell>
          <cell r="N191">
            <v>1</v>
          </cell>
          <cell r="O191">
            <v>5.6000000000000001E-2</v>
          </cell>
          <cell r="P191">
            <v>5.6000000000000001E-2</v>
          </cell>
          <cell r="Q191">
            <v>5.5999999999999999E-8</v>
          </cell>
          <cell r="R191">
            <v>17857142.857142858</v>
          </cell>
          <cell r="S191" t="str">
            <v>No redundancy</v>
          </cell>
          <cell r="T191" t="str">
            <v>NPRD 95 P2-20, Bolt Hex Head - 0.0020M converted to hours</v>
          </cell>
          <cell r="U191">
            <v>1</v>
          </cell>
          <cell r="V191">
            <v>9.9999999999999992E-2</v>
          </cell>
          <cell r="W191">
            <v>5.5999999999999997E-9</v>
          </cell>
          <cell r="X191" t="str">
            <v>Expected to require 1 mechanic to conduct repairs. Expected to be replaceable in situ. Repair by exchange available at First or Second line without special facilities. Remove and replace part with standard tools. No Special tools predicted. No consumeable</v>
          </cell>
          <cell r="Z191">
            <v>0</v>
          </cell>
          <cell r="AA191" t="str">
            <v>T0</v>
          </cell>
          <cell r="AB191" t="str">
            <v>T0</v>
          </cell>
          <cell r="AC191" t="str">
            <v>P6</v>
          </cell>
          <cell r="AD191" t="str">
            <v>T0</v>
          </cell>
          <cell r="AE191">
            <v>0</v>
          </cell>
          <cell r="AF191">
            <v>0</v>
          </cell>
          <cell r="AG191">
            <v>1.6666666666666666E-2</v>
          </cell>
          <cell r="AH191">
            <v>0</v>
          </cell>
          <cell r="AI191">
            <v>0</v>
          </cell>
          <cell r="AJ191">
            <v>8.3333333333333329E-2</v>
          </cell>
          <cell r="AK191">
            <v>0</v>
          </cell>
          <cell r="AL191">
            <v>0</v>
          </cell>
          <cell r="AM191">
            <v>9.9999999999999992E-2</v>
          </cell>
          <cell r="AN191">
            <v>5.5999999999999997E-9</v>
          </cell>
          <cell r="AP191">
            <v>2</v>
          </cell>
          <cell r="AQ191">
            <v>1</v>
          </cell>
          <cell r="BD191">
            <v>1</v>
          </cell>
          <cell r="BJ191">
            <v>1</v>
          </cell>
          <cell r="BL191">
            <v>1</v>
          </cell>
          <cell r="BM191">
            <v>1</v>
          </cell>
          <cell r="BO191" t="str">
            <v xml:space="preserve">Expected to require 1 mechanic to conduct repairs. </v>
          </cell>
          <cell r="BP191" t="str">
            <v xml:space="preserve">Expected to be replaceable in situ. </v>
          </cell>
          <cell r="BQ191" t="str">
            <v/>
          </cell>
          <cell r="BR191" t="str">
            <v/>
          </cell>
          <cell r="BS191" t="str">
            <v/>
          </cell>
          <cell r="BT191" t="str">
            <v/>
          </cell>
          <cell r="BU191" t="str">
            <v/>
          </cell>
          <cell r="BV191" t="str">
            <v/>
          </cell>
          <cell r="BW191" t="str">
            <v/>
          </cell>
          <cell r="BX191" t="str">
            <v/>
          </cell>
          <cell r="BY191" t="str">
            <v/>
          </cell>
          <cell r="BZ191" t="str">
            <v/>
          </cell>
          <cell r="CA191" t="str">
            <v xml:space="preserve">Repair by exchange available at First or Second line without special facilities. </v>
          </cell>
          <cell r="CB191" t="str">
            <v/>
          </cell>
          <cell r="CC191" t="str">
            <v/>
          </cell>
          <cell r="CD191" t="str">
            <v/>
          </cell>
          <cell r="CE191" t="str">
            <v/>
          </cell>
          <cell r="CF191" t="str">
            <v xml:space="preserve">Remove and replace part with standard tools. No Special tools predicted. </v>
          </cell>
          <cell r="CG191" t="str">
            <v/>
          </cell>
          <cell r="CH191" t="str">
            <v/>
          </cell>
          <cell r="CI191" t="str">
            <v xml:space="preserve">No consumeables predicted. </v>
          </cell>
          <cell r="CJ191" t="str">
            <v xml:space="preserve">No predicted life limitations. </v>
          </cell>
          <cell r="CK191" t="str">
            <v/>
          </cell>
          <cell r="CL191" t="str">
            <v>Y</v>
          </cell>
        </row>
        <row r="192">
          <cell r="A192">
            <v>195</v>
          </cell>
          <cell r="B192">
            <v>126</v>
          </cell>
          <cell r="C192">
            <v>2</v>
          </cell>
          <cell r="D192" t="str">
            <v>N</v>
          </cell>
          <cell r="E192">
            <v>0</v>
          </cell>
          <cell r="F192" t="str">
            <v>SV00A0A410AD03</v>
          </cell>
          <cell r="G192" t="str">
            <v>FT28392</v>
          </cell>
          <cell r="H192" t="str">
            <v>PMRS</v>
          </cell>
          <cell r="I192" t="str">
            <v>MAIN TANK - 2 - PMRS</v>
          </cell>
          <cell r="J192" t="str">
            <v/>
          </cell>
          <cell r="K192" t="str">
            <v>Top Access Plate Assembly</v>
          </cell>
          <cell r="L192" t="str">
            <v/>
          </cell>
          <cell r="M192" t="str">
            <v/>
          </cell>
          <cell r="N192" t="str">
            <v/>
          </cell>
          <cell r="O192">
            <v>4.5614019578297782</v>
          </cell>
          <cell r="P192">
            <v>4.5614019578297782</v>
          </cell>
          <cell r="Q192">
            <v>4.5614019578297783E-6</v>
          </cell>
          <cell r="R192">
            <v>219230.84377237817</v>
          </cell>
          <cell r="S192" t="str">
            <v>No redundancy</v>
          </cell>
          <cell r="T192" t="str">
            <v>Sum of Below Parts</v>
          </cell>
          <cell r="U192">
            <v>1</v>
          </cell>
          <cell r="V192">
            <v>0.30558744926309894</v>
          </cell>
          <cell r="W192">
            <v>1.3939071893569075E-6</v>
          </cell>
          <cell r="X192" t="str">
            <v xml:space="preserve">Repair by exchange available at First or Second line without special facilities. See parts below. Individual damaged parts can be replaced without replacing the tank. </v>
          </cell>
          <cell r="Z192">
            <v>0</v>
          </cell>
          <cell r="AA192" t="str">
            <v>T0</v>
          </cell>
          <cell r="AB192" t="str">
            <v>T0</v>
          </cell>
          <cell r="AC192" t="str">
            <v>T0</v>
          </cell>
          <cell r="AD192" t="str">
            <v>T0</v>
          </cell>
          <cell r="AL192" t="str">
            <v>MTTE =</v>
          </cell>
          <cell r="AM192">
            <v>0.30558744926309894</v>
          </cell>
          <cell r="AN192">
            <v>1.3939071893569075E-6</v>
          </cell>
          <cell r="AP192">
            <v>1</v>
          </cell>
          <cell r="AQ192">
            <v>4</v>
          </cell>
          <cell r="BJ192">
            <v>6</v>
          </cell>
          <cell r="BL192">
            <v>6</v>
          </cell>
          <cell r="BM192">
            <v>5</v>
          </cell>
          <cell r="BN192">
            <v>2</v>
          </cell>
          <cell r="BO192" t="str">
            <v/>
          </cell>
          <cell r="BP192" t="str">
            <v/>
          </cell>
          <cell r="BQ192" t="str">
            <v/>
          </cell>
          <cell r="BR192" t="str">
            <v/>
          </cell>
          <cell r="BS192" t="str">
            <v/>
          </cell>
          <cell r="BT192" t="str">
            <v/>
          </cell>
          <cell r="BU192" t="str">
            <v/>
          </cell>
          <cell r="BV192" t="str">
            <v/>
          </cell>
          <cell r="BW192" t="str">
            <v/>
          </cell>
          <cell r="BX192" t="str">
            <v/>
          </cell>
          <cell r="BY192" t="str">
            <v/>
          </cell>
          <cell r="BZ192" t="str">
            <v/>
          </cell>
          <cell r="CA192" t="str">
            <v xml:space="preserve">Repair by exchange available at First or Second line without special facilities. </v>
          </cell>
          <cell r="CB192" t="str">
            <v/>
          </cell>
          <cell r="CC192" t="str">
            <v/>
          </cell>
          <cell r="CD192" t="str">
            <v/>
          </cell>
          <cell r="CE192" t="str">
            <v/>
          </cell>
          <cell r="CF192" t="str">
            <v/>
          </cell>
          <cell r="CG192" t="str">
            <v/>
          </cell>
          <cell r="CH192" t="str">
            <v/>
          </cell>
          <cell r="CI192" t="str">
            <v/>
          </cell>
          <cell r="CJ192" t="str">
            <v/>
          </cell>
          <cell r="CK192" t="str">
            <v xml:space="preserve">See parts below. Individual damaged parts can be replaced without replacing the tank. </v>
          </cell>
          <cell r="CL192" t="str">
            <v>Y</v>
          </cell>
        </row>
        <row r="193">
          <cell r="A193">
            <v>196</v>
          </cell>
          <cell r="B193">
            <v>126</v>
          </cell>
          <cell r="C193">
            <v>3</v>
          </cell>
          <cell r="D193" t="str">
            <v>Y</v>
          </cell>
          <cell r="E193">
            <v>0.224</v>
          </cell>
          <cell r="F193" t="str">
            <v>SV00A0A410AD0301</v>
          </cell>
          <cell r="G193" t="str">
            <v>FT28492</v>
          </cell>
          <cell r="H193" t="str">
            <v>PMRS</v>
          </cell>
          <cell r="I193" t="str">
            <v>MAIN TANK - 2 - PMRS</v>
          </cell>
          <cell r="J193" t="str">
            <v>Plate</v>
          </cell>
          <cell r="K193" t="str">
            <v>Top Access Plate Assy FT28392</v>
          </cell>
          <cell r="L193" t="str">
            <v>Plate</v>
          </cell>
          <cell r="M193">
            <v>1</v>
          </cell>
          <cell r="N193">
            <v>1</v>
          </cell>
          <cell r="O193">
            <v>0.224</v>
          </cell>
          <cell r="P193">
            <v>0.224</v>
          </cell>
          <cell r="Q193">
            <v>2.2399999999999999E-7</v>
          </cell>
          <cell r="R193">
            <v>4464285.7142857146</v>
          </cell>
          <cell r="S193" t="str">
            <v>No redundancy</v>
          </cell>
          <cell r="T193" t="str">
            <v>NPRD 95 P2-152, Plate - 0.008M GM converted to hours.</v>
          </cell>
          <cell r="U193">
            <v>1</v>
          </cell>
          <cell r="V193">
            <v>0.8666666666666667</v>
          </cell>
          <cell r="W193">
            <v>1.9413333333333332E-7</v>
          </cell>
          <cell r="X193" t="str">
            <v>Expected to require 1 mechanic to conduct repairs. Expected to be repairable in situ. Remove Armor Lid. Remove 45 bolts to remove the Top Access Plate. Replace each  Gasket with every disturbance. Repair by exchange available at First or Second line witho</v>
          </cell>
          <cell r="Y193">
            <v>45</v>
          </cell>
          <cell r="Z193">
            <v>0</v>
          </cell>
          <cell r="AA193" t="str">
            <v>T0</v>
          </cell>
          <cell r="AB193" t="str">
            <v>PT2</v>
          </cell>
          <cell r="AC193" t="str">
            <v>T0</v>
          </cell>
          <cell r="AD193" t="str">
            <v>P14</v>
          </cell>
          <cell r="AE193">
            <v>0</v>
          </cell>
          <cell r="AF193">
            <v>0</v>
          </cell>
          <cell r="AG193">
            <v>0.78333333333333333</v>
          </cell>
          <cell r="AH193">
            <v>0</v>
          </cell>
          <cell r="AI193">
            <v>0</v>
          </cell>
          <cell r="AJ193">
            <v>8.3333333333333329E-2</v>
          </cell>
          <cell r="AK193">
            <v>0</v>
          </cell>
          <cell r="AL193">
            <v>0</v>
          </cell>
          <cell r="AM193">
            <v>0.8666666666666667</v>
          </cell>
          <cell r="AN193">
            <v>1.9413333333333332E-7</v>
          </cell>
          <cell r="AP193">
            <v>1</v>
          </cell>
          <cell r="AQ193">
            <v>1</v>
          </cell>
          <cell r="AR193">
            <v>1</v>
          </cell>
          <cell r="AS193">
            <v>45</v>
          </cell>
          <cell r="AV193">
            <v>1</v>
          </cell>
          <cell r="BA193">
            <v>1</v>
          </cell>
          <cell r="BB193">
            <v>1</v>
          </cell>
          <cell r="BC193">
            <v>3</v>
          </cell>
          <cell r="BD193">
            <v>1</v>
          </cell>
          <cell r="BJ193">
            <v>1</v>
          </cell>
          <cell r="BK193">
            <v>1</v>
          </cell>
          <cell r="BL193">
            <v>1</v>
          </cell>
          <cell r="BM193">
            <v>1</v>
          </cell>
          <cell r="BO193" t="str">
            <v xml:space="preserve">Expected to require 1 mechanic to conduct repairs. </v>
          </cell>
          <cell r="BP193" t="str">
            <v xml:space="preserve">Expected to be repairable in situ. </v>
          </cell>
          <cell r="BQ193" t="str">
            <v/>
          </cell>
          <cell r="BR193" t="str">
            <v/>
          </cell>
          <cell r="BS193" t="str">
            <v xml:space="preserve">Remove Armor Lid. </v>
          </cell>
          <cell r="BT193" t="str">
            <v/>
          </cell>
          <cell r="BU193" t="str">
            <v/>
          </cell>
          <cell r="BV193" t="str">
            <v/>
          </cell>
          <cell r="BW193" t="str">
            <v xml:space="preserve">Remove 45 bolts to remove the Top Access Plate. </v>
          </cell>
          <cell r="BX193" t="str">
            <v/>
          </cell>
          <cell r="BY193" t="str">
            <v/>
          </cell>
          <cell r="BZ193" t="str">
            <v xml:space="preserve">Replace each  Gasket with every disturbance. </v>
          </cell>
          <cell r="CA193" t="str">
            <v xml:space="preserve">Repair by exchange available at First or Second line without special facilities. </v>
          </cell>
          <cell r="CB193" t="str">
            <v/>
          </cell>
          <cell r="CC193" t="str">
            <v/>
          </cell>
          <cell r="CD193" t="str">
            <v/>
          </cell>
          <cell r="CE193" t="str">
            <v/>
          </cell>
          <cell r="CF193" t="str">
            <v xml:space="preserve">Remove and replace part with standard tools. No Special tools predicted. </v>
          </cell>
          <cell r="CG193" t="str">
            <v xml:space="preserve">Reinstall in the reverse order. </v>
          </cell>
          <cell r="CH193" t="str">
            <v/>
          </cell>
          <cell r="CI193" t="str">
            <v xml:space="preserve">No consumeables predicted. </v>
          </cell>
          <cell r="CJ193" t="str">
            <v xml:space="preserve">No predicted life limitations. </v>
          </cell>
          <cell r="CK193" t="str">
            <v/>
          </cell>
          <cell r="CL193" t="str">
            <v>Y</v>
          </cell>
        </row>
        <row r="194">
          <cell r="A194">
            <v>197</v>
          </cell>
          <cell r="B194">
            <v>127</v>
          </cell>
          <cell r="C194">
            <v>3</v>
          </cell>
          <cell r="D194" t="str">
            <v>Y</v>
          </cell>
          <cell r="E194">
            <v>0.89600000000000002</v>
          </cell>
          <cell r="F194" t="str">
            <v>SV00A0A410AD0303</v>
          </cell>
          <cell r="G194" t="str">
            <v>FT28242</v>
          </cell>
          <cell r="H194" t="str">
            <v>PMRS</v>
          </cell>
          <cell r="I194" t="str">
            <v>MAIN TANK - 2 - PMRS</v>
          </cell>
          <cell r="J194" t="str">
            <v>Backing Ring</v>
          </cell>
          <cell r="K194" t="str">
            <v>Top Access Plate Assy FT28392</v>
          </cell>
          <cell r="L194" t="str">
            <v>Backing Ring</v>
          </cell>
          <cell r="M194">
            <v>1</v>
          </cell>
          <cell r="N194">
            <v>1</v>
          </cell>
          <cell r="O194">
            <v>0.89600000000000002</v>
          </cell>
          <cell r="P194">
            <v>0.89600000000000002</v>
          </cell>
          <cell r="Q194">
            <v>8.9599999999999998E-7</v>
          </cell>
          <cell r="R194">
            <v>1116071.4285714286</v>
          </cell>
          <cell r="S194" t="str">
            <v>No redundancy</v>
          </cell>
          <cell r="T194" t="str">
            <v>NPRD 95 P2- 176, Ring Backup - 0.0320M converted to hours</v>
          </cell>
          <cell r="U194">
            <v>1</v>
          </cell>
          <cell r="V194">
            <v>0.95000000000000007</v>
          </cell>
          <cell r="W194">
            <v>8.512E-7</v>
          </cell>
          <cell r="X194" t="str">
            <v>Expected to require 1 mechanic to conduct repairs. Expected to be replaceable in situ. Remove Armor Lid. Remove 45 bolts to remove the Top Access Plate. Replace each  Gasket with every disturbance. Repair by exchange available at First or Second line with</v>
          </cell>
          <cell r="Y194">
            <v>45</v>
          </cell>
          <cell r="Z194">
            <v>0</v>
          </cell>
          <cell r="AA194" t="str">
            <v>T0</v>
          </cell>
          <cell r="AB194" t="str">
            <v>T2</v>
          </cell>
          <cell r="AC194" t="str">
            <v>P2</v>
          </cell>
          <cell r="AD194" t="str">
            <v>P14</v>
          </cell>
          <cell r="AE194">
            <v>0.375</v>
          </cell>
          <cell r="AF194">
            <v>0</v>
          </cell>
          <cell r="AG194">
            <v>0.11666666666666667</v>
          </cell>
          <cell r="AH194">
            <v>0</v>
          </cell>
          <cell r="AI194">
            <v>0.375</v>
          </cell>
          <cell r="AJ194">
            <v>8.3333333333333329E-2</v>
          </cell>
          <cell r="AK194">
            <v>0</v>
          </cell>
          <cell r="AL194">
            <v>0</v>
          </cell>
          <cell r="AM194">
            <v>0.95000000000000007</v>
          </cell>
          <cell r="AN194">
            <v>8.512E-7</v>
          </cell>
          <cell r="AP194">
            <v>2</v>
          </cell>
          <cell r="AQ194">
            <v>1</v>
          </cell>
          <cell r="AR194">
            <v>1</v>
          </cell>
          <cell r="AS194">
            <v>45</v>
          </cell>
          <cell r="AV194">
            <v>1</v>
          </cell>
          <cell r="BA194">
            <v>1</v>
          </cell>
          <cell r="BB194">
            <v>1</v>
          </cell>
          <cell r="BC194">
            <v>3</v>
          </cell>
          <cell r="BD194">
            <v>1</v>
          </cell>
          <cell r="BJ194">
            <v>1</v>
          </cell>
          <cell r="BK194">
            <v>1</v>
          </cell>
          <cell r="BL194">
            <v>1</v>
          </cell>
          <cell r="BM194">
            <v>1</v>
          </cell>
          <cell r="BO194" t="str">
            <v xml:space="preserve">Expected to require 1 mechanic to conduct repairs. </v>
          </cell>
          <cell r="BP194" t="str">
            <v xml:space="preserve">Expected to be replaceable in situ. </v>
          </cell>
          <cell r="BQ194" t="str">
            <v/>
          </cell>
          <cell r="BR194" t="str">
            <v/>
          </cell>
          <cell r="BS194" t="str">
            <v xml:space="preserve">Remove Armor Lid. </v>
          </cell>
          <cell r="BT194" t="str">
            <v/>
          </cell>
          <cell r="BU194" t="str">
            <v/>
          </cell>
          <cell r="BV194" t="str">
            <v/>
          </cell>
          <cell r="BW194" t="str">
            <v xml:space="preserve">Remove 45 bolts to remove the Top Access Plate. </v>
          </cell>
          <cell r="BX194" t="str">
            <v/>
          </cell>
          <cell r="BY194" t="str">
            <v/>
          </cell>
          <cell r="BZ194" t="str">
            <v xml:space="preserve">Replace each  Gasket with every disturbance. </v>
          </cell>
          <cell r="CA194" t="str">
            <v xml:space="preserve">Repair by exchange available at First or Second line without special facilities. </v>
          </cell>
          <cell r="CB194" t="str">
            <v/>
          </cell>
          <cell r="CC194" t="str">
            <v/>
          </cell>
          <cell r="CD194" t="str">
            <v/>
          </cell>
          <cell r="CE194" t="str">
            <v/>
          </cell>
          <cell r="CF194" t="str">
            <v xml:space="preserve">Remove and replace part with standard tools. No Special tools predicted. </v>
          </cell>
          <cell r="CG194" t="str">
            <v xml:space="preserve">Reinstall in the reverse order. </v>
          </cell>
          <cell r="CH194" t="str">
            <v/>
          </cell>
          <cell r="CI194" t="str">
            <v xml:space="preserve">No consumeables predicted. </v>
          </cell>
          <cell r="CJ194" t="str">
            <v xml:space="preserve">No predicted life limitations. </v>
          </cell>
          <cell r="CK194" t="str">
            <v/>
          </cell>
          <cell r="CL194" t="str">
            <v>Y</v>
          </cell>
        </row>
        <row r="195">
          <cell r="A195">
            <v>198</v>
          </cell>
          <cell r="B195">
            <v>129</v>
          </cell>
          <cell r="C195">
            <v>3</v>
          </cell>
          <cell r="D195" t="str">
            <v>Y</v>
          </cell>
          <cell r="E195">
            <v>2.52</v>
          </cell>
          <cell r="F195" t="str">
            <v>SV00A0A410AD0305</v>
          </cell>
          <cell r="G195" t="str">
            <v>BT-M6X25HX/SS</v>
          </cell>
          <cell r="H195" t="str">
            <v>PMRS</v>
          </cell>
          <cell r="I195" t="str">
            <v>MAIN TANK - 2 - PMRS</v>
          </cell>
          <cell r="J195" t="str">
            <v>M6 Bolt Hex Head</v>
          </cell>
          <cell r="K195" t="str">
            <v>Top Access Plate Assy FT28392</v>
          </cell>
          <cell r="L195" t="str">
            <v>M6 Bolt Hex Head</v>
          </cell>
          <cell r="M195">
            <v>45</v>
          </cell>
          <cell r="N195">
            <v>45</v>
          </cell>
          <cell r="O195">
            <v>5.6000000000000001E-2</v>
          </cell>
          <cell r="P195">
            <v>2.52</v>
          </cell>
          <cell r="Q195">
            <v>2.52E-6</v>
          </cell>
          <cell r="R195">
            <v>396825.39682539681</v>
          </cell>
          <cell r="S195" t="str">
            <v>Multiple fasteners</v>
          </cell>
          <cell r="T195" t="str">
            <v>NPRD 95 P2-20, Bolt Hex Head - 0.0020M converted to hours</v>
          </cell>
          <cell r="U195">
            <v>1</v>
          </cell>
          <cell r="V195">
            <v>9.9999999999999992E-2</v>
          </cell>
          <cell r="W195">
            <v>2.5199999999999998E-7</v>
          </cell>
          <cell r="X195" t="str">
            <v>Expected to require 1 mechanic to conduct repairs. Expected to be replaceable in situ. Remove Armor Lid. Repair by exchange available at First or Second line without special facilities. Remove and replace part with standard tools. No Special tools predict</v>
          </cell>
          <cell r="Z195">
            <v>0</v>
          </cell>
          <cell r="AA195" t="str">
            <v>T0</v>
          </cell>
          <cell r="AB195" t="str">
            <v>T0</v>
          </cell>
          <cell r="AC195" t="str">
            <v>P6</v>
          </cell>
          <cell r="AD195" t="str">
            <v>T0</v>
          </cell>
          <cell r="AE195">
            <v>0</v>
          </cell>
          <cell r="AF195">
            <v>0</v>
          </cell>
          <cell r="AG195">
            <v>1.6666666666666666E-2</v>
          </cell>
          <cell r="AH195">
            <v>0</v>
          </cell>
          <cell r="AI195">
            <v>0</v>
          </cell>
          <cell r="AJ195">
            <v>8.3333333333333329E-2</v>
          </cell>
          <cell r="AK195">
            <v>0</v>
          </cell>
          <cell r="AL195">
            <v>0</v>
          </cell>
          <cell r="AM195">
            <v>9.9999999999999992E-2</v>
          </cell>
          <cell r="AN195">
            <v>2.5199999999999998E-7</v>
          </cell>
          <cell r="AP195">
            <v>2</v>
          </cell>
          <cell r="AQ195">
            <v>1</v>
          </cell>
          <cell r="AV195">
            <v>1</v>
          </cell>
          <cell r="BD195">
            <v>1</v>
          </cell>
          <cell r="BJ195">
            <v>1</v>
          </cell>
          <cell r="BL195">
            <v>1</v>
          </cell>
          <cell r="BM195">
            <v>1</v>
          </cell>
          <cell r="BO195" t="str">
            <v xml:space="preserve">Expected to require 1 mechanic to conduct repairs. </v>
          </cell>
          <cell r="BP195" t="str">
            <v xml:space="preserve">Expected to be replaceable in situ. </v>
          </cell>
          <cell r="BQ195" t="str">
            <v/>
          </cell>
          <cell r="BR195" t="str">
            <v/>
          </cell>
          <cell r="BS195" t="str">
            <v xml:space="preserve">Remove Armor Lid. </v>
          </cell>
          <cell r="BT195" t="str">
            <v/>
          </cell>
          <cell r="BU195" t="str">
            <v/>
          </cell>
          <cell r="BV195" t="str">
            <v/>
          </cell>
          <cell r="BW195" t="str">
            <v/>
          </cell>
          <cell r="BX195" t="str">
            <v/>
          </cell>
          <cell r="BY195" t="str">
            <v/>
          </cell>
          <cell r="BZ195" t="str">
            <v/>
          </cell>
          <cell r="CA195" t="str">
            <v xml:space="preserve">Repair by exchange available at First or Second line without special facilities. </v>
          </cell>
          <cell r="CB195" t="str">
            <v/>
          </cell>
          <cell r="CC195" t="str">
            <v/>
          </cell>
          <cell r="CD195" t="str">
            <v/>
          </cell>
          <cell r="CE195" t="str">
            <v/>
          </cell>
          <cell r="CF195" t="str">
            <v xml:space="preserve">Remove and replace part with standard tools. No Special tools predicted. </v>
          </cell>
          <cell r="CG195" t="str">
            <v/>
          </cell>
          <cell r="CH195" t="str">
            <v/>
          </cell>
          <cell r="CI195" t="str">
            <v xml:space="preserve">No consumeables predicted. </v>
          </cell>
          <cell r="CJ195" t="str">
            <v xml:space="preserve">No predicted life limitations. </v>
          </cell>
          <cell r="CK195" t="str">
            <v/>
          </cell>
          <cell r="CL195" t="str">
            <v>Y</v>
          </cell>
        </row>
        <row r="196">
          <cell r="A196">
            <v>199</v>
          </cell>
          <cell r="B196">
            <v>130</v>
          </cell>
          <cell r="C196">
            <v>3</v>
          </cell>
          <cell r="D196" t="str">
            <v>Y</v>
          </cell>
          <cell r="E196">
            <v>0.74761892273334696</v>
          </cell>
          <cell r="F196" t="str">
            <v>SV00A0A410AD0307</v>
          </cell>
          <cell r="G196" t="str">
            <v>Z-W-M6/SS</v>
          </cell>
          <cell r="H196" t="str">
            <v>PMRS</v>
          </cell>
          <cell r="I196" t="str">
            <v>MAIN TANK - 2 - PMRS</v>
          </cell>
          <cell r="J196" t="str">
            <v>M6 Washer</v>
          </cell>
          <cell r="K196" t="str">
            <v>Top Access Plate Assy FT28392</v>
          </cell>
          <cell r="L196" t="str">
            <v>M6 Washer</v>
          </cell>
          <cell r="M196">
            <v>45</v>
          </cell>
          <cell r="N196">
            <v>45</v>
          </cell>
          <cell r="O196">
            <v>1.6613753838518822E-2</v>
          </cell>
          <cell r="P196">
            <v>0.74761892273334696</v>
          </cell>
          <cell r="Q196">
            <v>7.4761892273334691E-7</v>
          </cell>
          <cell r="R196">
            <v>1337579.8412698414</v>
          </cell>
          <cell r="S196" t="str">
            <v>Multiple fasteners</v>
          </cell>
          <cell r="T196" t="str">
            <v>NPRD 95 P2-237, Washer P# 7748743 - 1/1685.3506M GM converted to hours</v>
          </cell>
          <cell r="U196">
            <v>1</v>
          </cell>
          <cell r="V196">
            <v>9.9999999999999992E-2</v>
          </cell>
          <cell r="W196">
            <v>7.4761892273334683E-8</v>
          </cell>
          <cell r="X196" t="str">
            <v>Expected to require 1 mechanic to conduct repairs. Expected to be replaceable in situ. Remove Armor Lid. Repair by exchange available at First or Second line without special facilities. Remove and replace part with standard tools. No Special tools predict</v>
          </cell>
          <cell r="Z196">
            <v>0</v>
          </cell>
          <cell r="AA196" t="str">
            <v>T0</v>
          </cell>
          <cell r="AB196" t="str">
            <v>T0</v>
          </cell>
          <cell r="AC196" t="str">
            <v>P26</v>
          </cell>
          <cell r="AD196" t="str">
            <v>T0</v>
          </cell>
          <cell r="AE196">
            <v>0</v>
          </cell>
          <cell r="AF196">
            <v>0</v>
          </cell>
          <cell r="AG196">
            <v>1.6666666666666666E-2</v>
          </cell>
          <cell r="AH196">
            <v>0</v>
          </cell>
          <cell r="AI196">
            <v>0</v>
          </cell>
          <cell r="AJ196">
            <v>8.3333333333333329E-2</v>
          </cell>
          <cell r="AK196">
            <v>0</v>
          </cell>
          <cell r="AL196">
            <v>0</v>
          </cell>
          <cell r="AM196">
            <v>9.9999999999999992E-2</v>
          </cell>
          <cell r="AN196">
            <v>7.4761892273334683E-8</v>
          </cell>
          <cell r="AP196">
            <v>2</v>
          </cell>
          <cell r="AQ196">
            <v>1</v>
          </cell>
          <cell r="AV196">
            <v>1</v>
          </cell>
          <cell r="BD196">
            <v>1</v>
          </cell>
          <cell r="BJ196">
            <v>1</v>
          </cell>
          <cell r="BL196">
            <v>1</v>
          </cell>
          <cell r="BM196">
            <v>1</v>
          </cell>
          <cell r="BO196" t="str">
            <v xml:space="preserve">Expected to require 1 mechanic to conduct repairs. </v>
          </cell>
          <cell r="BP196" t="str">
            <v xml:space="preserve">Expected to be replaceable in situ. </v>
          </cell>
          <cell r="BQ196" t="str">
            <v/>
          </cell>
          <cell r="BR196" t="str">
            <v/>
          </cell>
          <cell r="BS196" t="str">
            <v xml:space="preserve">Remove Armor Lid. </v>
          </cell>
          <cell r="BT196" t="str">
            <v/>
          </cell>
          <cell r="BU196" t="str">
            <v/>
          </cell>
          <cell r="BV196" t="str">
            <v/>
          </cell>
          <cell r="BW196" t="str">
            <v/>
          </cell>
          <cell r="BX196" t="str">
            <v/>
          </cell>
          <cell r="BY196" t="str">
            <v/>
          </cell>
          <cell r="BZ196" t="str">
            <v/>
          </cell>
          <cell r="CA196" t="str">
            <v xml:space="preserve">Repair by exchange available at First or Second line without special facilities. </v>
          </cell>
          <cell r="CB196" t="str">
            <v/>
          </cell>
          <cell r="CC196" t="str">
            <v/>
          </cell>
          <cell r="CD196" t="str">
            <v/>
          </cell>
          <cell r="CE196" t="str">
            <v/>
          </cell>
          <cell r="CF196" t="str">
            <v xml:space="preserve">Remove and replace part with standard tools. No Special tools predicted. </v>
          </cell>
          <cell r="CG196" t="str">
            <v/>
          </cell>
          <cell r="CH196" t="str">
            <v/>
          </cell>
          <cell r="CI196" t="str">
            <v xml:space="preserve">No consumeables predicted. </v>
          </cell>
          <cell r="CJ196" t="str">
            <v xml:space="preserve">No predicted life limitations. </v>
          </cell>
          <cell r="CK196" t="str">
            <v/>
          </cell>
          <cell r="CL196" t="str">
            <v>Y</v>
          </cell>
        </row>
        <row r="197">
          <cell r="A197">
            <v>200</v>
          </cell>
          <cell r="B197">
            <v>128</v>
          </cell>
          <cell r="C197">
            <v>3</v>
          </cell>
          <cell r="D197" t="str">
            <v>Y</v>
          </cell>
          <cell r="E197">
            <v>5.7830350964303756E-3</v>
          </cell>
          <cell r="F197" t="str">
            <v>SV00A0A410AD0309</v>
          </cell>
          <cell r="G197" t="str">
            <v>FT28252</v>
          </cell>
          <cell r="H197" t="str">
            <v>PMRS</v>
          </cell>
          <cell r="I197" t="str">
            <v>MAIN TANK - 2 - PMRS</v>
          </cell>
          <cell r="J197" t="str">
            <v>Gasket</v>
          </cell>
          <cell r="K197" t="str">
            <v>Top Access Plate Assy FT28392</v>
          </cell>
          <cell r="L197" t="str">
            <v>Gasket</v>
          </cell>
          <cell r="M197">
            <v>2</v>
          </cell>
          <cell r="N197">
            <v>2</v>
          </cell>
          <cell r="O197">
            <v>2.8915175482151878E-3</v>
          </cell>
          <cell r="P197">
            <v>5.7830350964303756E-3</v>
          </cell>
          <cell r="Q197">
            <v>5.7830350964303757E-9</v>
          </cell>
          <cell r="R197">
            <v>172919580</v>
          </cell>
          <cell r="S197" t="str">
            <v>No redundancy</v>
          </cell>
          <cell r="T197" t="str">
            <v>NPRD 95 P2- 98, Gasket P# 2-242N674-70 - 1/864.5979 GF converted to GM.</v>
          </cell>
          <cell r="U197">
            <v>1</v>
          </cell>
          <cell r="V197">
            <v>0.8666666666666667</v>
          </cell>
          <cell r="W197">
            <v>5.0119637502396587E-9</v>
          </cell>
          <cell r="X197" t="str">
            <v>Expected to require 1 mechanic to conduct repairs. Expected to be replaceable in situ. Remove Armor Lid. Remove 45 bolts to remove the Top Access Plate. Replace each  Gasket with every disturbance. Repair by exchange available at First or Second line with</v>
          </cell>
          <cell r="Y197">
            <v>45</v>
          </cell>
          <cell r="Z197">
            <v>0</v>
          </cell>
          <cell r="AA197" t="str">
            <v>T0</v>
          </cell>
          <cell r="AB197" t="str">
            <v>T2</v>
          </cell>
          <cell r="AC197" t="str">
            <v>P14</v>
          </cell>
          <cell r="AD197" t="str">
            <v>T0</v>
          </cell>
          <cell r="AE197">
            <v>0.375</v>
          </cell>
          <cell r="AF197">
            <v>0</v>
          </cell>
          <cell r="AG197">
            <v>3.3333333333333333E-2</v>
          </cell>
          <cell r="AH197">
            <v>0</v>
          </cell>
          <cell r="AI197">
            <v>0.375</v>
          </cell>
          <cell r="AJ197">
            <v>8.3333333333333329E-2</v>
          </cell>
          <cell r="AK197">
            <v>0</v>
          </cell>
          <cell r="AL197">
            <v>0</v>
          </cell>
          <cell r="AM197">
            <v>0.8666666666666667</v>
          </cell>
          <cell r="AN197">
            <v>5.0119637502396587E-9</v>
          </cell>
          <cell r="AP197">
            <v>2</v>
          </cell>
          <cell r="AQ197">
            <v>1</v>
          </cell>
          <cell r="AR197">
            <v>1</v>
          </cell>
          <cell r="AS197">
            <v>45</v>
          </cell>
          <cell r="AV197">
            <v>1</v>
          </cell>
          <cell r="BA197">
            <v>1</v>
          </cell>
          <cell r="BB197">
            <v>1</v>
          </cell>
          <cell r="BC197">
            <v>3</v>
          </cell>
          <cell r="BD197">
            <v>1</v>
          </cell>
          <cell r="BJ197">
            <v>1</v>
          </cell>
          <cell r="BK197">
            <v>1</v>
          </cell>
          <cell r="BL197">
            <v>1</v>
          </cell>
          <cell r="BM197">
            <v>4</v>
          </cell>
          <cell r="BO197" t="str">
            <v xml:space="preserve">Expected to require 1 mechanic to conduct repairs. </v>
          </cell>
          <cell r="BP197" t="str">
            <v xml:space="preserve">Expected to be replaceable in situ. </v>
          </cell>
          <cell r="BQ197" t="str">
            <v/>
          </cell>
          <cell r="BR197" t="str">
            <v/>
          </cell>
          <cell r="BS197" t="str">
            <v xml:space="preserve">Remove Armor Lid. </v>
          </cell>
          <cell r="BT197" t="str">
            <v/>
          </cell>
          <cell r="BU197" t="str">
            <v/>
          </cell>
          <cell r="BV197" t="str">
            <v/>
          </cell>
          <cell r="BW197" t="str">
            <v xml:space="preserve">Remove 45 bolts to remove the Top Access Plate. </v>
          </cell>
          <cell r="BX197" t="str">
            <v/>
          </cell>
          <cell r="BY197" t="str">
            <v/>
          </cell>
          <cell r="BZ197" t="str">
            <v xml:space="preserve">Replace each  Gasket with every disturbance. </v>
          </cell>
          <cell r="CA197" t="str">
            <v xml:space="preserve">Repair by exchange available at First or Second line without special facilities. </v>
          </cell>
          <cell r="CB197" t="str">
            <v/>
          </cell>
          <cell r="CC197" t="str">
            <v/>
          </cell>
          <cell r="CD197" t="str">
            <v/>
          </cell>
          <cell r="CE197" t="str">
            <v/>
          </cell>
          <cell r="CF197" t="str">
            <v xml:space="preserve">Remove and replace part with standard tools. No Special tools predicted. </v>
          </cell>
          <cell r="CG197" t="str">
            <v xml:space="preserve">Reinstall in the reverse order. </v>
          </cell>
          <cell r="CH197" t="str">
            <v/>
          </cell>
          <cell r="CI197" t="str">
            <v xml:space="preserve">No consumeables predicted. </v>
          </cell>
          <cell r="CJ197" t="str">
            <v xml:space="preserve">Life Limited. This material is subject to deterioration. Inspect on condition at 10 years, and every 5 years subsequently. If disturbed, replace with new. </v>
          </cell>
          <cell r="CK197" t="str">
            <v/>
          </cell>
          <cell r="CL197" t="str">
            <v>Y</v>
          </cell>
        </row>
        <row r="198">
          <cell r="A198">
            <v>201</v>
          </cell>
          <cell r="B198">
            <v>129</v>
          </cell>
          <cell r="C198">
            <v>3</v>
          </cell>
          <cell r="D198" t="str">
            <v>Y</v>
          </cell>
          <cell r="E198">
            <v>0.16800000000000001</v>
          </cell>
          <cell r="F198" t="str">
            <v>SV00A0A410AD0311</v>
          </cell>
          <cell r="G198" t="str">
            <v>BT-M6X16CSK/SS</v>
          </cell>
          <cell r="H198" t="str">
            <v>PMRS</v>
          </cell>
          <cell r="I198" t="str">
            <v>MAIN TANK - 2 - PMRS</v>
          </cell>
          <cell r="J198" t="str">
            <v>M6 Bolt Csk Head</v>
          </cell>
          <cell r="K198" t="str">
            <v>Top Access Plate Assy FT28392</v>
          </cell>
          <cell r="L198" t="str">
            <v>M6 Bolt Csk Head</v>
          </cell>
          <cell r="M198">
            <v>3</v>
          </cell>
          <cell r="N198">
            <v>3</v>
          </cell>
          <cell r="O198">
            <v>5.6000000000000001E-2</v>
          </cell>
          <cell r="P198">
            <v>0.16800000000000001</v>
          </cell>
          <cell r="Q198">
            <v>1.6800000000000002E-7</v>
          </cell>
          <cell r="R198">
            <v>5952380.9523809515</v>
          </cell>
          <cell r="S198" t="str">
            <v>Multiple fasteners</v>
          </cell>
          <cell r="T198" t="str">
            <v>NPRD 95 P2-20, Bolt Hex Head - 0.0020M converted to hours</v>
          </cell>
          <cell r="U198">
            <v>1</v>
          </cell>
          <cell r="V198">
            <v>9.9999999999999992E-2</v>
          </cell>
          <cell r="W198">
            <v>1.6800000000000002E-8</v>
          </cell>
          <cell r="X198" t="str">
            <v>Expected to require 1 mechanic to conduct repairs. Expected to be replaceable in situ. Remove Armor Lid. Repair by exchange available at First or Second line without special facilities. Remove and replace part with standard tools. No Special tools predict</v>
          </cell>
          <cell r="Z198">
            <v>0</v>
          </cell>
          <cell r="AA198" t="str">
            <v>T0</v>
          </cell>
          <cell r="AB198" t="str">
            <v>T0</v>
          </cell>
          <cell r="AC198" t="str">
            <v>P6</v>
          </cell>
          <cell r="AD198" t="str">
            <v>T0</v>
          </cell>
          <cell r="AE198">
            <v>0</v>
          </cell>
          <cell r="AF198">
            <v>0</v>
          </cell>
          <cell r="AG198">
            <v>1.6666666666666666E-2</v>
          </cell>
          <cell r="AH198">
            <v>0</v>
          </cell>
          <cell r="AI198">
            <v>0</v>
          </cell>
          <cell r="AJ198">
            <v>8.3333333333333329E-2</v>
          </cell>
          <cell r="AK198">
            <v>0</v>
          </cell>
          <cell r="AL198">
            <v>0</v>
          </cell>
          <cell r="AM198">
            <v>9.9999999999999992E-2</v>
          </cell>
          <cell r="AN198">
            <v>1.6800000000000002E-8</v>
          </cell>
          <cell r="AP198">
            <v>2</v>
          </cell>
          <cell r="AQ198">
            <v>1</v>
          </cell>
          <cell r="AV198">
            <v>1</v>
          </cell>
          <cell r="BD198">
            <v>1</v>
          </cell>
          <cell r="BJ198">
            <v>1</v>
          </cell>
          <cell r="BL198">
            <v>1</v>
          </cell>
          <cell r="BM198">
            <v>1</v>
          </cell>
          <cell r="BO198" t="str">
            <v xml:space="preserve">Expected to require 1 mechanic to conduct repairs. </v>
          </cell>
          <cell r="BP198" t="str">
            <v xml:space="preserve">Expected to be replaceable in situ. </v>
          </cell>
          <cell r="BQ198" t="str">
            <v/>
          </cell>
          <cell r="BR198" t="str">
            <v/>
          </cell>
          <cell r="BS198" t="str">
            <v xml:space="preserve">Remove Armor Lid. </v>
          </cell>
          <cell r="BT198" t="str">
            <v/>
          </cell>
          <cell r="BU198" t="str">
            <v/>
          </cell>
          <cell r="BV198" t="str">
            <v/>
          </cell>
          <cell r="BW198" t="str">
            <v/>
          </cell>
          <cell r="BX198" t="str">
            <v/>
          </cell>
          <cell r="BY198" t="str">
            <v/>
          </cell>
          <cell r="BZ198" t="str">
            <v/>
          </cell>
          <cell r="CA198" t="str">
            <v xml:space="preserve">Repair by exchange available at First or Second line without special facilities. </v>
          </cell>
          <cell r="CB198" t="str">
            <v/>
          </cell>
          <cell r="CC198" t="str">
            <v/>
          </cell>
          <cell r="CD198" t="str">
            <v/>
          </cell>
          <cell r="CE198" t="str">
            <v/>
          </cell>
          <cell r="CF198" t="str">
            <v xml:space="preserve">Remove and replace part with standard tools. No Special tools predicted. </v>
          </cell>
          <cell r="CG198" t="str">
            <v/>
          </cell>
          <cell r="CH198" t="str">
            <v/>
          </cell>
          <cell r="CI198" t="str">
            <v xml:space="preserve">No consumeables predicted. </v>
          </cell>
          <cell r="CJ198" t="str">
            <v xml:space="preserve">No predicted life limitations. </v>
          </cell>
          <cell r="CK198" t="str">
            <v/>
          </cell>
          <cell r="CL198" t="str">
            <v>Y</v>
          </cell>
        </row>
        <row r="199">
          <cell r="A199">
            <v>202</v>
          </cell>
          <cell r="B199">
            <v>131</v>
          </cell>
          <cell r="C199">
            <v>2</v>
          </cell>
          <cell r="D199" t="str">
            <v>N</v>
          </cell>
          <cell r="E199">
            <v>0</v>
          </cell>
          <cell r="F199" t="str">
            <v>SV00A0A410AD05</v>
          </cell>
          <cell r="G199" t="str">
            <v/>
          </cell>
          <cell r="H199" t="str">
            <v>PMRS</v>
          </cell>
          <cell r="I199" t="str">
            <v>MAIN TANK - 2 - PMRS</v>
          </cell>
          <cell r="J199" t="str">
            <v/>
          </cell>
          <cell r="K199" t="str">
            <v>Fuel Filler</v>
          </cell>
          <cell r="L199" t="str">
            <v/>
          </cell>
          <cell r="M199" t="str">
            <v/>
          </cell>
          <cell r="N199" t="str">
            <v/>
          </cell>
          <cell r="O199">
            <v>26.330042353543185</v>
          </cell>
          <cell r="P199">
            <v>26.330042353543185</v>
          </cell>
          <cell r="Q199">
            <v>2.6330042353543185E-5</v>
          </cell>
          <cell r="R199">
            <v>37979.429982399241</v>
          </cell>
          <cell r="S199" t="str">
            <v>No redundancy</v>
          </cell>
          <cell r="T199" t="str">
            <v>Sum of Below Parts</v>
          </cell>
          <cell r="U199">
            <v>1</v>
          </cell>
          <cell r="V199">
            <v>0.10128678002700114</v>
          </cell>
          <cell r="W199">
            <v>2.6668852079649523E-6</v>
          </cell>
          <cell r="X199" t="str">
            <v xml:space="preserve">Repair by exchange available at First or Second line without special facilities. See parts below. Individual damaged parts can be replaced without replacing the tank. </v>
          </cell>
          <cell r="Z199">
            <v>0</v>
          </cell>
          <cell r="AA199" t="str">
            <v>T0</v>
          </cell>
          <cell r="AB199" t="str">
            <v>T0</v>
          </cell>
          <cell r="AC199" t="str">
            <v>T0</v>
          </cell>
          <cell r="AD199" t="str">
            <v>T0</v>
          </cell>
          <cell r="AL199" t="str">
            <v>MTTE =</v>
          </cell>
          <cell r="AM199">
            <v>0.10128678002700114</v>
          </cell>
          <cell r="AN199">
            <v>2.6668852079649523E-6</v>
          </cell>
          <cell r="AP199">
            <v>1</v>
          </cell>
          <cell r="AQ199">
            <v>4</v>
          </cell>
          <cell r="BJ199">
            <v>6</v>
          </cell>
          <cell r="BL199">
            <v>6</v>
          </cell>
          <cell r="BM199">
            <v>5</v>
          </cell>
          <cell r="BN199">
            <v>2</v>
          </cell>
          <cell r="BO199" t="str">
            <v/>
          </cell>
          <cell r="BP199" t="str">
            <v/>
          </cell>
          <cell r="BQ199" t="str">
            <v/>
          </cell>
          <cell r="BR199" t="str">
            <v/>
          </cell>
          <cell r="BS199" t="str">
            <v/>
          </cell>
          <cell r="BT199" t="str">
            <v/>
          </cell>
          <cell r="BU199" t="str">
            <v/>
          </cell>
          <cell r="BV199" t="str">
            <v/>
          </cell>
          <cell r="BW199" t="str">
            <v/>
          </cell>
          <cell r="BX199" t="str">
            <v/>
          </cell>
          <cell r="BY199" t="str">
            <v/>
          </cell>
          <cell r="BZ199" t="str">
            <v/>
          </cell>
          <cell r="CA199" t="str">
            <v xml:space="preserve">Repair by exchange available at First or Second line without special facilities. </v>
          </cell>
          <cell r="CB199" t="str">
            <v/>
          </cell>
          <cell r="CC199" t="str">
            <v/>
          </cell>
          <cell r="CD199" t="str">
            <v/>
          </cell>
          <cell r="CE199" t="str">
            <v/>
          </cell>
          <cell r="CF199" t="str">
            <v/>
          </cell>
          <cell r="CG199" t="str">
            <v/>
          </cell>
          <cell r="CH199" t="str">
            <v/>
          </cell>
          <cell r="CI199" t="str">
            <v/>
          </cell>
          <cell r="CJ199" t="str">
            <v/>
          </cell>
          <cell r="CK199" t="str">
            <v xml:space="preserve">See parts below. Individual damaged parts can be replaced without replacing the tank. </v>
          </cell>
          <cell r="CL199" t="str">
            <v>Y</v>
          </cell>
        </row>
        <row r="200">
          <cell r="A200">
            <v>203</v>
          </cell>
          <cell r="B200">
            <v>131</v>
          </cell>
          <cell r="C200">
            <v>3</v>
          </cell>
          <cell r="D200" t="str">
            <v>Y</v>
          </cell>
          <cell r="E200">
            <v>0.89600000000000002</v>
          </cell>
          <cell r="F200" t="str">
            <v>SV00A0A410AD0501</v>
          </cell>
          <cell r="G200" t="str">
            <v>Y-J2-1MA-X-V</v>
          </cell>
          <cell r="H200" t="str">
            <v>PMRS</v>
          </cell>
          <cell r="I200" t="str">
            <v>MAIN TANK - 2 - PMRS</v>
          </cell>
          <cell r="J200" t="str">
            <v>Pressure/Gravity Refuel Coupling</v>
          </cell>
          <cell r="K200" t="str">
            <v>Fuel Filler LRU</v>
          </cell>
          <cell r="L200" t="str">
            <v>Pressure/Gravity Refuel Coupling</v>
          </cell>
          <cell r="M200">
            <v>1</v>
          </cell>
          <cell r="N200">
            <v>1</v>
          </cell>
          <cell r="O200">
            <v>0.89600000000000002</v>
          </cell>
          <cell r="P200">
            <v>0.89600000000000002</v>
          </cell>
          <cell r="Q200">
            <v>8.9599999999999998E-7</v>
          </cell>
          <cell r="R200">
            <v>1116071.4285714286</v>
          </cell>
          <cell r="S200" t="str">
            <v>No redundancy</v>
          </cell>
          <cell r="T200" t="str">
            <v>NPRD 95 P2-6, Adapter - 0.0320M converted to hours</v>
          </cell>
          <cell r="U200">
            <v>1</v>
          </cell>
          <cell r="V200">
            <v>0.13333333333333333</v>
          </cell>
          <cell r="W200">
            <v>1.1946666666666665E-7</v>
          </cell>
          <cell r="X200" t="str">
            <v>Expected to require 1 mechanic to conduct repairs. Expected to be replaceable in situ. Open Armor Hatch for access. Remove 14 M4 countersink screws to remove the Fuel Filler. Repair by exchange available at First or Second line without special facilities.</v>
          </cell>
          <cell r="Y200">
            <v>14</v>
          </cell>
          <cell r="Z200">
            <v>0</v>
          </cell>
          <cell r="AA200" t="str">
            <v>T0</v>
          </cell>
          <cell r="AB200" t="str">
            <v>T0</v>
          </cell>
          <cell r="AC200" t="str">
            <v>P12</v>
          </cell>
          <cell r="AD200" t="str">
            <v>T0</v>
          </cell>
          <cell r="AE200">
            <v>0</v>
          </cell>
          <cell r="AF200">
            <v>0</v>
          </cell>
          <cell r="AG200">
            <v>0.05</v>
          </cell>
          <cell r="AH200">
            <v>0</v>
          </cell>
          <cell r="AI200">
            <v>0</v>
          </cell>
          <cell r="AJ200">
            <v>8.3333333333333329E-2</v>
          </cell>
          <cell r="AK200">
            <v>0</v>
          </cell>
          <cell r="AL200">
            <v>0</v>
          </cell>
          <cell r="AM200">
            <v>0.13333333333333333</v>
          </cell>
          <cell r="AN200">
            <v>1.1946666666666665E-7</v>
          </cell>
          <cell r="AP200">
            <v>2</v>
          </cell>
          <cell r="AQ200">
            <v>1</v>
          </cell>
          <cell r="AU200">
            <v>1</v>
          </cell>
          <cell r="AZ200" t="str">
            <v xml:space="preserve">Remove 14 M4 countersink screws to remove the Fuel Filler. </v>
          </cell>
          <cell r="BD200">
            <v>1</v>
          </cell>
          <cell r="BJ200">
            <v>1</v>
          </cell>
          <cell r="BL200">
            <v>1</v>
          </cell>
          <cell r="BM200">
            <v>1</v>
          </cell>
          <cell r="BO200" t="str">
            <v xml:space="preserve">Expected to require 1 mechanic to conduct repairs. </v>
          </cell>
          <cell r="BP200" t="str">
            <v xml:space="preserve">Expected to be replaceable in situ. </v>
          </cell>
          <cell r="BQ200" t="str">
            <v/>
          </cell>
          <cell r="BR200" t="str">
            <v xml:space="preserve">Open Armor Hatch for access. </v>
          </cell>
          <cell r="BS200" t="str">
            <v/>
          </cell>
          <cell r="BT200" t="str">
            <v/>
          </cell>
          <cell r="BU200" t="str">
            <v/>
          </cell>
          <cell r="BV200" t="str">
            <v/>
          </cell>
          <cell r="BW200" t="str">
            <v/>
          </cell>
          <cell r="BX200" t="str">
            <v/>
          </cell>
          <cell r="BY200" t="str">
            <v xml:space="preserve">Remove 14 M4 countersink screws to remove the Fuel Filler. </v>
          </cell>
          <cell r="BZ200" t="str">
            <v/>
          </cell>
          <cell r="CA200" t="str">
            <v xml:space="preserve">Repair by exchange available at First or Second line without special facilities. </v>
          </cell>
          <cell r="CB200" t="str">
            <v/>
          </cell>
          <cell r="CC200" t="str">
            <v/>
          </cell>
          <cell r="CD200" t="str">
            <v/>
          </cell>
          <cell r="CE200" t="str">
            <v/>
          </cell>
          <cell r="CF200" t="str">
            <v xml:space="preserve">Remove and replace part with standard tools. No Special tools predicted. </v>
          </cell>
          <cell r="CG200" t="str">
            <v/>
          </cell>
          <cell r="CH200" t="str">
            <v/>
          </cell>
          <cell r="CI200" t="str">
            <v xml:space="preserve">No consumeables predicted. </v>
          </cell>
          <cell r="CJ200" t="str">
            <v xml:space="preserve">No predicted life limitations. </v>
          </cell>
          <cell r="CK200" t="str">
            <v/>
          </cell>
          <cell r="CL200" t="str">
            <v>Y</v>
          </cell>
        </row>
        <row r="201">
          <cell r="A201">
            <v>204</v>
          </cell>
          <cell r="B201">
            <v>132</v>
          </cell>
          <cell r="C201">
            <v>3</v>
          </cell>
          <cell r="D201" t="str">
            <v>Y</v>
          </cell>
          <cell r="E201">
            <v>24.425797750743651</v>
          </cell>
          <cell r="F201" t="str">
            <v>SV00A0A410AD0503</v>
          </cell>
          <cell r="G201" t="str">
            <v>Y-FCMX109A</v>
          </cell>
          <cell r="H201" t="str">
            <v>PMRS</v>
          </cell>
          <cell r="I201" t="str">
            <v>MAIN TANK - 2 - PMRS</v>
          </cell>
          <cell r="J201" t="str">
            <v>STANAG 3105  Filler Cap &amp; Lanyard</v>
          </cell>
          <cell r="K201" t="str">
            <v>Fuel Filler LRU</v>
          </cell>
          <cell r="L201" t="str">
            <v>STANAG 3105  Filler Cap &amp; Lanyard</v>
          </cell>
          <cell r="M201">
            <v>1</v>
          </cell>
          <cell r="N201">
            <v>1</v>
          </cell>
          <cell r="O201">
            <v>24.425797750743651</v>
          </cell>
          <cell r="P201">
            <v>24.425797750743651</v>
          </cell>
          <cell r="Q201">
            <v>2.4425797750743652E-5</v>
          </cell>
          <cell r="R201">
            <v>40940.32097557815</v>
          </cell>
          <cell r="S201" t="str">
            <v>No redundancy</v>
          </cell>
          <cell r="T201" t="str">
            <v>Similarity to FT54357</v>
          </cell>
          <cell r="U201">
            <v>1</v>
          </cell>
          <cell r="V201">
            <v>9.9999999999999992E-2</v>
          </cell>
          <cell r="W201">
            <v>2.442579775074365E-6</v>
          </cell>
          <cell r="X201" t="str">
            <v>Expected to require 1 mechanic to conduct repairs. Expected to be replaceable in situ. Open Armor Hatch for access. Repair by exchange available at First or Second line without special facilities. Remove and replace part with standard tools. No Special to</v>
          </cell>
          <cell r="Z201">
            <v>0</v>
          </cell>
          <cell r="AA201" t="str">
            <v>T0</v>
          </cell>
          <cell r="AB201" t="str">
            <v>T0</v>
          </cell>
          <cell r="AC201" t="str">
            <v>P5</v>
          </cell>
          <cell r="AD201" t="str">
            <v>T0</v>
          </cell>
          <cell r="AE201">
            <v>0</v>
          </cell>
          <cell r="AF201">
            <v>0</v>
          </cell>
          <cell r="AG201">
            <v>1.6666666666666666E-2</v>
          </cell>
          <cell r="AH201">
            <v>0</v>
          </cell>
          <cell r="AI201">
            <v>0</v>
          </cell>
          <cell r="AJ201">
            <v>8.3333333333333329E-2</v>
          </cell>
          <cell r="AK201">
            <v>0</v>
          </cell>
          <cell r="AL201">
            <v>0</v>
          </cell>
          <cell r="AM201">
            <v>9.9999999999999992E-2</v>
          </cell>
          <cell r="AN201">
            <v>2.442579775074365E-6</v>
          </cell>
          <cell r="AP201">
            <v>2</v>
          </cell>
          <cell r="AQ201">
            <v>1</v>
          </cell>
          <cell r="AU201">
            <v>1</v>
          </cell>
          <cell r="BD201">
            <v>1</v>
          </cell>
          <cell r="BJ201">
            <v>1</v>
          </cell>
          <cell r="BL201">
            <v>1</v>
          </cell>
          <cell r="BM201">
            <v>1</v>
          </cell>
          <cell r="BO201" t="str">
            <v xml:space="preserve">Expected to require 1 mechanic to conduct repairs. </v>
          </cell>
          <cell r="BP201" t="str">
            <v xml:space="preserve">Expected to be replaceable in situ. </v>
          </cell>
          <cell r="BQ201" t="str">
            <v/>
          </cell>
          <cell r="BR201" t="str">
            <v xml:space="preserve">Open Armor Hatch for access. </v>
          </cell>
          <cell r="BS201" t="str">
            <v/>
          </cell>
          <cell r="BT201" t="str">
            <v/>
          </cell>
          <cell r="BU201" t="str">
            <v/>
          </cell>
          <cell r="BV201" t="str">
            <v/>
          </cell>
          <cell r="BW201" t="str">
            <v/>
          </cell>
          <cell r="BX201" t="str">
            <v/>
          </cell>
          <cell r="BY201" t="str">
            <v/>
          </cell>
          <cell r="BZ201" t="str">
            <v/>
          </cell>
          <cell r="CA201" t="str">
            <v xml:space="preserve">Repair by exchange available at First or Second line without special facilities. </v>
          </cell>
          <cell r="CB201" t="str">
            <v/>
          </cell>
          <cell r="CC201" t="str">
            <v/>
          </cell>
          <cell r="CD201" t="str">
            <v/>
          </cell>
          <cell r="CE201" t="str">
            <v/>
          </cell>
          <cell r="CF201" t="str">
            <v xml:space="preserve">Remove and replace part with standard tools. No Special tools predicted. </v>
          </cell>
          <cell r="CG201" t="str">
            <v/>
          </cell>
          <cell r="CH201" t="str">
            <v/>
          </cell>
          <cell r="CI201" t="str">
            <v xml:space="preserve">No consumeables predicted. </v>
          </cell>
          <cell r="CJ201" t="str">
            <v xml:space="preserve">No predicted life limitations. </v>
          </cell>
          <cell r="CK201" t="str">
            <v/>
          </cell>
          <cell r="CL201" t="str">
            <v>Y</v>
          </cell>
        </row>
        <row r="202">
          <cell r="A202">
            <v>205</v>
          </cell>
          <cell r="B202">
            <v>135</v>
          </cell>
          <cell r="C202">
            <v>3</v>
          </cell>
          <cell r="D202" t="str">
            <v>Y</v>
          </cell>
          <cell r="E202">
            <v>0.20763084896101522</v>
          </cell>
          <cell r="F202" t="str">
            <v>SV00A0A410AD0505</v>
          </cell>
          <cell r="G202" t="str">
            <v>Y-SS1326</v>
          </cell>
          <cell r="H202" t="str">
            <v>PMRS</v>
          </cell>
          <cell r="I202" t="str">
            <v>MAIN TANK - 2 - PMRS</v>
          </cell>
          <cell r="J202" t="str">
            <v xml:space="preserve">Clamp  </v>
          </cell>
          <cell r="K202" t="str">
            <v>Fuel Filler LRU</v>
          </cell>
          <cell r="L202" t="str">
            <v xml:space="preserve">Clamp  </v>
          </cell>
          <cell r="M202">
            <v>2</v>
          </cell>
          <cell r="N202">
            <v>2</v>
          </cell>
          <cell r="O202">
            <v>0.10381542448050761</v>
          </cell>
          <cell r="P202">
            <v>0.20763084896101522</v>
          </cell>
          <cell r="Q202">
            <v>2.0763084896101523E-7</v>
          </cell>
          <cell r="R202">
            <v>4816240</v>
          </cell>
          <cell r="S202" t="str">
            <v>No redundancy</v>
          </cell>
          <cell r="T202" t="str">
            <v>NPRD 95 P2-40, Clamp Hose P# 105 - 1/48.1624 GB converted to GM.</v>
          </cell>
          <cell r="U202">
            <v>1</v>
          </cell>
          <cell r="V202">
            <v>0.11666666666666667</v>
          </cell>
          <cell r="W202">
            <v>2.4223599045451778E-8</v>
          </cell>
          <cell r="X202" t="str">
            <v>Expected to require 1 mechanic to conduct repairs. Expected to be replaceable in situ. Open Armor Hatch for access. Repair by exchange available at First or Second line without special facilities. Remove and replace part with standard tools. No Special to</v>
          </cell>
          <cell r="Z202">
            <v>0</v>
          </cell>
          <cell r="AA202" t="str">
            <v>T0</v>
          </cell>
          <cell r="AB202" t="str">
            <v>T0</v>
          </cell>
          <cell r="AC202" t="str">
            <v>P10</v>
          </cell>
          <cell r="AD202" t="str">
            <v>T0</v>
          </cell>
          <cell r="AE202">
            <v>0</v>
          </cell>
          <cell r="AF202">
            <v>0</v>
          </cell>
          <cell r="AG202">
            <v>3.3333333333333333E-2</v>
          </cell>
          <cell r="AH202">
            <v>0</v>
          </cell>
          <cell r="AI202">
            <v>0</v>
          </cell>
          <cell r="AJ202">
            <v>8.3333333333333329E-2</v>
          </cell>
          <cell r="AK202">
            <v>0</v>
          </cell>
          <cell r="AL202">
            <v>0</v>
          </cell>
          <cell r="AM202">
            <v>0.11666666666666667</v>
          </cell>
          <cell r="AN202">
            <v>2.4223599045451778E-8</v>
          </cell>
          <cell r="AP202">
            <v>2</v>
          </cell>
          <cell r="AQ202">
            <v>1</v>
          </cell>
          <cell r="AU202">
            <v>1</v>
          </cell>
          <cell r="BD202">
            <v>1</v>
          </cell>
          <cell r="BJ202">
            <v>1</v>
          </cell>
          <cell r="BK202">
            <v>1</v>
          </cell>
          <cell r="BL202">
            <v>1</v>
          </cell>
          <cell r="BM202">
            <v>1</v>
          </cell>
          <cell r="BO202" t="str">
            <v xml:space="preserve">Expected to require 1 mechanic to conduct repairs. </v>
          </cell>
          <cell r="BP202" t="str">
            <v xml:space="preserve">Expected to be replaceable in situ. </v>
          </cell>
          <cell r="BQ202" t="str">
            <v/>
          </cell>
          <cell r="BR202" t="str">
            <v xml:space="preserve">Open Armor Hatch for access. </v>
          </cell>
          <cell r="BS202" t="str">
            <v/>
          </cell>
          <cell r="BT202" t="str">
            <v/>
          </cell>
          <cell r="BU202" t="str">
            <v/>
          </cell>
          <cell r="BV202" t="str">
            <v/>
          </cell>
          <cell r="BW202" t="str">
            <v/>
          </cell>
          <cell r="BX202" t="str">
            <v/>
          </cell>
          <cell r="BY202" t="str">
            <v/>
          </cell>
          <cell r="BZ202" t="str">
            <v/>
          </cell>
          <cell r="CA202" t="str">
            <v xml:space="preserve">Repair by exchange available at First or Second line without special facilities. </v>
          </cell>
          <cell r="CB202" t="str">
            <v/>
          </cell>
          <cell r="CC202" t="str">
            <v/>
          </cell>
          <cell r="CD202" t="str">
            <v/>
          </cell>
          <cell r="CE202" t="str">
            <v/>
          </cell>
          <cell r="CF202" t="str">
            <v xml:space="preserve">Remove and replace part with standard tools. No Special tools predicted. </v>
          </cell>
          <cell r="CG202" t="str">
            <v xml:space="preserve">Reinstall in the reverse order. </v>
          </cell>
          <cell r="CH202" t="str">
            <v/>
          </cell>
          <cell r="CI202" t="str">
            <v xml:space="preserve">No consumeables predicted. </v>
          </cell>
          <cell r="CJ202" t="str">
            <v xml:space="preserve">No predicted life limitations. </v>
          </cell>
          <cell r="CK202" t="str">
            <v/>
          </cell>
          <cell r="CL202" t="str">
            <v>Y</v>
          </cell>
        </row>
        <row r="203">
          <cell r="A203">
            <v>206</v>
          </cell>
          <cell r="B203">
            <v>123</v>
          </cell>
          <cell r="C203">
            <v>3</v>
          </cell>
          <cell r="D203" t="str">
            <v>Y</v>
          </cell>
          <cell r="E203">
            <v>0.78400000000000003</v>
          </cell>
          <cell r="F203" t="str">
            <v>SV00A0A410AD0507</v>
          </cell>
          <cell r="G203" t="str">
            <v>BT-M4X20CSK/SS</v>
          </cell>
          <cell r="H203" t="str">
            <v>PMRS</v>
          </cell>
          <cell r="I203" t="str">
            <v>MAIN TANK - 2 - PMRS</v>
          </cell>
          <cell r="J203" t="str">
            <v>M4 CSK SCREW 20mm</v>
          </cell>
          <cell r="K203" t="str">
            <v>Fuel Filler LRU</v>
          </cell>
          <cell r="L203" t="str">
            <v>M4 CSK SCREW 20mm</v>
          </cell>
          <cell r="M203">
            <v>14</v>
          </cell>
          <cell r="N203">
            <v>14</v>
          </cell>
          <cell r="O203">
            <v>5.6000000000000001E-2</v>
          </cell>
          <cell r="P203">
            <v>0.78400000000000003</v>
          </cell>
          <cell r="Q203">
            <v>7.8400000000000003E-7</v>
          </cell>
          <cell r="R203">
            <v>1275510.2040816327</v>
          </cell>
          <cell r="S203" t="str">
            <v>Multiple fasteners</v>
          </cell>
          <cell r="T203" t="str">
            <v>NPRD 95 P2-20, Bolt Hex Head - 0.0020M converted to hours</v>
          </cell>
          <cell r="U203">
            <v>1</v>
          </cell>
          <cell r="V203">
            <v>9.9999999999999992E-2</v>
          </cell>
          <cell r="W203">
            <v>7.8400000000000001E-8</v>
          </cell>
          <cell r="X203" t="str">
            <v>Expected to require 1 mechanic to conduct repairs. Expected to be replaceable in situ. Remove Armor Hatch for full access. Repair by exchange available at First or Second line without special facilities. Remove and replace part with standard tools. No Spe</v>
          </cell>
          <cell r="Z203">
            <v>0</v>
          </cell>
          <cell r="AA203" t="str">
            <v>T0</v>
          </cell>
          <cell r="AB203" t="str">
            <v>T0</v>
          </cell>
          <cell r="AC203" t="str">
            <v>P6</v>
          </cell>
          <cell r="AD203" t="str">
            <v>T0</v>
          </cell>
          <cell r="AE203">
            <v>0</v>
          </cell>
          <cell r="AF203">
            <v>0</v>
          </cell>
          <cell r="AG203">
            <v>1.6666666666666666E-2</v>
          </cell>
          <cell r="AH203">
            <v>0</v>
          </cell>
          <cell r="AI203">
            <v>0</v>
          </cell>
          <cell r="AJ203">
            <v>8.3333333333333329E-2</v>
          </cell>
          <cell r="AK203">
            <v>0</v>
          </cell>
          <cell r="AL203">
            <v>0</v>
          </cell>
          <cell r="AM203">
            <v>9.9999999999999992E-2</v>
          </cell>
          <cell r="AN203">
            <v>7.8400000000000001E-8</v>
          </cell>
          <cell r="AP203">
            <v>2</v>
          </cell>
          <cell r="AQ203">
            <v>1</v>
          </cell>
          <cell r="AU203">
            <v>2</v>
          </cell>
          <cell r="BD203">
            <v>1</v>
          </cell>
          <cell r="BJ203">
            <v>1</v>
          </cell>
          <cell r="BL203">
            <v>1</v>
          </cell>
          <cell r="BM203">
            <v>1</v>
          </cell>
          <cell r="BO203" t="str">
            <v xml:space="preserve">Expected to require 1 mechanic to conduct repairs. </v>
          </cell>
          <cell r="BP203" t="str">
            <v xml:space="preserve">Expected to be replaceable in situ. </v>
          </cell>
          <cell r="BQ203" t="str">
            <v/>
          </cell>
          <cell r="BR203" t="str">
            <v xml:space="preserve">Remove Armor Hatch for full access. </v>
          </cell>
          <cell r="BS203" t="str">
            <v/>
          </cell>
          <cell r="BT203" t="str">
            <v/>
          </cell>
          <cell r="BU203" t="str">
            <v/>
          </cell>
          <cell r="BV203" t="str">
            <v/>
          </cell>
          <cell r="BW203" t="str">
            <v/>
          </cell>
          <cell r="BX203" t="str">
            <v/>
          </cell>
          <cell r="BY203" t="str">
            <v/>
          </cell>
          <cell r="BZ203" t="str">
            <v/>
          </cell>
          <cell r="CA203" t="str">
            <v xml:space="preserve">Repair by exchange available at First or Second line without special facilities. </v>
          </cell>
          <cell r="CB203" t="str">
            <v/>
          </cell>
          <cell r="CC203" t="str">
            <v/>
          </cell>
          <cell r="CD203" t="str">
            <v/>
          </cell>
          <cell r="CE203" t="str">
            <v/>
          </cell>
          <cell r="CF203" t="str">
            <v xml:space="preserve">Remove and replace part with standard tools. No Special tools predicted. </v>
          </cell>
          <cell r="CG203" t="str">
            <v/>
          </cell>
          <cell r="CH203" t="str">
            <v/>
          </cell>
          <cell r="CI203" t="str">
            <v xml:space="preserve">No consumeables predicted. </v>
          </cell>
          <cell r="CJ203" t="str">
            <v xml:space="preserve">No predicted life limitations. </v>
          </cell>
          <cell r="CK203" t="str">
            <v/>
          </cell>
          <cell r="CL203" t="str">
            <v>Y</v>
          </cell>
        </row>
        <row r="204">
          <cell r="A204">
            <v>207</v>
          </cell>
          <cell r="B204">
            <v>136</v>
          </cell>
          <cell r="C204">
            <v>3</v>
          </cell>
          <cell r="D204" t="str">
            <v>Y</v>
          </cell>
          <cell r="E204">
            <v>1.6613753838518822E-2</v>
          </cell>
          <cell r="F204" t="str">
            <v>SV00A0A410AD0509</v>
          </cell>
          <cell r="G204" t="str">
            <v>FT28385/1</v>
          </cell>
          <cell r="H204" t="str">
            <v>PMRS</v>
          </cell>
          <cell r="I204" t="str">
            <v>MAIN TANK - 2 - PMRS</v>
          </cell>
          <cell r="J204" t="str">
            <v>Flex P seal Rubber Moulding</v>
          </cell>
          <cell r="K204" t="str">
            <v>Fuel Filler LRU</v>
          </cell>
          <cell r="L204" t="str">
            <v>Flex P seal Rubber Moulding</v>
          </cell>
          <cell r="M204">
            <v>1</v>
          </cell>
          <cell r="N204">
            <v>1</v>
          </cell>
          <cell r="O204">
            <v>1.6613753838518822E-2</v>
          </cell>
          <cell r="P204">
            <v>1.6613753838518822E-2</v>
          </cell>
          <cell r="Q204">
            <v>1.6613753838518823E-8</v>
          </cell>
          <cell r="R204">
            <v>60191092.857142851</v>
          </cell>
          <cell r="S204" t="str">
            <v>No redundancy</v>
          </cell>
          <cell r="T204" t="str">
            <v>NPRD 95 P2-237, Washer P# 7748743 - 1/1685.3506M GM converted to hours</v>
          </cell>
          <cell r="U204">
            <v>1</v>
          </cell>
          <cell r="V204">
            <v>0.13333333333333333</v>
          </cell>
          <cell r="W204">
            <v>2.2151671784691763E-9</v>
          </cell>
          <cell r="X204" t="str">
            <v>Expected to require 1 mechanic to conduct repairs. Expected to be replaceable in situ. Remove Armor Lid. Remove 14 M4 countersink screws to remove the Fuel Filler. Repair by exchange available at First or Second line without special facilities. Remove and</v>
          </cell>
          <cell r="Z204">
            <v>0</v>
          </cell>
          <cell r="AA204" t="str">
            <v>T0</v>
          </cell>
          <cell r="AB204" t="str">
            <v>T0</v>
          </cell>
          <cell r="AC204" t="str">
            <v>P18</v>
          </cell>
          <cell r="AD204" t="str">
            <v>T0</v>
          </cell>
          <cell r="AE204">
            <v>0</v>
          </cell>
          <cell r="AF204">
            <v>0</v>
          </cell>
          <cell r="AG204">
            <v>0.05</v>
          </cell>
          <cell r="AH204">
            <v>0</v>
          </cell>
          <cell r="AI204">
            <v>0</v>
          </cell>
          <cell r="AJ204">
            <v>8.3333333333333329E-2</v>
          </cell>
          <cell r="AK204">
            <v>0</v>
          </cell>
          <cell r="AL204">
            <v>0</v>
          </cell>
          <cell r="AM204">
            <v>0.13333333333333333</v>
          </cell>
          <cell r="AN204">
            <v>2.2151671784691763E-9</v>
          </cell>
          <cell r="AP204">
            <v>2</v>
          </cell>
          <cell r="AQ204">
            <v>1</v>
          </cell>
          <cell r="AV204">
            <v>1</v>
          </cell>
          <cell r="AZ204" t="str">
            <v xml:space="preserve">Remove 14 M4 countersink screws to remove the Fuel Filler. </v>
          </cell>
          <cell r="BD204">
            <v>1</v>
          </cell>
          <cell r="BJ204">
            <v>1</v>
          </cell>
          <cell r="BL204">
            <v>1</v>
          </cell>
          <cell r="BM204">
            <v>2</v>
          </cell>
          <cell r="BO204" t="str">
            <v xml:space="preserve">Expected to require 1 mechanic to conduct repairs. </v>
          </cell>
          <cell r="BP204" t="str">
            <v xml:space="preserve">Expected to be replaceable in situ. </v>
          </cell>
          <cell r="BQ204" t="str">
            <v/>
          </cell>
          <cell r="BR204" t="str">
            <v/>
          </cell>
          <cell r="BS204" t="str">
            <v xml:space="preserve">Remove Armor Lid. </v>
          </cell>
          <cell r="BT204" t="str">
            <v/>
          </cell>
          <cell r="BU204" t="str">
            <v/>
          </cell>
          <cell r="BV204" t="str">
            <v/>
          </cell>
          <cell r="BW204" t="str">
            <v/>
          </cell>
          <cell r="BX204" t="str">
            <v/>
          </cell>
          <cell r="BY204" t="str">
            <v xml:space="preserve">Remove 14 M4 countersink screws to remove the Fuel Filler. </v>
          </cell>
          <cell r="BZ204" t="str">
            <v/>
          </cell>
          <cell r="CA204" t="str">
            <v xml:space="preserve">Repair by exchange available at First or Second line without special facilities. </v>
          </cell>
          <cell r="CB204" t="str">
            <v/>
          </cell>
          <cell r="CC204" t="str">
            <v/>
          </cell>
          <cell r="CD204" t="str">
            <v/>
          </cell>
          <cell r="CE204" t="str">
            <v/>
          </cell>
          <cell r="CF204" t="str">
            <v xml:space="preserve">Remove and replace part with standard tools. No Special tools predicted. </v>
          </cell>
          <cell r="CG204" t="str">
            <v/>
          </cell>
          <cell r="CH204" t="str">
            <v/>
          </cell>
          <cell r="CI204" t="str">
            <v xml:space="preserve">No consumeables predicted. </v>
          </cell>
          <cell r="CJ204" t="str">
            <v>Life Limited. This material is subject to deterioration. Inspect on condition at 10 years, and every 5 years subsequently.</v>
          </cell>
          <cell r="CK204" t="str">
            <v/>
          </cell>
          <cell r="CL204" t="str">
            <v>Y</v>
          </cell>
        </row>
        <row r="205">
          <cell r="A205">
            <v>208</v>
          </cell>
          <cell r="B205">
            <v>137</v>
          </cell>
          <cell r="C205">
            <v>2</v>
          </cell>
          <cell r="D205" t="str">
            <v>N</v>
          </cell>
          <cell r="E205">
            <v>0</v>
          </cell>
          <cell r="F205" t="str">
            <v>SV00A0A460AA03</v>
          </cell>
          <cell r="G205" t="str">
            <v/>
          </cell>
          <cell r="H205" t="str">
            <v>PMRS</v>
          </cell>
          <cell r="I205" t="str">
            <v>MAIN TANK - 2 - PMRS</v>
          </cell>
          <cell r="J205" t="str">
            <v/>
          </cell>
          <cell r="K205" t="str">
            <v>PRESSURE RELIEF VALVE - MAIN TANK</v>
          </cell>
          <cell r="L205" t="str">
            <v/>
          </cell>
          <cell r="M205" t="str">
            <v/>
          </cell>
          <cell r="N205" t="str">
            <v/>
          </cell>
          <cell r="O205">
            <v>6.979815424480508</v>
          </cell>
          <cell r="P205">
            <v>6.979815424480508</v>
          </cell>
          <cell r="Q205">
            <v>6.9798154244805079E-6</v>
          </cell>
          <cell r="R205">
            <v>143270.26420966251</v>
          </cell>
          <cell r="S205" t="str">
            <v>No redundancy</v>
          </cell>
          <cell r="T205" t="str">
            <v>Sum of Below Parts</v>
          </cell>
          <cell r="U205">
            <v>1</v>
          </cell>
          <cell r="V205">
            <v>0.90416600092149746</v>
          </cell>
          <cell r="W205">
            <v>6.3109117995227253E-6</v>
          </cell>
          <cell r="X205" t="str">
            <v xml:space="preserve">Repair by exchange available at First or Second line without special facilities. </v>
          </cell>
          <cell r="Z205">
            <v>0</v>
          </cell>
          <cell r="AA205" t="str">
            <v>T0</v>
          </cell>
          <cell r="AB205" t="str">
            <v>T0</v>
          </cell>
          <cell r="AC205" t="str">
            <v>T0</v>
          </cell>
          <cell r="AD205" t="str">
            <v>T0</v>
          </cell>
          <cell r="AL205" t="str">
            <v>MTTE =</v>
          </cell>
          <cell r="AM205">
            <v>0.90416600092149746</v>
          </cell>
          <cell r="AN205">
            <v>6.3109117995227253E-6</v>
          </cell>
          <cell r="AP205">
            <v>1</v>
          </cell>
          <cell r="AQ205">
            <v>4</v>
          </cell>
          <cell r="BJ205">
            <v>6</v>
          </cell>
          <cell r="BL205">
            <v>6</v>
          </cell>
          <cell r="BM205">
            <v>4</v>
          </cell>
          <cell r="BO205" t="str">
            <v/>
          </cell>
          <cell r="BP205" t="str">
            <v/>
          </cell>
          <cell r="BQ205" t="str">
            <v/>
          </cell>
          <cell r="BR205" t="str">
            <v/>
          </cell>
          <cell r="BS205" t="str">
            <v/>
          </cell>
          <cell r="BT205" t="str">
            <v/>
          </cell>
          <cell r="BU205" t="str">
            <v/>
          </cell>
          <cell r="BV205" t="str">
            <v/>
          </cell>
          <cell r="BW205" t="str">
            <v/>
          </cell>
          <cell r="BX205" t="str">
            <v/>
          </cell>
          <cell r="BY205" t="str">
            <v/>
          </cell>
          <cell r="BZ205" t="str">
            <v/>
          </cell>
          <cell r="CA205" t="str">
            <v xml:space="preserve">Repair by exchange available at First or Second line without special facilities. </v>
          </cell>
          <cell r="CB205" t="str">
            <v/>
          </cell>
          <cell r="CC205" t="str">
            <v/>
          </cell>
          <cell r="CD205" t="str">
            <v/>
          </cell>
          <cell r="CE205" t="str">
            <v/>
          </cell>
          <cell r="CF205" t="str">
            <v/>
          </cell>
          <cell r="CG205" t="str">
            <v/>
          </cell>
          <cell r="CH205" t="str">
            <v/>
          </cell>
          <cell r="CI205" t="str">
            <v/>
          </cell>
          <cell r="CK205" t="str">
            <v/>
          </cell>
          <cell r="CL205" t="str">
            <v>Y</v>
          </cell>
        </row>
        <row r="206">
          <cell r="A206">
            <v>209</v>
          </cell>
          <cell r="B206">
            <v>137</v>
          </cell>
          <cell r="C206">
            <v>3</v>
          </cell>
          <cell r="D206" t="str">
            <v>Y</v>
          </cell>
          <cell r="E206">
            <v>5.98</v>
          </cell>
          <cell r="F206" t="str">
            <v>SV00A0A460AA0301</v>
          </cell>
          <cell r="G206" t="str">
            <v xml:space="preserve">Y-J9-5MA-X-V   </v>
          </cell>
          <cell r="H206" t="str">
            <v>PMRS</v>
          </cell>
          <cell r="I206" t="str">
            <v>MAIN TANK - 2 - PMRS</v>
          </cell>
          <cell r="J206" t="str">
            <v>PRV Unit</v>
          </cell>
          <cell r="K206" t="str">
            <v>Pressure Relief Valve (PRV) LRU (Air)</v>
          </cell>
          <cell r="L206" t="str">
            <v>PRV Unit</v>
          </cell>
          <cell r="M206">
            <v>1</v>
          </cell>
          <cell r="N206">
            <v>1</v>
          </cell>
          <cell r="O206">
            <v>5.98</v>
          </cell>
          <cell r="P206">
            <v>5.98</v>
          </cell>
          <cell r="Q206">
            <v>5.9800000000000003E-6</v>
          </cell>
          <cell r="R206">
            <v>167224.08026755851</v>
          </cell>
          <cell r="S206" t="str">
            <v>No redundancy</v>
          </cell>
          <cell r="T206" t="str">
            <v>NPRD 95 P2-225, Valve, Fuel, Pressure Regulator - 2.3920 GF converted to GM.</v>
          </cell>
          <cell r="U206">
            <v>1</v>
          </cell>
          <cell r="V206">
            <v>1.0333333333333332</v>
          </cell>
          <cell r="W206">
            <v>6.1793333333333328E-6</v>
          </cell>
          <cell r="X206" t="str">
            <v>Expected to require 1 mechanic to conduct repairs. Expected to be replaceable in situ. Remove Armor Lid. Remove 45 bolts to remove the Top Access Plate. Replace each  Gasket with every disturbance. Repair by exchange available at First or Second line with</v>
          </cell>
          <cell r="Y206">
            <v>45</v>
          </cell>
          <cell r="Z206">
            <v>0</v>
          </cell>
          <cell r="AA206" t="str">
            <v>T0</v>
          </cell>
          <cell r="AB206" t="str">
            <v>T2</v>
          </cell>
          <cell r="AC206" t="str">
            <v>P25</v>
          </cell>
          <cell r="AD206" t="str">
            <v>P14</v>
          </cell>
          <cell r="AE206">
            <v>0.375</v>
          </cell>
          <cell r="AF206">
            <v>0</v>
          </cell>
          <cell r="AG206">
            <v>0.19999999999999998</v>
          </cell>
          <cell r="AH206">
            <v>0</v>
          </cell>
          <cell r="AI206">
            <v>0.375</v>
          </cell>
          <cell r="AJ206">
            <v>8.3333333333333329E-2</v>
          </cell>
          <cell r="AK206">
            <v>0</v>
          </cell>
          <cell r="AL206">
            <v>0</v>
          </cell>
          <cell r="AM206">
            <v>1.0333333333333332</v>
          </cell>
          <cell r="AN206">
            <v>6.1793333333333328E-6</v>
          </cell>
          <cell r="AP206">
            <v>2</v>
          </cell>
          <cell r="AQ206">
            <v>1</v>
          </cell>
          <cell r="AR206">
            <v>1</v>
          </cell>
          <cell r="AS206">
            <v>45</v>
          </cell>
          <cell r="AV206">
            <v>1</v>
          </cell>
          <cell r="BA206">
            <v>1</v>
          </cell>
          <cell r="BB206">
            <v>1</v>
          </cell>
          <cell r="BC206">
            <v>3</v>
          </cell>
          <cell r="BD206">
            <v>1</v>
          </cell>
          <cell r="BJ206">
            <v>1</v>
          </cell>
          <cell r="BL206">
            <v>1</v>
          </cell>
          <cell r="BM206">
            <v>1</v>
          </cell>
          <cell r="BO206" t="str">
            <v xml:space="preserve">Expected to require 1 mechanic to conduct repairs. </v>
          </cell>
          <cell r="BP206" t="str">
            <v xml:space="preserve">Expected to be replaceable in situ. </v>
          </cell>
          <cell r="BQ206" t="str">
            <v/>
          </cell>
          <cell r="BR206" t="str">
            <v/>
          </cell>
          <cell r="BS206" t="str">
            <v xml:space="preserve">Remove Armor Lid. </v>
          </cell>
          <cell r="BT206" t="str">
            <v/>
          </cell>
          <cell r="BU206" t="str">
            <v/>
          </cell>
          <cell r="BV206" t="str">
            <v/>
          </cell>
          <cell r="BW206" t="str">
            <v xml:space="preserve">Remove 45 bolts to remove the Top Access Plate. </v>
          </cell>
          <cell r="BX206" t="str">
            <v/>
          </cell>
          <cell r="BY206" t="str">
            <v/>
          </cell>
          <cell r="BZ206" t="str">
            <v xml:space="preserve">Replace each  Gasket with every disturbance. </v>
          </cell>
          <cell r="CA206" t="str">
            <v xml:space="preserve">Repair by exchange available at First or Second line without special facilities. </v>
          </cell>
          <cell r="CB206" t="str">
            <v/>
          </cell>
          <cell r="CC206" t="str">
            <v/>
          </cell>
          <cell r="CD206" t="str">
            <v/>
          </cell>
          <cell r="CE206" t="str">
            <v/>
          </cell>
          <cell r="CF206" t="str">
            <v xml:space="preserve">Remove and replace part with standard tools. No Special tools predicted. </v>
          </cell>
          <cell r="CG206" t="str">
            <v/>
          </cell>
          <cell r="CH206" t="str">
            <v/>
          </cell>
          <cell r="CI206" t="str">
            <v xml:space="preserve">No consumeables predicted. </v>
          </cell>
          <cell r="CJ206" t="str">
            <v xml:space="preserve">No predicted life limitations. </v>
          </cell>
          <cell r="CK206" t="str">
            <v/>
          </cell>
          <cell r="CL206" t="str">
            <v>Y</v>
          </cell>
        </row>
        <row r="207">
          <cell r="A207">
            <v>210</v>
          </cell>
          <cell r="B207">
            <v>142</v>
          </cell>
          <cell r="C207">
            <v>3</v>
          </cell>
          <cell r="D207" t="str">
            <v>Y</v>
          </cell>
          <cell r="E207">
            <v>0.89600000000000002</v>
          </cell>
          <cell r="F207" t="str">
            <v>SV00A0A460AA0303</v>
          </cell>
          <cell r="G207" t="str">
            <v>FT28211</v>
          </cell>
          <cell r="H207" t="str">
            <v>PMRS</v>
          </cell>
          <cell r="I207" t="str">
            <v>MAIN TANK - 2 - PMRS</v>
          </cell>
          <cell r="J207" t="str">
            <v xml:space="preserve">Flex Coupling </v>
          </cell>
          <cell r="K207" t="str">
            <v>Pressure Relief Valve (PRV) LRU (Air)</v>
          </cell>
          <cell r="L207" t="str">
            <v xml:space="preserve">Flex Coupling </v>
          </cell>
          <cell r="M207">
            <v>1</v>
          </cell>
          <cell r="N207">
            <v>1</v>
          </cell>
          <cell r="O207">
            <v>0.89600000000000002</v>
          </cell>
          <cell r="P207">
            <v>0.89600000000000002</v>
          </cell>
          <cell r="Q207">
            <v>8.9599999999999998E-7</v>
          </cell>
          <cell r="R207">
            <v>1116071.4285714286</v>
          </cell>
          <cell r="S207" t="str">
            <v>No redundancy</v>
          </cell>
          <cell r="T207" t="str">
            <v>NPRD 95 P2-6, Adapter - 0.0320M converted to hours</v>
          </cell>
          <cell r="U207">
            <v>1</v>
          </cell>
          <cell r="V207">
            <v>0.13333333333333333</v>
          </cell>
          <cell r="W207">
            <v>1.1946666666666665E-7</v>
          </cell>
          <cell r="X207" t="str">
            <v>Expected to require 1 mechanic to conduct repairs. Expected to be replaceable in situ. Remove Armor Lid. Repair by exchange available at First or Second line without special facilities. Remove and replace part with standard tools. No Special tools predict</v>
          </cell>
          <cell r="Z207">
            <v>0</v>
          </cell>
          <cell r="AA207" t="str">
            <v>T0</v>
          </cell>
          <cell r="AB207" t="str">
            <v>T0</v>
          </cell>
          <cell r="AC207" t="str">
            <v>P12</v>
          </cell>
          <cell r="AD207" t="str">
            <v>T0</v>
          </cell>
          <cell r="AE207">
            <v>0</v>
          </cell>
          <cell r="AF207">
            <v>0</v>
          </cell>
          <cell r="AG207">
            <v>0.05</v>
          </cell>
          <cell r="AH207">
            <v>0</v>
          </cell>
          <cell r="AI207">
            <v>0</v>
          </cell>
          <cell r="AJ207">
            <v>8.3333333333333329E-2</v>
          </cell>
          <cell r="AK207">
            <v>0</v>
          </cell>
          <cell r="AL207">
            <v>0</v>
          </cell>
          <cell r="AM207">
            <v>0.13333333333333333</v>
          </cell>
          <cell r="AN207">
            <v>1.1946666666666665E-7</v>
          </cell>
          <cell r="AP207">
            <v>2</v>
          </cell>
          <cell r="AQ207">
            <v>1</v>
          </cell>
          <cell r="AV207">
            <v>1</v>
          </cell>
          <cell r="BD207">
            <v>1</v>
          </cell>
          <cell r="BJ207">
            <v>1</v>
          </cell>
          <cell r="BL207">
            <v>1</v>
          </cell>
          <cell r="BM207">
            <v>1</v>
          </cell>
          <cell r="BO207" t="str">
            <v xml:space="preserve">Expected to require 1 mechanic to conduct repairs. </v>
          </cell>
          <cell r="BP207" t="str">
            <v xml:space="preserve">Expected to be replaceable in situ. </v>
          </cell>
          <cell r="BQ207" t="str">
            <v/>
          </cell>
          <cell r="BR207" t="str">
            <v/>
          </cell>
          <cell r="BS207" t="str">
            <v xml:space="preserve">Remove Armor Lid. </v>
          </cell>
          <cell r="BT207" t="str">
            <v/>
          </cell>
          <cell r="BU207" t="str">
            <v/>
          </cell>
          <cell r="BV207" t="str">
            <v/>
          </cell>
          <cell r="BW207" t="str">
            <v/>
          </cell>
          <cell r="BX207" t="str">
            <v/>
          </cell>
          <cell r="BY207" t="str">
            <v/>
          </cell>
          <cell r="BZ207" t="str">
            <v/>
          </cell>
          <cell r="CA207" t="str">
            <v xml:space="preserve">Repair by exchange available at First or Second line without special facilities. </v>
          </cell>
          <cell r="CB207" t="str">
            <v/>
          </cell>
          <cell r="CC207" t="str">
            <v/>
          </cell>
          <cell r="CD207" t="str">
            <v/>
          </cell>
          <cell r="CE207" t="str">
            <v/>
          </cell>
          <cell r="CF207" t="str">
            <v xml:space="preserve">Remove and replace part with standard tools. No Special tools predicted. </v>
          </cell>
          <cell r="CG207" t="str">
            <v/>
          </cell>
          <cell r="CH207" t="str">
            <v/>
          </cell>
          <cell r="CI207" t="str">
            <v xml:space="preserve">No consumeables predicted. </v>
          </cell>
          <cell r="CJ207" t="str">
            <v xml:space="preserve">No predicted life limitations. </v>
          </cell>
          <cell r="CK207" t="str">
            <v/>
          </cell>
          <cell r="CL207" t="str">
            <v>Y</v>
          </cell>
        </row>
        <row r="208">
          <cell r="A208">
            <v>211</v>
          </cell>
          <cell r="B208">
            <v>145</v>
          </cell>
          <cell r="C208">
            <v>3</v>
          </cell>
          <cell r="D208" t="str">
            <v>Y</v>
          </cell>
          <cell r="E208">
            <v>0.10381542448050761</v>
          </cell>
          <cell r="F208" t="str">
            <v>SV00A0A460AA0305</v>
          </cell>
          <cell r="G208" t="str">
            <v>Y-SS1312</v>
          </cell>
          <cell r="H208" t="str">
            <v>PMRS</v>
          </cell>
          <cell r="I208" t="str">
            <v>MAIN TANK - 2 - PMRS</v>
          </cell>
          <cell r="J208" t="str">
            <v>Clamp - Vent Pipe</v>
          </cell>
          <cell r="K208" t="str">
            <v>Pressure Relief Valve (PRV) LRU (Air)</v>
          </cell>
          <cell r="L208" t="str">
            <v>Clamp - Vent Pipe</v>
          </cell>
          <cell r="M208">
            <v>1</v>
          </cell>
          <cell r="N208">
            <v>1</v>
          </cell>
          <cell r="O208">
            <v>0.10381542448050761</v>
          </cell>
          <cell r="P208">
            <v>0.10381542448050761</v>
          </cell>
          <cell r="Q208">
            <v>1.0381542448050761E-7</v>
          </cell>
          <cell r="R208">
            <v>9632480</v>
          </cell>
          <cell r="S208" t="str">
            <v>No redundancy</v>
          </cell>
          <cell r="T208" t="str">
            <v>NPRD 95 P2-40, Clamp Hose P# 105 - 1/48.1624 GB converted to GM.</v>
          </cell>
          <cell r="U208">
            <v>1</v>
          </cell>
          <cell r="V208">
            <v>0.11666666666666667</v>
          </cell>
          <cell r="W208">
            <v>1.2111799522725889E-8</v>
          </cell>
          <cell r="X208" t="str">
            <v>Expected to require 1 mechanic to conduct repairs. Expected to be replaceable in situ. Open Armor Hatch for access. Repair by exchange available at First or Second line without special facilities. Remove and replace part with standard tools. No Special to</v>
          </cell>
          <cell r="Z208">
            <v>0</v>
          </cell>
          <cell r="AA208" t="str">
            <v>T0</v>
          </cell>
          <cell r="AB208" t="str">
            <v>T0</v>
          </cell>
          <cell r="AC208" t="str">
            <v>P10</v>
          </cell>
          <cell r="AD208" t="str">
            <v>T0</v>
          </cell>
          <cell r="AE208">
            <v>0</v>
          </cell>
          <cell r="AF208">
            <v>0</v>
          </cell>
          <cell r="AG208">
            <v>3.3333333333333333E-2</v>
          </cell>
          <cell r="AH208">
            <v>0</v>
          </cell>
          <cell r="AI208">
            <v>0</v>
          </cell>
          <cell r="AJ208">
            <v>8.3333333333333329E-2</v>
          </cell>
          <cell r="AK208">
            <v>0</v>
          </cell>
          <cell r="AL208">
            <v>0</v>
          </cell>
          <cell r="AM208">
            <v>0.11666666666666667</v>
          </cell>
          <cell r="AN208">
            <v>1.2111799522725889E-8</v>
          </cell>
          <cell r="AP208">
            <v>2</v>
          </cell>
          <cell r="AQ208">
            <v>1</v>
          </cell>
          <cell r="AU208">
            <v>1</v>
          </cell>
          <cell r="BD208">
            <v>1</v>
          </cell>
          <cell r="BJ208">
            <v>1</v>
          </cell>
          <cell r="BL208">
            <v>1</v>
          </cell>
          <cell r="BM208">
            <v>1</v>
          </cell>
          <cell r="BO208" t="str">
            <v xml:space="preserve">Expected to require 1 mechanic to conduct repairs. </v>
          </cell>
          <cell r="BP208" t="str">
            <v xml:space="preserve">Expected to be replaceable in situ. </v>
          </cell>
          <cell r="BQ208" t="str">
            <v/>
          </cell>
          <cell r="BR208" t="str">
            <v xml:space="preserve">Open Armor Hatch for access. </v>
          </cell>
          <cell r="BS208" t="str">
            <v/>
          </cell>
          <cell r="BT208" t="str">
            <v/>
          </cell>
          <cell r="BU208" t="str">
            <v/>
          </cell>
          <cell r="BV208" t="str">
            <v/>
          </cell>
          <cell r="BW208" t="str">
            <v/>
          </cell>
          <cell r="BX208" t="str">
            <v/>
          </cell>
          <cell r="BY208" t="str">
            <v/>
          </cell>
          <cell r="BZ208" t="str">
            <v/>
          </cell>
          <cell r="CA208" t="str">
            <v xml:space="preserve">Repair by exchange available at First or Second line without special facilities. </v>
          </cell>
          <cell r="CB208" t="str">
            <v/>
          </cell>
          <cell r="CC208" t="str">
            <v/>
          </cell>
          <cell r="CD208" t="str">
            <v/>
          </cell>
          <cell r="CE208" t="str">
            <v/>
          </cell>
          <cell r="CF208" t="str">
            <v xml:space="preserve">Remove and replace part with standard tools. No Special tools predicted. </v>
          </cell>
          <cell r="CG208" t="str">
            <v/>
          </cell>
          <cell r="CH208" t="str">
            <v/>
          </cell>
          <cell r="CI208" t="str">
            <v xml:space="preserve">No consumeables predicted. </v>
          </cell>
          <cell r="CJ208" t="str">
            <v xml:space="preserve">No predicted life limitations. </v>
          </cell>
          <cell r="CK208" t="str">
            <v/>
          </cell>
          <cell r="CL208" t="str">
            <v>Y</v>
          </cell>
        </row>
        <row r="209">
          <cell r="A209">
            <v>212</v>
          </cell>
          <cell r="B209">
            <v>147</v>
          </cell>
          <cell r="C209">
            <v>2</v>
          </cell>
          <cell r="D209" t="str">
            <v>N</v>
          </cell>
          <cell r="E209">
            <v>0</v>
          </cell>
          <cell r="F209" t="str">
            <v>SV00A0A450AD</v>
          </cell>
          <cell r="G209" t="str">
            <v>4128-00-010-699</v>
          </cell>
          <cell r="H209" t="str">
            <v>PMRS</v>
          </cell>
          <cell r="I209" t="str">
            <v>MAIN TANK - 2 - PMRS</v>
          </cell>
          <cell r="J209" t="str">
            <v/>
          </cell>
          <cell r="K209" t="str">
            <v>FUEL LEVEL SENSOR - MAIN TANK</v>
          </cell>
          <cell r="L209" t="str">
            <v/>
          </cell>
          <cell r="M209" t="str">
            <v/>
          </cell>
          <cell r="N209" t="str">
            <v/>
          </cell>
          <cell r="O209">
            <v>14.651068769192594</v>
          </cell>
          <cell r="P209">
            <v>14.651068769192594</v>
          </cell>
          <cell r="Q209">
            <v>1.4651068769192595E-5</v>
          </cell>
          <cell r="R209">
            <v>68254.406265755926</v>
          </cell>
          <cell r="S209" t="str">
            <v>No redundancy</v>
          </cell>
          <cell r="T209" t="str">
            <v>Sum of Below Parts</v>
          </cell>
          <cell r="U209">
            <v>1</v>
          </cell>
          <cell r="V209">
            <v>0.23844723766945933</v>
          </cell>
          <cell r="W209">
            <v>3.4935068769192595E-6</v>
          </cell>
          <cell r="X209" t="str">
            <v xml:space="preserve">Repair by exchange available at First or Second line without special facilities. </v>
          </cell>
          <cell r="Z209">
            <v>0</v>
          </cell>
          <cell r="AA209" t="str">
            <v>T0</v>
          </cell>
          <cell r="AB209" t="str">
            <v>T0</v>
          </cell>
          <cell r="AC209" t="str">
            <v>T0</v>
          </cell>
          <cell r="AD209" t="str">
            <v>T0</v>
          </cell>
          <cell r="AL209" t="str">
            <v>MTTE =</v>
          </cell>
          <cell r="AM209">
            <v>0.23844723766945933</v>
          </cell>
          <cell r="AN209">
            <v>3.4935068769192595E-6</v>
          </cell>
          <cell r="AP209">
            <v>1</v>
          </cell>
          <cell r="AQ209">
            <v>4</v>
          </cell>
          <cell r="BJ209">
            <v>6</v>
          </cell>
          <cell r="BL209">
            <v>6</v>
          </cell>
          <cell r="BM209">
            <v>4</v>
          </cell>
          <cell r="BO209" t="str">
            <v/>
          </cell>
          <cell r="BP209" t="str">
            <v/>
          </cell>
          <cell r="BQ209" t="str">
            <v/>
          </cell>
          <cell r="BR209" t="str">
            <v/>
          </cell>
          <cell r="BS209" t="str">
            <v/>
          </cell>
          <cell r="BT209" t="str">
            <v/>
          </cell>
          <cell r="BU209" t="str">
            <v/>
          </cell>
          <cell r="BV209" t="str">
            <v/>
          </cell>
          <cell r="BW209" t="str">
            <v/>
          </cell>
          <cell r="BX209" t="str">
            <v/>
          </cell>
          <cell r="BY209" t="str">
            <v/>
          </cell>
          <cell r="BZ209" t="str">
            <v/>
          </cell>
          <cell r="CA209" t="str">
            <v xml:space="preserve">Repair by exchange available at First or Second line without special facilities. </v>
          </cell>
          <cell r="CB209" t="str">
            <v/>
          </cell>
          <cell r="CC209" t="str">
            <v/>
          </cell>
          <cell r="CD209" t="str">
            <v/>
          </cell>
          <cell r="CE209" t="str">
            <v/>
          </cell>
          <cell r="CF209" t="str">
            <v/>
          </cell>
          <cell r="CG209" t="str">
            <v/>
          </cell>
          <cell r="CH209" t="str">
            <v/>
          </cell>
          <cell r="CI209" t="str">
            <v/>
          </cell>
          <cell r="CK209" t="str">
            <v/>
          </cell>
          <cell r="CL209" t="str">
            <v>Y</v>
          </cell>
        </row>
        <row r="210">
          <cell r="A210">
            <v>213</v>
          </cell>
          <cell r="B210">
            <v>147</v>
          </cell>
          <cell r="C210">
            <v>3</v>
          </cell>
          <cell r="D210" t="str">
            <v>Y</v>
          </cell>
          <cell r="E210">
            <v>13</v>
          </cell>
          <cell r="F210" t="str">
            <v>SV00A0A450AD01</v>
          </cell>
          <cell r="G210" t="str">
            <v>4128-00-010</v>
          </cell>
          <cell r="H210" t="str">
            <v>PMRS</v>
          </cell>
          <cell r="I210" t="str">
            <v>MAIN TANK - 2 - PMRS</v>
          </cell>
          <cell r="J210" t="str">
            <v>Fuel Level Sensor Unit</v>
          </cell>
          <cell r="K210" t="str">
            <v>Fuel Level Sensor LRU</v>
          </cell>
          <cell r="L210" t="str">
            <v>Fuel Level Sensor Unit</v>
          </cell>
          <cell r="M210">
            <v>1</v>
          </cell>
          <cell r="N210">
            <v>1</v>
          </cell>
          <cell r="O210">
            <v>13</v>
          </cell>
          <cell r="P210">
            <v>13</v>
          </cell>
          <cell r="Q210">
            <v>1.2999999999999999E-5</v>
          </cell>
          <cell r="R210">
            <v>76923.076923076922</v>
          </cell>
          <cell r="S210" t="str">
            <v>No redundancy</v>
          </cell>
          <cell r="T210" t="str">
            <v>NPRD 95 P2-182, Sensor Level Liquid - 2.6 GB converted to GM.</v>
          </cell>
          <cell r="U210">
            <v>1</v>
          </cell>
          <cell r="V210">
            <v>0.25</v>
          </cell>
          <cell r="W210">
            <v>3.2499999999999998E-6</v>
          </cell>
          <cell r="X210" t="str">
            <v>Expected to require 1 mechanic to conduct repairs. Expected to be replaceable in situ. Remove Armor Lid. Remove 5 bolts to remove the Fuel Level Sensor. Repair by exchange available at First or Second line without special facilities. Remove and replace pa</v>
          </cell>
          <cell r="Z210">
            <v>0</v>
          </cell>
          <cell r="AA210" t="str">
            <v>T0</v>
          </cell>
          <cell r="AB210" t="str">
            <v>T0</v>
          </cell>
          <cell r="AC210" t="str">
            <v>P25</v>
          </cell>
          <cell r="AD210" t="str">
            <v>T0</v>
          </cell>
          <cell r="AE210">
            <v>0</v>
          </cell>
          <cell r="AF210">
            <v>0</v>
          </cell>
          <cell r="AG210">
            <v>0.16666666666666666</v>
          </cell>
          <cell r="AH210">
            <v>0</v>
          </cell>
          <cell r="AI210">
            <v>0</v>
          </cell>
          <cell r="AJ210">
            <v>8.3333333333333329E-2</v>
          </cell>
          <cell r="AK210">
            <v>0</v>
          </cell>
          <cell r="AL210">
            <v>0</v>
          </cell>
          <cell r="AM210">
            <v>0.25</v>
          </cell>
          <cell r="AN210">
            <v>3.2499999999999998E-6</v>
          </cell>
          <cell r="AP210">
            <v>2</v>
          </cell>
          <cell r="AQ210">
            <v>1</v>
          </cell>
          <cell r="AV210">
            <v>1</v>
          </cell>
          <cell r="AZ210" t="str">
            <v xml:space="preserve">Remove 5 bolts to remove the Fuel Level Sensor. </v>
          </cell>
          <cell r="BD210">
            <v>1</v>
          </cell>
          <cell r="BJ210">
            <v>1</v>
          </cell>
          <cell r="BL210">
            <v>1</v>
          </cell>
          <cell r="BM210">
            <v>1</v>
          </cell>
          <cell r="BO210" t="str">
            <v xml:space="preserve">Expected to require 1 mechanic to conduct repairs. </v>
          </cell>
          <cell r="BP210" t="str">
            <v xml:space="preserve">Expected to be replaceable in situ. </v>
          </cell>
          <cell r="BQ210" t="str">
            <v/>
          </cell>
          <cell r="BR210" t="str">
            <v/>
          </cell>
          <cell r="BS210" t="str">
            <v xml:space="preserve">Remove Armor Lid. </v>
          </cell>
          <cell r="BT210" t="str">
            <v/>
          </cell>
          <cell r="BU210" t="str">
            <v/>
          </cell>
          <cell r="BV210" t="str">
            <v/>
          </cell>
          <cell r="BW210" t="str">
            <v/>
          </cell>
          <cell r="BX210" t="str">
            <v/>
          </cell>
          <cell r="BY210" t="str">
            <v xml:space="preserve">Remove 5 bolts to remove the Fuel Level Sensor. </v>
          </cell>
          <cell r="BZ210" t="str">
            <v/>
          </cell>
          <cell r="CA210" t="str">
            <v xml:space="preserve">Repair by exchange available at First or Second line without special facilities. </v>
          </cell>
          <cell r="CB210" t="str">
            <v/>
          </cell>
          <cell r="CC210" t="str">
            <v/>
          </cell>
          <cell r="CD210" t="str">
            <v/>
          </cell>
          <cell r="CE210" t="str">
            <v/>
          </cell>
          <cell r="CF210" t="str">
            <v xml:space="preserve">Remove and replace part with standard tools. No Special tools predicted. </v>
          </cell>
          <cell r="CG210" t="str">
            <v/>
          </cell>
          <cell r="CH210" t="str">
            <v/>
          </cell>
          <cell r="CI210" t="str">
            <v xml:space="preserve">No consumeables predicted. </v>
          </cell>
          <cell r="CJ210" t="str">
            <v xml:space="preserve">No predicted life limitations. </v>
          </cell>
          <cell r="CK210" t="str">
            <v/>
          </cell>
          <cell r="CL210" t="str">
            <v>Y</v>
          </cell>
        </row>
        <row r="211">
          <cell r="A211">
            <v>214</v>
          </cell>
          <cell r="B211">
            <v>49</v>
          </cell>
          <cell r="C211">
            <v>3</v>
          </cell>
          <cell r="D211" t="str">
            <v>Y</v>
          </cell>
          <cell r="E211">
            <v>0.89600000000000002</v>
          </cell>
          <cell r="F211" t="str">
            <v>SV00A0A450AD03</v>
          </cell>
          <cell r="G211" t="str">
            <v>4129-30-051</v>
          </cell>
          <cell r="H211" t="str">
            <v>PMRS</v>
          </cell>
          <cell r="I211" t="str">
            <v>MAIN TANK - 2 - PMRS</v>
          </cell>
          <cell r="J211" t="str">
            <v>Support Boss for FLS</v>
          </cell>
          <cell r="K211" t="str">
            <v>Fuel Level Sensor LRU</v>
          </cell>
          <cell r="L211" t="str">
            <v>Support Boss for FLS</v>
          </cell>
          <cell r="M211">
            <v>1</v>
          </cell>
          <cell r="N211">
            <v>1</v>
          </cell>
          <cell r="O211">
            <v>0.89600000000000002</v>
          </cell>
          <cell r="P211">
            <v>0.89600000000000002</v>
          </cell>
          <cell r="Q211">
            <v>8.9599999999999998E-7</v>
          </cell>
          <cell r="R211">
            <v>1116071.4285714286</v>
          </cell>
          <cell r="S211" t="str">
            <v>No redundancy</v>
          </cell>
          <cell r="T211" t="str">
            <v>NPRD 95 P2- 176, Ring Backup - 0.0320M converted to hours</v>
          </cell>
          <cell r="U211">
            <v>1</v>
          </cell>
          <cell r="V211">
            <v>0.18333333333333335</v>
          </cell>
          <cell r="W211">
            <v>1.6426666666666668E-7</v>
          </cell>
          <cell r="X211" t="str">
            <v>Expected to require 1 mechanic to conduct repairs. Expected to be replaceable in situ. Remove Armor Lid. Remove 5 bolts to remove the Fuel Level Sensor. Repair by exchange available at First or Second line without special facilities. Remove and replace pa</v>
          </cell>
          <cell r="Z211">
            <v>0</v>
          </cell>
          <cell r="AA211" t="str">
            <v>T0</v>
          </cell>
          <cell r="AB211" t="str">
            <v>T0</v>
          </cell>
          <cell r="AC211" t="str">
            <v>P28</v>
          </cell>
          <cell r="AD211" t="str">
            <v>T0</v>
          </cell>
          <cell r="AE211">
            <v>0</v>
          </cell>
          <cell r="AF211">
            <v>0</v>
          </cell>
          <cell r="AG211">
            <v>0.1</v>
          </cell>
          <cell r="AH211">
            <v>0</v>
          </cell>
          <cell r="AI211">
            <v>0</v>
          </cell>
          <cell r="AJ211">
            <v>8.3333333333333329E-2</v>
          </cell>
          <cell r="AK211">
            <v>0</v>
          </cell>
          <cell r="AL211">
            <v>0</v>
          </cell>
          <cell r="AM211">
            <v>0.18333333333333335</v>
          </cell>
          <cell r="AN211">
            <v>1.6426666666666668E-7</v>
          </cell>
          <cell r="AP211">
            <v>2</v>
          </cell>
          <cell r="AQ211">
            <v>1</v>
          </cell>
          <cell r="AV211">
            <v>1</v>
          </cell>
          <cell r="AZ211" t="str">
            <v xml:space="preserve">Remove 5 bolts to remove the Fuel Level Sensor. </v>
          </cell>
          <cell r="BD211">
            <v>1</v>
          </cell>
          <cell r="BJ211">
            <v>1</v>
          </cell>
          <cell r="BK211">
            <v>1</v>
          </cell>
          <cell r="BL211">
            <v>1</v>
          </cell>
          <cell r="BM211">
            <v>1</v>
          </cell>
          <cell r="BO211" t="str">
            <v xml:space="preserve">Expected to require 1 mechanic to conduct repairs. </v>
          </cell>
          <cell r="BP211" t="str">
            <v xml:space="preserve">Expected to be replaceable in situ. </v>
          </cell>
          <cell r="BQ211" t="str">
            <v/>
          </cell>
          <cell r="BR211" t="str">
            <v/>
          </cell>
          <cell r="BS211" t="str">
            <v xml:space="preserve">Remove Armor Lid. </v>
          </cell>
          <cell r="BT211" t="str">
            <v/>
          </cell>
          <cell r="BU211" t="str">
            <v/>
          </cell>
          <cell r="BV211" t="str">
            <v/>
          </cell>
          <cell r="BW211" t="str">
            <v/>
          </cell>
          <cell r="BX211" t="str">
            <v/>
          </cell>
          <cell r="BY211" t="str">
            <v xml:space="preserve">Remove 5 bolts to remove the Fuel Level Sensor. </v>
          </cell>
          <cell r="BZ211" t="str">
            <v/>
          </cell>
          <cell r="CA211" t="str">
            <v xml:space="preserve">Repair by exchange available at First or Second line without special facilities. </v>
          </cell>
          <cell r="CB211" t="str">
            <v/>
          </cell>
          <cell r="CC211" t="str">
            <v/>
          </cell>
          <cell r="CD211" t="str">
            <v/>
          </cell>
          <cell r="CE211" t="str">
            <v/>
          </cell>
          <cell r="CF211" t="str">
            <v xml:space="preserve">Remove and replace part with standard tools. No Special tools predicted. </v>
          </cell>
          <cell r="CG211" t="str">
            <v xml:space="preserve">Reinstall in the reverse order. </v>
          </cell>
          <cell r="CH211" t="str">
            <v/>
          </cell>
          <cell r="CI211" t="str">
            <v xml:space="preserve">No consumeables predicted. </v>
          </cell>
          <cell r="CJ211" t="str">
            <v xml:space="preserve">No predicted life limitations. </v>
          </cell>
          <cell r="CK211" t="str">
            <v/>
          </cell>
          <cell r="CL211" t="str">
            <v>Y</v>
          </cell>
        </row>
        <row r="212">
          <cell r="A212">
            <v>215</v>
          </cell>
          <cell r="B212">
            <v>149</v>
          </cell>
          <cell r="C212">
            <v>3</v>
          </cell>
          <cell r="D212" t="str">
            <v>Y</v>
          </cell>
          <cell r="E212">
            <v>0.28000000000000003</v>
          </cell>
          <cell r="F212" t="str">
            <v>SV00A0A450AD05</v>
          </cell>
          <cell r="G212" t="str">
            <v>BT-M5X25HX/SS</v>
          </cell>
          <cell r="H212" t="str">
            <v>Scout</v>
          </cell>
          <cell r="I212" t="str">
            <v>MAIN TANK - 2 - PMRS</v>
          </cell>
          <cell r="J212" t="str">
            <v>M5 Bolt Hex Head</v>
          </cell>
          <cell r="K212" t="str">
            <v>Fuel Level Sensor LRU</v>
          </cell>
          <cell r="L212" t="str">
            <v>M5 Bolt Hex Head</v>
          </cell>
          <cell r="M212">
            <v>5</v>
          </cell>
          <cell r="N212">
            <v>5</v>
          </cell>
          <cell r="O212">
            <v>5.6000000000000001E-2</v>
          </cell>
          <cell r="P212">
            <v>0.28000000000000003</v>
          </cell>
          <cell r="Q212">
            <v>2.8000000000000002E-7</v>
          </cell>
          <cell r="R212">
            <v>3571428.5714285714</v>
          </cell>
          <cell r="S212" t="str">
            <v>Multiple fasteners</v>
          </cell>
          <cell r="T212" t="str">
            <v>NPRD 95 P2-20, Bolt Hex Head - 0.0020M converted to hours</v>
          </cell>
          <cell r="U212">
            <v>1</v>
          </cell>
          <cell r="V212">
            <v>9.9999999999999992E-2</v>
          </cell>
          <cell r="W212">
            <v>2.7999999999999999E-8</v>
          </cell>
          <cell r="X212" t="str">
            <v>Expected to require 1 mechanic to conduct repairs. Expected to be replaceable in situ. Remove Armor Lid. Repair by exchange available at First or Second line without special facilities. Remove and replace part with standard tools. No Special tools predict</v>
          </cell>
          <cell r="Z212">
            <v>0</v>
          </cell>
          <cell r="AA212" t="str">
            <v>T0</v>
          </cell>
          <cell r="AB212" t="str">
            <v>T0</v>
          </cell>
          <cell r="AC212" t="str">
            <v>P6</v>
          </cell>
          <cell r="AD212" t="str">
            <v>T0</v>
          </cell>
          <cell r="AE212">
            <v>0</v>
          </cell>
          <cell r="AF212">
            <v>0</v>
          </cell>
          <cell r="AG212">
            <v>1.6666666666666666E-2</v>
          </cell>
          <cell r="AH212">
            <v>0</v>
          </cell>
          <cell r="AI212">
            <v>0</v>
          </cell>
          <cell r="AJ212">
            <v>8.3333333333333329E-2</v>
          </cell>
          <cell r="AK212">
            <v>0</v>
          </cell>
          <cell r="AL212">
            <v>0</v>
          </cell>
          <cell r="AM212">
            <v>9.9999999999999992E-2</v>
          </cell>
          <cell r="AN212">
            <v>2.7999999999999999E-8</v>
          </cell>
          <cell r="AP212">
            <v>2</v>
          </cell>
          <cell r="AQ212">
            <v>1</v>
          </cell>
          <cell r="AV212">
            <v>1</v>
          </cell>
          <cell r="BD212">
            <v>1</v>
          </cell>
          <cell r="BJ212">
            <v>1</v>
          </cell>
          <cell r="BL212">
            <v>1</v>
          </cell>
          <cell r="BM212">
            <v>1</v>
          </cell>
          <cell r="BO212" t="str">
            <v xml:space="preserve">Expected to require 1 mechanic to conduct repairs. </v>
          </cell>
          <cell r="BP212" t="str">
            <v xml:space="preserve">Expected to be replaceable in situ. </v>
          </cell>
          <cell r="BQ212" t="str">
            <v/>
          </cell>
          <cell r="BR212" t="str">
            <v/>
          </cell>
          <cell r="BS212" t="str">
            <v xml:space="preserve">Remove Armor Lid. </v>
          </cell>
          <cell r="BT212" t="str">
            <v/>
          </cell>
          <cell r="BU212" t="str">
            <v/>
          </cell>
          <cell r="BV212" t="str">
            <v/>
          </cell>
          <cell r="BW212" t="str">
            <v/>
          </cell>
          <cell r="BX212" t="str">
            <v/>
          </cell>
          <cell r="BY212" t="str">
            <v/>
          </cell>
          <cell r="BZ212" t="str">
            <v/>
          </cell>
          <cell r="CA212" t="str">
            <v xml:space="preserve">Repair by exchange available at First or Second line without special facilities. </v>
          </cell>
          <cell r="CB212" t="str">
            <v/>
          </cell>
          <cell r="CC212" t="str">
            <v/>
          </cell>
          <cell r="CD212" t="str">
            <v/>
          </cell>
          <cell r="CE212" t="str">
            <v/>
          </cell>
          <cell r="CF212" t="str">
            <v xml:space="preserve">Remove and replace part with standard tools. No Special tools predicted. </v>
          </cell>
          <cell r="CG212" t="str">
            <v/>
          </cell>
          <cell r="CH212" t="str">
            <v/>
          </cell>
          <cell r="CI212" t="str">
            <v xml:space="preserve">No consumeables predicted. </v>
          </cell>
          <cell r="CJ212" t="str">
            <v xml:space="preserve">No predicted life limitations. </v>
          </cell>
          <cell r="CK212" t="str">
            <v/>
          </cell>
          <cell r="CL212" t="str">
            <v>Y</v>
          </cell>
        </row>
        <row r="213">
          <cell r="A213">
            <v>216</v>
          </cell>
          <cell r="B213">
            <v>150</v>
          </cell>
          <cell r="C213">
            <v>3</v>
          </cell>
          <cell r="D213" t="str">
            <v>Y</v>
          </cell>
          <cell r="E213">
            <v>8.3068769192594108E-2</v>
          </cell>
          <cell r="F213" t="str">
            <v>SV00A0A450AD07</v>
          </cell>
          <cell r="G213" t="str">
            <v>Z-W-M5</v>
          </cell>
          <cell r="H213" t="str">
            <v>Scout</v>
          </cell>
          <cell r="I213" t="str">
            <v>MAIN TANK - 2 - PMRS</v>
          </cell>
          <cell r="J213" t="str">
            <v>M5 Washer</v>
          </cell>
          <cell r="K213" t="str">
            <v>Fuel Level Sensor LRU</v>
          </cell>
          <cell r="L213" t="str">
            <v>M5 Washer</v>
          </cell>
          <cell r="M213">
            <v>5</v>
          </cell>
          <cell r="N213">
            <v>5</v>
          </cell>
          <cell r="O213">
            <v>1.6613753838518822E-2</v>
          </cell>
          <cell r="P213">
            <v>8.3068769192594108E-2</v>
          </cell>
          <cell r="Q213">
            <v>8.3068769192594113E-8</v>
          </cell>
          <cell r="R213">
            <v>12038218.571428571</v>
          </cell>
          <cell r="S213" t="str">
            <v>Multiple fasteners</v>
          </cell>
          <cell r="T213" t="str">
            <v>NPRD 95 P2-237, Washer P# 7748743 - 1/1685.3506M GM converted to hours</v>
          </cell>
          <cell r="U213">
            <v>1</v>
          </cell>
          <cell r="V213">
            <v>9.9999999999999992E-2</v>
          </cell>
          <cell r="W213">
            <v>8.30687691925941E-9</v>
          </cell>
          <cell r="X213" t="str">
            <v>Expected to require 1 mechanic to conduct repairs. Expected to be replaceable in situ. Remove Armor Lid. Repair by exchange available at First or Second line without special facilities. Remove and replace part with standard tools. No Special tools predict</v>
          </cell>
          <cell r="Z213">
            <v>0</v>
          </cell>
          <cell r="AA213" t="str">
            <v>T0</v>
          </cell>
          <cell r="AB213" t="str">
            <v>T0</v>
          </cell>
          <cell r="AC213" t="str">
            <v>P26</v>
          </cell>
          <cell r="AD213" t="str">
            <v>T0</v>
          </cell>
          <cell r="AE213">
            <v>0</v>
          </cell>
          <cell r="AF213">
            <v>0</v>
          </cell>
          <cell r="AG213">
            <v>1.6666666666666666E-2</v>
          </cell>
          <cell r="AH213">
            <v>0</v>
          </cell>
          <cell r="AI213">
            <v>0</v>
          </cell>
          <cell r="AJ213">
            <v>8.3333333333333329E-2</v>
          </cell>
          <cell r="AK213">
            <v>0</v>
          </cell>
          <cell r="AL213">
            <v>0</v>
          </cell>
          <cell r="AM213">
            <v>9.9999999999999992E-2</v>
          </cell>
          <cell r="AN213">
            <v>8.30687691925941E-9</v>
          </cell>
          <cell r="AP213">
            <v>2</v>
          </cell>
          <cell r="AQ213">
            <v>1</v>
          </cell>
          <cell r="AV213">
            <v>1</v>
          </cell>
          <cell r="BD213">
            <v>1</v>
          </cell>
          <cell r="BJ213">
            <v>1</v>
          </cell>
          <cell r="BL213">
            <v>1</v>
          </cell>
          <cell r="BM213">
            <v>1</v>
          </cell>
          <cell r="BO213" t="str">
            <v xml:space="preserve">Expected to require 1 mechanic to conduct repairs. </v>
          </cell>
          <cell r="BP213" t="str">
            <v xml:space="preserve">Expected to be replaceable in situ. </v>
          </cell>
          <cell r="BQ213" t="str">
            <v/>
          </cell>
          <cell r="BR213" t="str">
            <v/>
          </cell>
          <cell r="BS213" t="str">
            <v xml:space="preserve">Remove Armor Lid. </v>
          </cell>
          <cell r="BT213" t="str">
            <v/>
          </cell>
          <cell r="BU213" t="str">
            <v/>
          </cell>
          <cell r="BV213" t="str">
            <v/>
          </cell>
          <cell r="BW213" t="str">
            <v/>
          </cell>
          <cell r="BX213" t="str">
            <v/>
          </cell>
          <cell r="BY213" t="str">
            <v/>
          </cell>
          <cell r="BZ213" t="str">
            <v/>
          </cell>
          <cell r="CA213" t="str">
            <v xml:space="preserve">Repair by exchange available at First or Second line without special facilities. </v>
          </cell>
          <cell r="CB213" t="str">
            <v/>
          </cell>
          <cell r="CC213" t="str">
            <v/>
          </cell>
          <cell r="CD213" t="str">
            <v/>
          </cell>
          <cell r="CE213" t="str">
            <v/>
          </cell>
          <cell r="CF213" t="str">
            <v xml:space="preserve">Remove and replace part with standard tools. No Special tools predicted. </v>
          </cell>
          <cell r="CG213" t="str">
            <v/>
          </cell>
          <cell r="CH213" t="str">
            <v/>
          </cell>
          <cell r="CI213" t="str">
            <v xml:space="preserve">No consumeables predicted. </v>
          </cell>
          <cell r="CJ213" t="str">
            <v xml:space="preserve">No predicted life limitations. </v>
          </cell>
          <cell r="CK213" t="str">
            <v/>
          </cell>
          <cell r="CL213" t="str">
            <v>Y</v>
          </cell>
        </row>
        <row r="214">
          <cell r="A214">
            <v>217</v>
          </cell>
          <cell r="B214">
            <v>123</v>
          </cell>
          <cell r="C214">
            <v>3</v>
          </cell>
          <cell r="D214" t="str">
            <v>Y</v>
          </cell>
          <cell r="E214">
            <v>0.16800000000000001</v>
          </cell>
          <cell r="F214" t="str">
            <v>SV00A0A450AD09</v>
          </cell>
          <cell r="G214" t="str">
            <v>BT-M4X12CSK/SS</v>
          </cell>
          <cell r="H214" t="str">
            <v>Scout</v>
          </cell>
          <cell r="I214" t="str">
            <v>MAIN TANK - 2 - PMRS</v>
          </cell>
          <cell r="J214" t="str">
            <v>M4 SCREW COUNTERSINK</v>
          </cell>
          <cell r="K214" t="str">
            <v>Fuel Level Sensor LRU</v>
          </cell>
          <cell r="L214" t="str">
            <v>M4 SCREW COUNTERSINK</v>
          </cell>
          <cell r="M214">
            <v>3</v>
          </cell>
          <cell r="N214">
            <v>3</v>
          </cell>
          <cell r="O214">
            <v>5.6000000000000001E-2</v>
          </cell>
          <cell r="P214">
            <v>0.16800000000000001</v>
          </cell>
          <cell r="Q214">
            <v>1.6800000000000002E-7</v>
          </cell>
          <cell r="R214">
            <v>5952380.9523809515</v>
          </cell>
          <cell r="S214" t="str">
            <v>Multiple fasteners</v>
          </cell>
          <cell r="T214" t="str">
            <v>NPRD 95 P2-20, Bolt Hex Head - 0.0020M converted to hours</v>
          </cell>
          <cell r="U214">
            <v>1</v>
          </cell>
          <cell r="V214">
            <v>9.9999999999999992E-2</v>
          </cell>
          <cell r="W214">
            <v>1.6800000000000002E-8</v>
          </cell>
          <cell r="X214" t="str">
            <v>Expected to require 1 mechanic to conduct repairs. Expected to be replaceable in situ. Remove Armor Lid. Repair by exchange available at First or Second line without special facilities. Remove and replace part with standard tools. No Special tools predict</v>
          </cell>
          <cell r="Z214">
            <v>0</v>
          </cell>
          <cell r="AA214" t="str">
            <v>T0</v>
          </cell>
          <cell r="AB214" t="str">
            <v>T0</v>
          </cell>
          <cell r="AC214" t="str">
            <v>P6</v>
          </cell>
          <cell r="AD214" t="str">
            <v>T0</v>
          </cell>
          <cell r="AE214">
            <v>0</v>
          </cell>
          <cell r="AF214">
            <v>0</v>
          </cell>
          <cell r="AG214">
            <v>1.6666666666666666E-2</v>
          </cell>
          <cell r="AH214">
            <v>0</v>
          </cell>
          <cell r="AI214">
            <v>0</v>
          </cell>
          <cell r="AJ214">
            <v>8.3333333333333329E-2</v>
          </cell>
          <cell r="AK214">
            <v>0</v>
          </cell>
          <cell r="AL214">
            <v>0</v>
          </cell>
          <cell r="AM214">
            <v>9.9999999999999992E-2</v>
          </cell>
          <cell r="AN214">
            <v>1.6800000000000002E-8</v>
          </cell>
          <cell r="AP214">
            <v>2</v>
          </cell>
          <cell r="AQ214">
            <v>1</v>
          </cell>
          <cell r="AV214">
            <v>1</v>
          </cell>
          <cell r="BD214">
            <v>1</v>
          </cell>
          <cell r="BJ214">
            <v>1</v>
          </cell>
          <cell r="BL214">
            <v>1</v>
          </cell>
          <cell r="BM214">
            <v>1</v>
          </cell>
          <cell r="BO214" t="str">
            <v xml:space="preserve">Expected to require 1 mechanic to conduct repairs. </v>
          </cell>
          <cell r="BP214" t="str">
            <v xml:space="preserve">Expected to be replaceable in situ. </v>
          </cell>
          <cell r="BQ214" t="str">
            <v/>
          </cell>
          <cell r="BR214" t="str">
            <v/>
          </cell>
          <cell r="BS214" t="str">
            <v xml:space="preserve">Remove Armor Lid. </v>
          </cell>
          <cell r="BT214" t="str">
            <v/>
          </cell>
          <cell r="BU214" t="str">
            <v/>
          </cell>
          <cell r="BV214" t="str">
            <v/>
          </cell>
          <cell r="BW214" t="str">
            <v/>
          </cell>
          <cell r="BX214" t="str">
            <v/>
          </cell>
          <cell r="BY214" t="str">
            <v/>
          </cell>
          <cell r="BZ214" t="str">
            <v/>
          </cell>
          <cell r="CA214" t="str">
            <v xml:space="preserve">Repair by exchange available at First or Second line without special facilities. </v>
          </cell>
          <cell r="CB214" t="str">
            <v/>
          </cell>
          <cell r="CC214" t="str">
            <v/>
          </cell>
          <cell r="CD214" t="str">
            <v/>
          </cell>
          <cell r="CE214" t="str">
            <v/>
          </cell>
          <cell r="CF214" t="str">
            <v xml:space="preserve">Remove and replace part with standard tools. No Special tools predicted. </v>
          </cell>
          <cell r="CG214" t="str">
            <v/>
          </cell>
          <cell r="CH214" t="str">
            <v/>
          </cell>
          <cell r="CI214" t="str">
            <v xml:space="preserve">No consumeables predicted. </v>
          </cell>
          <cell r="CJ214" t="str">
            <v xml:space="preserve">No predicted life limitations. </v>
          </cell>
          <cell r="CK214" t="str">
            <v/>
          </cell>
          <cell r="CL214" t="str">
            <v>Y</v>
          </cell>
        </row>
        <row r="215">
          <cell r="A215">
            <v>218</v>
          </cell>
          <cell r="C215">
            <v>3</v>
          </cell>
          <cell r="D215" t="str">
            <v>Y</v>
          </cell>
          <cell r="E215">
            <v>0.224</v>
          </cell>
          <cell r="F215" t="str">
            <v>SV00A0A450AD11</v>
          </cell>
          <cell r="G215" t="str">
            <v>FT22524</v>
          </cell>
          <cell r="H215" t="str">
            <v>Scout</v>
          </cell>
          <cell r="I215" t="str">
            <v>MAIN TANK - 2 - PMRS</v>
          </cell>
          <cell r="J215" t="str">
            <v>GUAGE Cup</v>
          </cell>
          <cell r="K215" t="str">
            <v>Fuel Level Sensor LRU</v>
          </cell>
          <cell r="L215" t="str">
            <v>GUAGE Cup</v>
          </cell>
          <cell r="M215">
            <v>1</v>
          </cell>
          <cell r="N215">
            <v>1</v>
          </cell>
          <cell r="O215">
            <v>0.224</v>
          </cell>
          <cell r="P215">
            <v>0.224</v>
          </cell>
          <cell r="Q215">
            <v>2.2399999999999999E-7</v>
          </cell>
          <cell r="R215">
            <v>4464285.7142857146</v>
          </cell>
          <cell r="S215" t="str">
            <v>No redundancy</v>
          </cell>
          <cell r="T215" t="str">
            <v>NPRD-95.  P2-152, Plate - 0.008M converted from miles to hours.</v>
          </cell>
          <cell r="U215">
            <v>1</v>
          </cell>
          <cell r="V215">
            <v>0.11666666666666667</v>
          </cell>
          <cell r="W215">
            <v>2.6133333333333332E-8</v>
          </cell>
          <cell r="X215" t="str">
            <v>Expected to require 1 mechanic to conduct repairs. Expected to be replaceable in situ. Remove Armor Lid. Repair by exchange available at First or Second line without special facilities. Remove and replace part with standard tools. No Special tools predict</v>
          </cell>
          <cell r="Z215">
            <v>0</v>
          </cell>
          <cell r="AA215" t="str">
            <v>T0</v>
          </cell>
          <cell r="AB215" t="str">
            <v>T0</v>
          </cell>
          <cell r="AC215" t="str">
            <v>P29</v>
          </cell>
          <cell r="AD215" t="str">
            <v>T0</v>
          </cell>
          <cell r="AE215">
            <v>0</v>
          </cell>
          <cell r="AF215">
            <v>0</v>
          </cell>
          <cell r="AG215">
            <v>3.3333333333333333E-2</v>
          </cell>
          <cell r="AH215">
            <v>0</v>
          </cell>
          <cell r="AI215">
            <v>0</v>
          </cell>
          <cell r="AJ215">
            <v>8.3333333333333329E-2</v>
          </cell>
          <cell r="AK215">
            <v>0</v>
          </cell>
          <cell r="AL215">
            <v>0</v>
          </cell>
          <cell r="AM215">
            <v>0.11666666666666667</v>
          </cell>
          <cell r="AN215">
            <v>2.6133333333333332E-8</v>
          </cell>
          <cell r="AP215">
            <v>2</v>
          </cell>
          <cell r="AQ215">
            <v>1</v>
          </cell>
          <cell r="AV215">
            <v>1</v>
          </cell>
          <cell r="BD215">
            <v>1</v>
          </cell>
          <cell r="BJ215">
            <v>1</v>
          </cell>
          <cell r="BL215">
            <v>1</v>
          </cell>
          <cell r="BM215">
            <v>1</v>
          </cell>
          <cell r="BO215" t="str">
            <v xml:space="preserve">Expected to require 1 mechanic to conduct repairs. </v>
          </cell>
          <cell r="BP215" t="str">
            <v xml:space="preserve">Expected to be replaceable in situ. </v>
          </cell>
          <cell r="BQ215" t="str">
            <v/>
          </cell>
          <cell r="BR215" t="str">
            <v/>
          </cell>
          <cell r="BS215" t="str">
            <v xml:space="preserve">Remove Armor Lid. </v>
          </cell>
          <cell r="BT215" t="str">
            <v/>
          </cell>
          <cell r="BU215" t="str">
            <v/>
          </cell>
          <cell r="BV215" t="str">
            <v/>
          </cell>
          <cell r="BW215" t="str">
            <v/>
          </cell>
          <cell r="BX215" t="str">
            <v/>
          </cell>
          <cell r="BY215" t="str">
            <v/>
          </cell>
          <cell r="BZ215" t="str">
            <v/>
          </cell>
          <cell r="CA215" t="str">
            <v xml:space="preserve">Repair by exchange available at First or Second line without special facilities. </v>
          </cell>
          <cell r="CB215" t="str">
            <v/>
          </cell>
          <cell r="CC215" t="str">
            <v/>
          </cell>
          <cell r="CD215" t="str">
            <v/>
          </cell>
          <cell r="CE215" t="str">
            <v/>
          </cell>
          <cell r="CF215" t="str">
            <v xml:space="preserve">Remove and replace part with standard tools. No Special tools predicted. </v>
          </cell>
          <cell r="CG215" t="str">
            <v/>
          </cell>
          <cell r="CH215" t="str">
            <v/>
          </cell>
          <cell r="CI215" t="str">
            <v xml:space="preserve">No consumeables predicted. </v>
          </cell>
          <cell r="CJ215" t="str">
            <v xml:space="preserve">No predicted life limitations. </v>
          </cell>
          <cell r="CK215" t="str">
            <v/>
          </cell>
          <cell r="CL215" t="str">
            <v>Y</v>
          </cell>
        </row>
        <row r="216">
          <cell r="A216">
            <v>219</v>
          </cell>
          <cell r="B216">
            <v>151</v>
          </cell>
          <cell r="C216">
            <v>2</v>
          </cell>
          <cell r="D216" t="str">
            <v>N</v>
          </cell>
          <cell r="E216">
            <v>0</v>
          </cell>
          <cell r="F216" t="str">
            <v>SV00A0A460AG09</v>
          </cell>
          <cell r="G216" t="str">
            <v/>
          </cell>
          <cell r="H216" t="str">
            <v>PMRS</v>
          </cell>
          <cell r="I216" t="str">
            <v>MAIN TANK - 2 - PMRS</v>
          </cell>
          <cell r="J216" t="str">
            <v/>
          </cell>
          <cell r="K216" t="str">
            <v>AIR CONNECTION MAIN TANK</v>
          </cell>
          <cell r="L216" t="str">
            <v/>
          </cell>
          <cell r="M216" t="str">
            <v/>
          </cell>
          <cell r="N216" t="str">
            <v/>
          </cell>
          <cell r="O216">
            <v>5.3246571372271152</v>
          </cell>
          <cell r="P216">
            <v>5.3246571372271152</v>
          </cell>
          <cell r="Q216">
            <v>5.3246571372271148E-6</v>
          </cell>
          <cell r="R216">
            <v>187805.51953449592</v>
          </cell>
          <cell r="S216" t="str">
            <v>No redundancy</v>
          </cell>
          <cell r="T216" t="str">
            <v>Sum of Below Parts</v>
          </cell>
          <cell r="U216">
            <v>1</v>
          </cell>
          <cell r="V216">
            <v>1.1153344997614838</v>
          </cell>
          <cell r="W216">
            <v>5.9387738045506189E-6</v>
          </cell>
          <cell r="X216" t="str">
            <v xml:space="preserve">Repair by exchange available at First or Second line without special facilities. </v>
          </cell>
          <cell r="Z216">
            <v>0</v>
          </cell>
          <cell r="AA216" t="str">
            <v>T0</v>
          </cell>
          <cell r="AB216" t="str">
            <v>T0</v>
          </cell>
          <cell r="AC216" t="str">
            <v>T0</v>
          </cell>
          <cell r="AD216" t="str">
            <v>T0</v>
          </cell>
          <cell r="AL216" t="str">
            <v>MTTE =</v>
          </cell>
          <cell r="AM216">
            <v>1.1153344997614838</v>
          </cell>
          <cell r="AN216">
            <v>5.9387738045506189E-6</v>
          </cell>
          <cell r="AP216">
            <v>1</v>
          </cell>
          <cell r="AQ216">
            <v>4</v>
          </cell>
          <cell r="BJ216">
            <v>6</v>
          </cell>
          <cell r="BL216">
            <v>6</v>
          </cell>
          <cell r="BM216">
            <v>4</v>
          </cell>
          <cell r="BO216" t="str">
            <v/>
          </cell>
          <cell r="BP216" t="str">
            <v/>
          </cell>
          <cell r="BQ216" t="str">
            <v/>
          </cell>
          <cell r="BR216" t="str">
            <v/>
          </cell>
          <cell r="BS216" t="str">
            <v/>
          </cell>
          <cell r="BT216" t="str">
            <v/>
          </cell>
          <cell r="BU216" t="str">
            <v/>
          </cell>
          <cell r="BV216" t="str">
            <v/>
          </cell>
          <cell r="BW216" t="str">
            <v/>
          </cell>
          <cell r="BX216" t="str">
            <v/>
          </cell>
          <cell r="BY216" t="str">
            <v/>
          </cell>
          <cell r="BZ216" t="str">
            <v/>
          </cell>
          <cell r="CA216" t="str">
            <v xml:space="preserve">Repair by exchange available at First or Second line without special facilities. </v>
          </cell>
          <cell r="CB216" t="str">
            <v/>
          </cell>
          <cell r="CC216" t="str">
            <v/>
          </cell>
          <cell r="CD216" t="str">
            <v/>
          </cell>
          <cell r="CE216" t="str">
            <v/>
          </cell>
          <cell r="CF216" t="str">
            <v/>
          </cell>
          <cell r="CG216" t="str">
            <v/>
          </cell>
          <cell r="CH216" t="str">
            <v/>
          </cell>
          <cell r="CI216" t="str">
            <v/>
          </cell>
          <cell r="CK216" t="str">
            <v/>
          </cell>
          <cell r="CL216" t="str">
            <v>Y</v>
          </cell>
        </row>
        <row r="217">
          <cell r="A217">
            <v>220</v>
          </cell>
          <cell r="B217">
            <v>151</v>
          </cell>
          <cell r="C217">
            <v>3</v>
          </cell>
          <cell r="D217" t="str">
            <v>Y</v>
          </cell>
          <cell r="E217">
            <v>2.5424000000000002</v>
          </cell>
          <cell r="F217" t="str">
            <v>SV00A0A460AG0901</v>
          </cell>
          <cell r="G217" t="str">
            <v>SV15LOMDCF</v>
          </cell>
          <cell r="H217" t="str">
            <v>PMRS</v>
          </cell>
          <cell r="I217" t="str">
            <v>MAIN TANK - 2 - PMRS</v>
          </cell>
          <cell r="J217" t="str">
            <v>M22 X 1.5 Bulkhead Connector</v>
          </cell>
          <cell r="K217" t="str">
            <v>Inward Relief Port LRU (Air) (4)</v>
          </cell>
          <cell r="L217" t="str">
            <v>M22 X 1.5 Bulkhead Connector</v>
          </cell>
          <cell r="M217">
            <v>1</v>
          </cell>
          <cell r="N217">
            <v>1</v>
          </cell>
          <cell r="O217">
            <v>2.5424000000000002</v>
          </cell>
          <cell r="P217">
            <v>2.5424000000000002</v>
          </cell>
          <cell r="Q217">
            <v>2.5424000000000004E-6</v>
          </cell>
          <cell r="R217">
            <v>393329.13782252982</v>
          </cell>
          <cell r="S217" t="str">
            <v>No redundancy</v>
          </cell>
          <cell r="T217" t="str">
            <v>NPRD 95 P2-49, Connector Adapter - 0.0908M converted to hours</v>
          </cell>
          <cell r="U217">
            <v>2</v>
          </cell>
          <cell r="V217">
            <v>2.1</v>
          </cell>
          <cell r="W217">
            <v>5.3390400000000011E-6</v>
          </cell>
          <cell r="X217" t="str">
            <v>Expected to be replaceable. Remove Armor Lid. Remove tank in accordance with above to gain access. Expected to need 2 mechanics to remove tank. Remove 45 bolts to remove the Top Access Plate. Replace each  Gasket and Bonded Seal with every disturbance. Re</v>
          </cell>
          <cell r="Y217">
            <v>45</v>
          </cell>
          <cell r="Z217">
            <v>1</v>
          </cell>
          <cell r="AA217" t="str">
            <v>R3</v>
          </cell>
          <cell r="AB217" t="str">
            <v>T2</v>
          </cell>
          <cell r="AC217" t="str">
            <v>P11</v>
          </cell>
          <cell r="AD217" t="str">
            <v>P14</v>
          </cell>
          <cell r="AE217">
            <v>0.375</v>
          </cell>
          <cell r="AF217">
            <v>0.5</v>
          </cell>
          <cell r="AG217">
            <v>0.26666666666666666</v>
          </cell>
          <cell r="AH217">
            <v>0.5</v>
          </cell>
          <cell r="AI217">
            <v>0.375</v>
          </cell>
          <cell r="AJ217">
            <v>8.3333333333333329E-2</v>
          </cell>
          <cell r="AK217">
            <v>0</v>
          </cell>
          <cell r="AL217">
            <v>0</v>
          </cell>
          <cell r="AM217">
            <v>2.1</v>
          </cell>
          <cell r="AN217">
            <v>5.3390400000000011E-6</v>
          </cell>
          <cell r="AP217">
            <v>2</v>
          </cell>
          <cell r="AQ217">
            <v>2</v>
          </cell>
          <cell r="AR217">
            <v>1</v>
          </cell>
          <cell r="AS217">
            <v>45</v>
          </cell>
          <cell r="AV217">
            <v>1</v>
          </cell>
          <cell r="BA217">
            <v>1</v>
          </cell>
          <cell r="BB217">
            <v>1</v>
          </cell>
          <cell r="BC217">
            <v>4</v>
          </cell>
          <cell r="BD217">
            <v>2</v>
          </cell>
          <cell r="BH217">
            <v>2</v>
          </cell>
          <cell r="BJ217">
            <v>1</v>
          </cell>
          <cell r="BL217">
            <v>1</v>
          </cell>
          <cell r="BM217">
            <v>1</v>
          </cell>
          <cell r="BO217" t="str">
            <v/>
          </cell>
          <cell r="BP217" t="str">
            <v xml:space="preserve">Expected to be replaceable. </v>
          </cell>
          <cell r="BQ217" t="str">
            <v/>
          </cell>
          <cell r="BR217" t="str">
            <v/>
          </cell>
          <cell r="BS217" t="str">
            <v xml:space="preserve">Remove Armor Lid. </v>
          </cell>
          <cell r="BT217" t="str">
            <v/>
          </cell>
          <cell r="BU217" t="str">
            <v/>
          </cell>
          <cell r="BV217" t="str">
            <v xml:space="preserve">Remove tank in accordance with above to gain access. Expected to need 2 mechanics to remove tank. </v>
          </cell>
          <cell r="BW217" t="str">
            <v xml:space="preserve">Remove 45 bolts to remove the Top Access Plate. </v>
          </cell>
          <cell r="BX217" t="str">
            <v/>
          </cell>
          <cell r="BY217" t="str">
            <v/>
          </cell>
          <cell r="BZ217" t="str">
            <v xml:space="preserve">Replace each  Gasket and Bonded Seal with every disturbance. </v>
          </cell>
          <cell r="CA217" t="str">
            <v xml:space="preserve">Repair by exchange available at First or Second line without special facilities. </v>
          </cell>
          <cell r="CB217" t="str">
            <v/>
          </cell>
          <cell r="CC217" t="str">
            <v/>
          </cell>
          <cell r="CD217" t="str">
            <v/>
          </cell>
          <cell r="CE217" t="str">
            <v xml:space="preserve">Systematically remove SAFOAM layers to gain access.  Carefully reinstall new layers of Safoam in accordance with instructions. </v>
          </cell>
          <cell r="CF217" t="str">
            <v xml:space="preserve">Remove and replace part with standard tools. No Special tools predicted. </v>
          </cell>
          <cell r="CG217" t="str">
            <v/>
          </cell>
          <cell r="CH217" t="str">
            <v/>
          </cell>
          <cell r="CI217" t="str">
            <v xml:space="preserve">No consumeables predicted. </v>
          </cell>
          <cell r="CJ217" t="str">
            <v xml:space="preserve">No predicted life limitations. </v>
          </cell>
          <cell r="CK217" t="str">
            <v/>
          </cell>
          <cell r="CL217" t="str">
            <v>Y</v>
          </cell>
        </row>
        <row r="218">
          <cell r="A218">
            <v>221</v>
          </cell>
          <cell r="B218">
            <v>152</v>
          </cell>
          <cell r="C218">
            <v>3</v>
          </cell>
          <cell r="D218" t="str">
            <v>Y</v>
          </cell>
          <cell r="E218">
            <v>4.4857137227114409E-2</v>
          </cell>
          <cell r="F218" t="str">
            <v>SV00A0A460AG0903</v>
          </cell>
          <cell r="G218" t="str">
            <v>MLN22</v>
          </cell>
          <cell r="H218" t="str">
            <v>PMRS</v>
          </cell>
          <cell r="I218" t="str">
            <v>MAIN TANK - 2 - PMRS</v>
          </cell>
          <cell r="J218" t="str">
            <v>M22 X 1.5 Locknut</v>
          </cell>
          <cell r="K218" t="str">
            <v>Inward Relief Port LRU (Air) (4)</v>
          </cell>
          <cell r="L218" t="str">
            <v>M22 X 1.5 Locknut</v>
          </cell>
          <cell r="M218">
            <v>1</v>
          </cell>
          <cell r="N218">
            <v>1</v>
          </cell>
          <cell r="O218">
            <v>4.4857137227114409E-2</v>
          </cell>
          <cell r="P218">
            <v>4.4857137227114409E-2</v>
          </cell>
          <cell r="Q218">
            <v>4.4857137227114411E-8</v>
          </cell>
          <cell r="R218">
            <v>22292996.428571429</v>
          </cell>
          <cell r="S218" t="str">
            <v>No redundancy</v>
          </cell>
          <cell r="T218" t="str">
            <v>NPRD 95 P2-146, Nut Plain Hexagon P# MS-51968-17- 1/624.2039M GM converted to hours.</v>
          </cell>
          <cell r="U218">
            <v>1</v>
          </cell>
          <cell r="V218">
            <v>0.88333333333333341</v>
          </cell>
          <cell r="W218">
            <v>3.9623804550617733E-8</v>
          </cell>
          <cell r="X218" t="str">
            <v xml:space="preserve">Expected to require 1 mechanic to conduct repairs. Expected to be replaceable in situ. Remove Armor Lid. Remove 45 bolts to remove the Top Access Plate. Replace each  Gasket and Bonded Seal with every disturbance. Repair by exchange available at First or </v>
          </cell>
          <cell r="Y218">
            <v>45</v>
          </cell>
          <cell r="Z218">
            <v>0</v>
          </cell>
          <cell r="AA218" t="str">
            <v>T0</v>
          </cell>
          <cell r="AB218" t="str">
            <v>T2</v>
          </cell>
          <cell r="AC218" t="str">
            <v>P19</v>
          </cell>
          <cell r="AD218" t="str">
            <v>P14</v>
          </cell>
          <cell r="AE218">
            <v>0.375</v>
          </cell>
          <cell r="AF218">
            <v>0</v>
          </cell>
          <cell r="AG218">
            <v>0.05</v>
          </cell>
          <cell r="AH218">
            <v>0</v>
          </cell>
          <cell r="AI218">
            <v>0.375</v>
          </cell>
          <cell r="AJ218">
            <v>8.3333333333333329E-2</v>
          </cell>
          <cell r="AK218">
            <v>0</v>
          </cell>
          <cell r="AL218">
            <v>0</v>
          </cell>
          <cell r="AM218">
            <v>0.88333333333333341</v>
          </cell>
          <cell r="AN218">
            <v>3.9623804550617733E-8</v>
          </cell>
          <cell r="AP218">
            <v>2</v>
          </cell>
          <cell r="AQ218">
            <v>1</v>
          </cell>
          <cell r="AR218">
            <v>1</v>
          </cell>
          <cell r="AS218">
            <v>45</v>
          </cell>
          <cell r="AV218">
            <v>1</v>
          </cell>
          <cell r="BA218">
            <v>1</v>
          </cell>
          <cell r="BB218">
            <v>1</v>
          </cell>
          <cell r="BC218">
            <v>4</v>
          </cell>
          <cell r="BD218">
            <v>1</v>
          </cell>
          <cell r="BJ218">
            <v>1</v>
          </cell>
          <cell r="BL218">
            <v>1</v>
          </cell>
          <cell r="BM218">
            <v>1</v>
          </cell>
          <cell r="BO218" t="str">
            <v xml:space="preserve">Expected to require 1 mechanic to conduct repairs. </v>
          </cell>
          <cell r="BP218" t="str">
            <v xml:space="preserve">Expected to be replaceable in situ. </v>
          </cell>
          <cell r="BQ218" t="str">
            <v/>
          </cell>
          <cell r="BR218" t="str">
            <v/>
          </cell>
          <cell r="BS218" t="str">
            <v xml:space="preserve">Remove Armor Lid. </v>
          </cell>
          <cell r="BT218" t="str">
            <v/>
          </cell>
          <cell r="BU218" t="str">
            <v/>
          </cell>
          <cell r="BV218" t="str">
            <v/>
          </cell>
          <cell r="BW218" t="str">
            <v xml:space="preserve">Remove 45 bolts to remove the Top Access Plate. </v>
          </cell>
          <cell r="BX218" t="str">
            <v/>
          </cell>
          <cell r="BY218" t="str">
            <v/>
          </cell>
          <cell r="BZ218" t="str">
            <v xml:space="preserve">Replace each  Gasket and Bonded Seal with every disturbance. </v>
          </cell>
          <cell r="CA218" t="str">
            <v xml:space="preserve">Repair by exchange available at First or Second line without special facilities. </v>
          </cell>
          <cell r="CB218" t="str">
            <v/>
          </cell>
          <cell r="CC218" t="str">
            <v/>
          </cell>
          <cell r="CD218" t="str">
            <v/>
          </cell>
          <cell r="CE218" t="str">
            <v/>
          </cell>
          <cell r="CF218" t="str">
            <v xml:space="preserve">Remove and replace part with standard tools. No Special tools predicted. </v>
          </cell>
          <cell r="CG218" t="str">
            <v/>
          </cell>
          <cell r="CH218" t="str">
            <v/>
          </cell>
          <cell r="CI218" t="str">
            <v xml:space="preserve">No consumeables predicted. </v>
          </cell>
          <cell r="CJ218" t="str">
            <v xml:space="preserve">No predicted life limitations. </v>
          </cell>
          <cell r="CK218" t="str">
            <v/>
          </cell>
          <cell r="CL218" t="str">
            <v>Y</v>
          </cell>
        </row>
        <row r="219">
          <cell r="A219">
            <v>222</v>
          </cell>
          <cell r="B219">
            <v>153</v>
          </cell>
          <cell r="C219">
            <v>3</v>
          </cell>
          <cell r="D219" t="str">
            <v>Y</v>
          </cell>
          <cell r="E219">
            <v>0.19500000000000001</v>
          </cell>
          <cell r="F219" t="str">
            <v>SV00A0A460AG0905</v>
          </cell>
          <cell r="G219" t="str">
            <v>22MM BONDED</v>
          </cell>
          <cell r="H219" t="str">
            <v>PMRS</v>
          </cell>
          <cell r="I219" t="str">
            <v>MAIN TANK - 2 - PMRS</v>
          </cell>
          <cell r="J219" t="str">
            <v>M22 X 1.5 Bonded Seal</v>
          </cell>
          <cell r="K219" t="str">
            <v>Inward Relief Port LRU (Air) (4)</v>
          </cell>
          <cell r="L219" t="str">
            <v>M22 X 1.5 Bonded Seal</v>
          </cell>
          <cell r="M219">
            <v>1</v>
          </cell>
          <cell r="N219">
            <v>1</v>
          </cell>
          <cell r="O219">
            <v>0.19500000000000001</v>
          </cell>
          <cell r="P219">
            <v>0.19500000000000001</v>
          </cell>
          <cell r="Q219">
            <v>1.9500000000000001E-7</v>
          </cell>
          <cell r="R219">
            <v>5128205.128205128</v>
          </cell>
          <cell r="S219" t="str">
            <v>No redundancy</v>
          </cell>
          <cell r="T219" t="str">
            <v>NPRD 95 P2-179, Seal O-Ring - 0.0780 GF converted to GM.</v>
          </cell>
          <cell r="U219">
            <v>1</v>
          </cell>
          <cell r="V219">
            <v>0.91666666666666674</v>
          </cell>
          <cell r="W219">
            <v>1.7875000000000004E-7</v>
          </cell>
          <cell r="X219" t="str">
            <v xml:space="preserve">Expected to require 1 mechanic to conduct repairs. Expected to be replaceable in situ. Remove Armor Lid. Remove 45 bolts to remove the Top Access Plate. Replace each  Gasket and Bonded Seal with every disturbance. Repair by exchange available at First or </v>
          </cell>
          <cell r="Y219">
            <v>45</v>
          </cell>
          <cell r="Z219">
            <v>0</v>
          </cell>
          <cell r="AA219" t="str">
            <v>T0</v>
          </cell>
          <cell r="AB219" t="str">
            <v>T2</v>
          </cell>
          <cell r="AC219" t="str">
            <v>P7</v>
          </cell>
          <cell r="AD219" t="str">
            <v>P14</v>
          </cell>
          <cell r="AE219">
            <v>0.375</v>
          </cell>
          <cell r="AF219">
            <v>0</v>
          </cell>
          <cell r="AG219">
            <v>8.3333333333333343E-2</v>
          </cell>
          <cell r="AH219">
            <v>0</v>
          </cell>
          <cell r="AI219">
            <v>0.375</v>
          </cell>
          <cell r="AJ219">
            <v>8.3333333333333329E-2</v>
          </cell>
          <cell r="AK219">
            <v>0</v>
          </cell>
          <cell r="AL219">
            <v>0</v>
          </cell>
          <cell r="AM219">
            <v>0.91666666666666674</v>
          </cell>
          <cell r="AN219">
            <v>1.7875000000000004E-7</v>
          </cell>
          <cell r="AP219">
            <v>2</v>
          </cell>
          <cell r="AQ219">
            <v>1</v>
          </cell>
          <cell r="AR219">
            <v>1</v>
          </cell>
          <cell r="AS219">
            <v>45</v>
          </cell>
          <cell r="AV219">
            <v>1</v>
          </cell>
          <cell r="BA219">
            <v>1</v>
          </cell>
          <cell r="BB219">
            <v>1</v>
          </cell>
          <cell r="BC219">
            <v>4</v>
          </cell>
          <cell r="BD219">
            <v>1</v>
          </cell>
          <cell r="BJ219">
            <v>1</v>
          </cell>
          <cell r="BL219">
            <v>1</v>
          </cell>
          <cell r="BM219">
            <v>4</v>
          </cell>
          <cell r="BO219" t="str">
            <v xml:space="preserve">Expected to require 1 mechanic to conduct repairs. </v>
          </cell>
          <cell r="BP219" t="str">
            <v xml:space="preserve">Expected to be replaceable in situ. </v>
          </cell>
          <cell r="BQ219" t="str">
            <v/>
          </cell>
          <cell r="BR219" t="str">
            <v/>
          </cell>
          <cell r="BS219" t="str">
            <v xml:space="preserve">Remove Armor Lid. </v>
          </cell>
          <cell r="BT219" t="str">
            <v/>
          </cell>
          <cell r="BU219" t="str">
            <v/>
          </cell>
          <cell r="BV219" t="str">
            <v/>
          </cell>
          <cell r="BW219" t="str">
            <v xml:space="preserve">Remove 45 bolts to remove the Top Access Plate. </v>
          </cell>
          <cell r="BX219" t="str">
            <v/>
          </cell>
          <cell r="BY219" t="str">
            <v/>
          </cell>
          <cell r="BZ219" t="str">
            <v xml:space="preserve">Replace each  Gasket and Bonded Seal with every disturbance. </v>
          </cell>
          <cell r="CA219" t="str">
            <v xml:space="preserve">Repair by exchange available at First or Second line without special facilities. </v>
          </cell>
          <cell r="CB219" t="str">
            <v/>
          </cell>
          <cell r="CC219" t="str">
            <v/>
          </cell>
          <cell r="CD219" t="str">
            <v/>
          </cell>
          <cell r="CE219" t="str">
            <v/>
          </cell>
          <cell r="CF219" t="str">
            <v xml:space="preserve">Remove and replace part with standard tools. No Special tools predicted. </v>
          </cell>
          <cell r="CG219" t="str">
            <v/>
          </cell>
          <cell r="CH219" t="str">
            <v/>
          </cell>
          <cell r="CI219" t="str">
            <v xml:space="preserve">No consumeables predicted. </v>
          </cell>
          <cell r="CJ219" t="str">
            <v xml:space="preserve">Life Limited. This material is subject to deterioration. Inspect on condition at 10 years, and every 5 years subsequently. If disturbed, replace with new. </v>
          </cell>
          <cell r="CK219" t="str">
            <v/>
          </cell>
          <cell r="CL219" t="str">
            <v>Y</v>
          </cell>
        </row>
        <row r="220">
          <cell r="A220">
            <v>223</v>
          </cell>
          <cell r="B220">
            <v>154</v>
          </cell>
          <cell r="C220">
            <v>3</v>
          </cell>
          <cell r="D220" t="str">
            <v>Y</v>
          </cell>
          <cell r="E220">
            <v>2.5424000000000002</v>
          </cell>
          <cell r="F220" t="str">
            <v>SV00A0A460AG0907</v>
          </cell>
          <cell r="G220" t="str">
            <v>EW15LOMDCF</v>
          </cell>
          <cell r="H220" t="str">
            <v>PMRS</v>
          </cell>
          <cell r="I220" t="str">
            <v>MAIN TANK - 2 - PMRS</v>
          </cell>
          <cell r="J220" t="str">
            <v>M22 X 1.5 90° Swivel Fem/Fixed Male Union</v>
          </cell>
          <cell r="K220" t="str">
            <v>Inward Relief Port LRU (Air) (4)</v>
          </cell>
          <cell r="L220" t="str">
            <v>M22 X 1.5 90° Swivel Fem/Fixed Male Union</v>
          </cell>
          <cell r="M220">
            <v>1</v>
          </cell>
          <cell r="N220">
            <v>1</v>
          </cell>
          <cell r="O220">
            <v>2.5424000000000002</v>
          </cell>
          <cell r="P220">
            <v>2.5424000000000002</v>
          </cell>
          <cell r="Q220">
            <v>2.5424000000000004E-6</v>
          </cell>
          <cell r="R220">
            <v>393329.13782252982</v>
          </cell>
          <cell r="S220" t="str">
            <v>No redundancy</v>
          </cell>
          <cell r="T220" t="str">
            <v>NPRD 95 P2-49, Connector Adapter - 0.0908M converted to hours</v>
          </cell>
          <cell r="U220">
            <v>1</v>
          </cell>
          <cell r="V220">
            <v>0.15</v>
          </cell>
          <cell r="W220">
            <v>3.8136000000000007E-7</v>
          </cell>
          <cell r="X220" t="str">
            <v xml:space="preserve">Expected to require 1 mechanic to conduct repairs. Expected to be replaceable in situ. Remove Armor Lid. Replace each  Bonded Seal with every disturbance. Repair by exchange available at First or Second line without special facilities. Remove and replace </v>
          </cell>
          <cell r="Z220">
            <v>0</v>
          </cell>
          <cell r="AA220" t="str">
            <v>T0</v>
          </cell>
          <cell r="AB220" t="str">
            <v>T0</v>
          </cell>
          <cell r="AC220" t="str">
            <v>P24</v>
          </cell>
          <cell r="AD220" t="str">
            <v>T0</v>
          </cell>
          <cell r="AE220">
            <v>0</v>
          </cell>
          <cell r="AF220">
            <v>0</v>
          </cell>
          <cell r="AG220">
            <v>6.6666666666666666E-2</v>
          </cell>
          <cell r="AH220">
            <v>0</v>
          </cell>
          <cell r="AI220">
            <v>0</v>
          </cell>
          <cell r="AJ220">
            <v>8.3333333333333329E-2</v>
          </cell>
          <cell r="AK220">
            <v>0</v>
          </cell>
          <cell r="AL220">
            <v>0</v>
          </cell>
          <cell r="AM220">
            <v>0.15</v>
          </cell>
          <cell r="AN220">
            <v>3.8136000000000007E-7</v>
          </cell>
          <cell r="AP220">
            <v>2</v>
          </cell>
          <cell r="AQ220">
            <v>1</v>
          </cell>
          <cell r="AV220">
            <v>1</v>
          </cell>
          <cell r="BA220">
            <v>1</v>
          </cell>
          <cell r="BB220">
            <v>1</v>
          </cell>
          <cell r="BC220">
            <v>1</v>
          </cell>
          <cell r="BD220">
            <v>1</v>
          </cell>
          <cell r="BJ220">
            <v>1</v>
          </cell>
          <cell r="BL220">
            <v>1</v>
          </cell>
          <cell r="BM220">
            <v>1</v>
          </cell>
          <cell r="BO220" t="str">
            <v xml:space="preserve">Expected to require 1 mechanic to conduct repairs. </v>
          </cell>
          <cell r="BP220" t="str">
            <v xml:space="preserve">Expected to be replaceable in situ. </v>
          </cell>
          <cell r="BQ220" t="str">
            <v/>
          </cell>
          <cell r="BR220" t="str">
            <v/>
          </cell>
          <cell r="BS220" t="str">
            <v xml:space="preserve">Remove Armor Lid. </v>
          </cell>
          <cell r="BT220" t="str">
            <v/>
          </cell>
          <cell r="BU220" t="str">
            <v/>
          </cell>
          <cell r="BV220" t="str">
            <v/>
          </cell>
          <cell r="BW220" t="str">
            <v/>
          </cell>
          <cell r="BX220" t="str">
            <v/>
          </cell>
          <cell r="BY220" t="str">
            <v/>
          </cell>
          <cell r="BZ220" t="str">
            <v xml:space="preserve">Replace each  Bonded Seal with every disturbance. </v>
          </cell>
          <cell r="CA220" t="str">
            <v xml:space="preserve">Repair by exchange available at First or Second line without special facilities. </v>
          </cell>
          <cell r="CB220" t="str">
            <v/>
          </cell>
          <cell r="CC220" t="str">
            <v/>
          </cell>
          <cell r="CD220" t="str">
            <v/>
          </cell>
          <cell r="CE220" t="str">
            <v/>
          </cell>
          <cell r="CF220" t="str">
            <v xml:space="preserve">Remove and replace part with standard tools. No Special tools predicted. </v>
          </cell>
          <cell r="CG220" t="str">
            <v/>
          </cell>
          <cell r="CH220" t="str">
            <v/>
          </cell>
          <cell r="CI220" t="str">
            <v xml:space="preserve">No consumeables predicted. </v>
          </cell>
          <cell r="CJ220" t="str">
            <v xml:space="preserve">No predicted life limitations. </v>
          </cell>
          <cell r="CK220" t="str">
            <v/>
          </cell>
          <cell r="CL220" t="str">
            <v>Y</v>
          </cell>
        </row>
        <row r="221">
          <cell r="A221">
            <v>224</v>
          </cell>
          <cell r="B221">
            <v>166</v>
          </cell>
          <cell r="C221">
            <v>2</v>
          </cell>
          <cell r="D221" t="str">
            <v>N</v>
          </cell>
          <cell r="E221">
            <v>0</v>
          </cell>
          <cell r="F221" t="str">
            <v>SV00A0A410AD15</v>
          </cell>
          <cell r="G221" t="str">
            <v/>
          </cell>
          <cell r="H221" t="str">
            <v>PMRS</v>
          </cell>
          <cell r="I221" t="str">
            <v>MAIN TANK - 2 - PMRS</v>
          </cell>
          <cell r="J221" t="str">
            <v/>
          </cell>
          <cell r="K221" t="str">
            <v>FWD FUEL FEED</v>
          </cell>
          <cell r="L221" t="str">
            <v/>
          </cell>
          <cell r="M221" t="str">
            <v/>
          </cell>
          <cell r="N221" t="str">
            <v/>
          </cell>
          <cell r="O221">
            <v>6.4770030905980862</v>
          </cell>
          <cell r="P221">
            <v>6.4770030905980862</v>
          </cell>
          <cell r="Q221">
            <v>6.4770030905980866E-6</v>
          </cell>
          <cell r="R221">
            <v>154392.39197702159</v>
          </cell>
          <cell r="S221" t="str">
            <v>Duplicated fuel feeds</v>
          </cell>
          <cell r="T221" t="str">
            <v>Sum of Below Parts</v>
          </cell>
          <cell r="U221">
            <v>1</v>
          </cell>
          <cell r="V221">
            <v>1.1748632154322454</v>
          </cell>
          <cell r="W221">
            <v>7.6095926773846592E-6</v>
          </cell>
          <cell r="X221" t="str">
            <v xml:space="preserve">Repair by exchange available at First or Second line without special facilities. </v>
          </cell>
          <cell r="Z221">
            <v>0</v>
          </cell>
          <cell r="AA221" t="str">
            <v>T0</v>
          </cell>
          <cell r="AB221" t="str">
            <v>T0</v>
          </cell>
          <cell r="AC221" t="str">
            <v>T0</v>
          </cell>
          <cell r="AD221" t="str">
            <v>T0</v>
          </cell>
          <cell r="AL221" t="str">
            <v>MTTE =</v>
          </cell>
          <cell r="AM221">
            <v>1.1748632154322454</v>
          </cell>
          <cell r="AN221">
            <v>7.6095926773846592E-6</v>
          </cell>
          <cell r="AP221">
            <v>1</v>
          </cell>
          <cell r="AQ221">
            <v>4</v>
          </cell>
          <cell r="BJ221">
            <v>6</v>
          </cell>
          <cell r="BL221">
            <v>6</v>
          </cell>
          <cell r="BM221">
            <v>4</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xml:space="preserve">Repair by exchange available at First or Second line without special facilities. </v>
          </cell>
          <cell r="CB221" t="str">
            <v/>
          </cell>
          <cell r="CC221" t="str">
            <v/>
          </cell>
          <cell r="CD221" t="str">
            <v/>
          </cell>
          <cell r="CE221" t="str">
            <v/>
          </cell>
          <cell r="CF221" t="str">
            <v/>
          </cell>
          <cell r="CG221" t="str">
            <v/>
          </cell>
          <cell r="CH221" t="str">
            <v/>
          </cell>
          <cell r="CI221" t="str">
            <v/>
          </cell>
          <cell r="CK221" t="str">
            <v/>
          </cell>
          <cell r="CL221" t="str">
            <v>Y</v>
          </cell>
        </row>
        <row r="222">
          <cell r="A222">
            <v>225</v>
          </cell>
          <cell r="B222">
            <v>166</v>
          </cell>
          <cell r="C222">
            <v>3</v>
          </cell>
          <cell r="D222" t="str">
            <v>Y</v>
          </cell>
          <cell r="E222">
            <v>2.6158200555016551</v>
          </cell>
          <cell r="F222" t="str">
            <v>SV00A0A410AD13</v>
          </cell>
          <cell r="G222" t="str">
            <v>FT28450</v>
          </cell>
          <cell r="H222" t="str">
            <v>PMRS</v>
          </cell>
          <cell r="I222" t="str">
            <v>MAIN TANK - 2 - PMRS</v>
          </cell>
          <cell r="J222" t="str">
            <v>FNAV Fwd</v>
          </cell>
          <cell r="K222" t="str">
            <v>FNAV Fwd</v>
          </cell>
          <cell r="L222" t="str">
            <v>FNAV Fwd</v>
          </cell>
          <cell r="M222">
            <v>1</v>
          </cell>
          <cell r="N222">
            <v>1</v>
          </cell>
          <cell r="O222">
            <v>2.6158200555016551</v>
          </cell>
          <cell r="P222">
            <v>2.6158200555016551</v>
          </cell>
          <cell r="Q222">
            <v>2.6158200555016553E-6</v>
          </cell>
          <cell r="R222">
            <v>382289.29314031982</v>
          </cell>
          <cell r="S222" t="str">
            <v>No redundancy</v>
          </cell>
          <cell r="T222" t="str">
            <v>Part comparison to FT54024</v>
          </cell>
          <cell r="U222">
            <v>2</v>
          </cell>
          <cell r="V222">
            <v>2.2000000000000002</v>
          </cell>
          <cell r="W222">
            <v>5.754804122103642E-6</v>
          </cell>
          <cell r="X222" t="str">
            <v xml:space="preserve">Expected to be replaceable. Remove tank in accordance with above to gain access. Expected to need 2 mechanics to remove tank. Remove 45 bolts to remove the Top Access Plate. Remove bottom plate. Replace each  Bonded Seal with every disturbance. Repair by </v>
          </cell>
          <cell r="Y222">
            <v>45</v>
          </cell>
          <cell r="Z222">
            <v>1</v>
          </cell>
          <cell r="AA222" t="str">
            <v>R3</v>
          </cell>
          <cell r="AB222" t="str">
            <v>T2</v>
          </cell>
          <cell r="AC222" t="str">
            <v>P13</v>
          </cell>
          <cell r="AD222" t="str">
            <v>B1</v>
          </cell>
          <cell r="AE222">
            <v>0.39166666666666666</v>
          </cell>
          <cell r="AF222">
            <v>0.5</v>
          </cell>
          <cell r="AG222">
            <v>0.33333333333333331</v>
          </cell>
          <cell r="AH222">
            <v>0.5</v>
          </cell>
          <cell r="AI222">
            <v>0.39166666666666666</v>
          </cell>
          <cell r="AJ222">
            <v>8.3333333333333329E-2</v>
          </cell>
          <cell r="AK222">
            <v>0</v>
          </cell>
          <cell r="AL222">
            <v>0</v>
          </cell>
          <cell r="AM222">
            <v>2.2000000000000002</v>
          </cell>
          <cell r="AN222">
            <v>5.754804122103642E-6</v>
          </cell>
          <cell r="AP222">
            <v>2</v>
          </cell>
          <cell r="AQ222">
            <v>2</v>
          </cell>
          <cell r="AR222">
            <v>1</v>
          </cell>
          <cell r="AS222">
            <v>45</v>
          </cell>
          <cell r="AT222">
            <v>1</v>
          </cell>
          <cell r="BA222">
            <v>1</v>
          </cell>
          <cell r="BB222">
            <v>1</v>
          </cell>
          <cell r="BC222">
            <v>1</v>
          </cell>
          <cell r="BD222">
            <v>2</v>
          </cell>
          <cell r="BH222">
            <v>2</v>
          </cell>
          <cell r="BJ222">
            <v>1</v>
          </cell>
          <cell r="BK222">
            <v>1</v>
          </cell>
          <cell r="BL222">
            <v>2</v>
          </cell>
          <cell r="BM222">
            <v>1</v>
          </cell>
          <cell r="BO222" t="str">
            <v/>
          </cell>
          <cell r="BP222" t="str">
            <v xml:space="preserve">Expected to be replaceable. </v>
          </cell>
          <cell r="BQ222" t="str">
            <v/>
          </cell>
          <cell r="BR222" t="str">
            <v/>
          </cell>
          <cell r="BS222" t="str">
            <v/>
          </cell>
          <cell r="BT222" t="str">
            <v/>
          </cell>
          <cell r="BU222" t="str">
            <v/>
          </cell>
          <cell r="BV222" t="str">
            <v xml:space="preserve">Remove tank in accordance with above to gain access. Expected to need 2 mechanics to remove tank. </v>
          </cell>
          <cell r="BW222" t="str">
            <v xml:space="preserve">Remove 45 bolts to remove the Top Access Plate. </v>
          </cell>
          <cell r="BX222" t="str">
            <v xml:space="preserve">Remove bottom plate. </v>
          </cell>
          <cell r="BY222" t="str">
            <v/>
          </cell>
          <cell r="BZ222" t="str">
            <v xml:space="preserve">Replace each  Bonded Seal with every disturbance. </v>
          </cell>
          <cell r="CA222" t="str">
            <v xml:space="preserve">Repair by exchange available at First or Second line without special facilities. </v>
          </cell>
          <cell r="CB222" t="str">
            <v/>
          </cell>
          <cell r="CC222" t="str">
            <v/>
          </cell>
          <cell r="CD222" t="str">
            <v/>
          </cell>
          <cell r="CE222" t="str">
            <v xml:space="preserve">Systematically remove SAFOAM layers to gain access.  Carefully reinstall new layers of Safoam in accordance with instructions. </v>
          </cell>
          <cell r="CF222" t="str">
            <v xml:space="preserve">Remove and replace part with standard tools. No Special tools predicted. </v>
          </cell>
          <cell r="CG222" t="str">
            <v xml:space="preserve">Reinstall in the reverse order. </v>
          </cell>
          <cell r="CH222" t="str">
            <v/>
          </cell>
          <cell r="CI222" t="str">
            <v xml:space="preserve">Use thread-locking compound on fasteners. Use silicone grease on bonded seals for preservation.  Use anti-seizing grease/compound on bulkhead connectors and bolts.  Use  bonding compound on mounting strap clamp locations as required. </v>
          </cell>
          <cell r="CJ222" t="str">
            <v xml:space="preserve">No predicted life limitations. </v>
          </cell>
          <cell r="CK222" t="str">
            <v/>
          </cell>
          <cell r="CL222" t="str">
            <v>Y</v>
          </cell>
        </row>
        <row r="223">
          <cell r="A223">
            <v>226</v>
          </cell>
          <cell r="B223">
            <v>156</v>
          </cell>
          <cell r="C223">
            <v>3</v>
          </cell>
          <cell r="D223" t="str">
            <v>Y</v>
          </cell>
          <cell r="E223">
            <v>0.19500000000000001</v>
          </cell>
          <cell r="F223" t="str">
            <v>SV00A0A410AD1501</v>
          </cell>
          <cell r="G223" t="str">
            <v>Y-BS-M36</v>
          </cell>
          <cell r="H223" t="str">
            <v>PMRS</v>
          </cell>
          <cell r="I223" t="str">
            <v>MAIN TANK - 2 - PMRS</v>
          </cell>
          <cell r="J223" t="str">
            <v>M36 Bonded Seal</v>
          </cell>
          <cell r="K223" t="str">
            <v>Fuel Feed - Fwd Pick Up</v>
          </cell>
          <cell r="L223" t="str">
            <v>M36 Bonded Seal</v>
          </cell>
          <cell r="M223">
            <v>1</v>
          </cell>
          <cell r="N223">
            <v>1</v>
          </cell>
          <cell r="O223">
            <v>0.19500000000000001</v>
          </cell>
          <cell r="P223">
            <v>0.19500000000000001</v>
          </cell>
          <cell r="Q223">
            <v>1.9500000000000001E-7</v>
          </cell>
          <cell r="R223">
            <v>5128205.128205128</v>
          </cell>
          <cell r="S223" t="str">
            <v>No redundancy</v>
          </cell>
          <cell r="T223" t="str">
            <v>NPRD 95 P2-179, Seal O-Ring - 0.0780 GF converted to GM.</v>
          </cell>
          <cell r="U223">
            <v>2</v>
          </cell>
          <cell r="V223">
            <v>2.0666666666666669</v>
          </cell>
          <cell r="W223">
            <v>4.0300000000000005E-7</v>
          </cell>
          <cell r="X223" t="str">
            <v>Expected to be replaceable. Remove Armor Lid. Remove tank in accordance with above to gain access. Expected to need 2 mechanics to remove tank. Remove 45 bolts to remove the Top Access Plate. Replace each  Bonded Seal with every disturbance. Repair by exc</v>
          </cell>
          <cell r="Y223">
            <v>45</v>
          </cell>
          <cell r="Z223">
            <v>1</v>
          </cell>
          <cell r="AA223" t="str">
            <v>R3</v>
          </cell>
          <cell r="AB223" t="str">
            <v>T2</v>
          </cell>
          <cell r="AC223" t="str">
            <v>P7</v>
          </cell>
          <cell r="AD223" t="str">
            <v>T0</v>
          </cell>
          <cell r="AE223">
            <v>0.375</v>
          </cell>
          <cell r="AF223">
            <v>0.5</v>
          </cell>
          <cell r="AG223">
            <v>0.23333333333333334</v>
          </cell>
          <cell r="AH223">
            <v>0.5</v>
          </cell>
          <cell r="AI223">
            <v>0.375</v>
          </cell>
          <cell r="AJ223">
            <v>8.3333333333333329E-2</v>
          </cell>
          <cell r="AK223">
            <v>0</v>
          </cell>
          <cell r="AL223">
            <v>0</v>
          </cell>
          <cell r="AM223">
            <v>2.0666666666666669</v>
          </cell>
          <cell r="AN223">
            <v>4.0300000000000005E-7</v>
          </cell>
          <cell r="AP223">
            <v>2</v>
          </cell>
          <cell r="AQ223">
            <v>2</v>
          </cell>
          <cell r="AR223">
            <v>1</v>
          </cell>
          <cell r="AS223">
            <v>45</v>
          </cell>
          <cell r="AV223">
            <v>1</v>
          </cell>
          <cell r="BA223">
            <v>1</v>
          </cell>
          <cell r="BB223">
            <v>1</v>
          </cell>
          <cell r="BC223">
            <v>1</v>
          </cell>
          <cell r="BD223">
            <v>2</v>
          </cell>
          <cell r="BJ223">
            <v>1</v>
          </cell>
          <cell r="BK223">
            <v>1</v>
          </cell>
          <cell r="BL223">
            <v>2</v>
          </cell>
          <cell r="BM223">
            <v>4</v>
          </cell>
          <cell r="BO223" t="str">
            <v/>
          </cell>
          <cell r="BP223" t="str">
            <v xml:space="preserve">Expected to be replaceable. </v>
          </cell>
          <cell r="BQ223" t="str">
            <v/>
          </cell>
          <cell r="BR223" t="str">
            <v/>
          </cell>
          <cell r="BS223" t="str">
            <v xml:space="preserve">Remove Armor Lid. </v>
          </cell>
          <cell r="BT223" t="str">
            <v/>
          </cell>
          <cell r="BU223" t="str">
            <v/>
          </cell>
          <cell r="BV223" t="str">
            <v xml:space="preserve">Remove tank in accordance with above to gain access. Expected to need 2 mechanics to remove tank. </v>
          </cell>
          <cell r="BW223" t="str">
            <v xml:space="preserve">Remove 45 bolts to remove the Top Access Plate. </v>
          </cell>
          <cell r="BX223" t="str">
            <v/>
          </cell>
          <cell r="BY223" t="str">
            <v/>
          </cell>
          <cell r="BZ223" t="str">
            <v xml:space="preserve">Replace each  Bonded Seal with every disturbance. </v>
          </cell>
          <cell r="CA223" t="str">
            <v xml:space="preserve">Repair by exchange available at First or Second line without special facilities. </v>
          </cell>
          <cell r="CB223" t="str">
            <v/>
          </cell>
          <cell r="CC223" t="str">
            <v/>
          </cell>
          <cell r="CD223" t="str">
            <v/>
          </cell>
          <cell r="CE223" t="str">
            <v/>
          </cell>
          <cell r="CF223" t="str">
            <v xml:space="preserve">Remove and replace part with standard tools. No Special tools predicted. </v>
          </cell>
          <cell r="CG223" t="str">
            <v xml:space="preserve">Reinstall in the reverse order. </v>
          </cell>
          <cell r="CH223" t="str">
            <v/>
          </cell>
          <cell r="CI223" t="str">
            <v xml:space="preserve">Use thread-locking compound on fasteners. Use silicone grease on bonded seals for preservation.  Use anti-seizing grease/compound on bulkhead connectors and bolts.  Use  bonding compound on mounting strap clamp locations as required. </v>
          </cell>
          <cell r="CJ223" t="str">
            <v xml:space="preserve">Life Limited. This material is subject to deterioration. Inspect on condition at 10 years, and every 5 years subsequently. If disturbed, replace with new. </v>
          </cell>
          <cell r="CK223" t="str">
            <v/>
          </cell>
          <cell r="CL223" t="str">
            <v>Y</v>
          </cell>
        </row>
        <row r="224">
          <cell r="A224">
            <v>227</v>
          </cell>
          <cell r="B224">
            <v>157</v>
          </cell>
          <cell r="C224">
            <v>3</v>
          </cell>
          <cell r="D224" t="str">
            <v>Y</v>
          </cell>
          <cell r="E224">
            <v>0.224</v>
          </cell>
          <cell r="F224" t="str">
            <v>SV00A0A410AD1503</v>
          </cell>
          <cell r="G224" t="str">
            <v>FT28300</v>
          </cell>
          <cell r="H224" t="str">
            <v>PMRS</v>
          </cell>
          <cell r="I224" t="str">
            <v>MAIN TANK - 2 - PMRS</v>
          </cell>
          <cell r="J224" t="str">
            <v>Bottom Backing Ring</v>
          </cell>
          <cell r="K224" t="str">
            <v>Fuel Feed - Fwd Pick Up</v>
          </cell>
          <cell r="L224" t="str">
            <v>Bottom Backing Ring</v>
          </cell>
          <cell r="M224">
            <v>1</v>
          </cell>
          <cell r="N224">
            <v>1</v>
          </cell>
          <cell r="O224">
            <v>0.224</v>
          </cell>
          <cell r="P224">
            <v>0.224</v>
          </cell>
          <cell r="Q224">
            <v>2.2399999999999999E-7</v>
          </cell>
          <cell r="R224">
            <v>4464285.7142857146</v>
          </cell>
          <cell r="S224" t="str">
            <v>No redundancy</v>
          </cell>
          <cell r="T224" t="str">
            <v>NPRD 95 P2-152, Plate - 0.008M GM converted to hours.</v>
          </cell>
          <cell r="U224">
            <v>2</v>
          </cell>
          <cell r="V224">
            <v>2.1</v>
          </cell>
          <cell r="W224">
            <v>4.7040000000000003E-7</v>
          </cell>
          <cell r="X224" t="str">
            <v>Expected to be replaceable. Remove Armor Lid. Remove tank in accordance with above to gain access. Expected to need 2 mechanics to remove tank. Remove 45 bolts to remove the Top Access Plate. Replace each  Bonded Seal with every disturbance. Repair by exc</v>
          </cell>
          <cell r="Y224">
            <v>45</v>
          </cell>
          <cell r="Z224">
            <v>1</v>
          </cell>
          <cell r="AA224" t="str">
            <v>R3</v>
          </cell>
          <cell r="AB224" t="str">
            <v>T2</v>
          </cell>
          <cell r="AC224" t="str">
            <v>P2</v>
          </cell>
          <cell r="AD224" t="str">
            <v>T0</v>
          </cell>
          <cell r="AE224">
            <v>0.375</v>
          </cell>
          <cell r="AF224">
            <v>0.5</v>
          </cell>
          <cell r="AG224">
            <v>0.26666666666666666</v>
          </cell>
          <cell r="AH224">
            <v>0.5</v>
          </cell>
          <cell r="AI224">
            <v>0.375</v>
          </cell>
          <cell r="AJ224">
            <v>8.3333333333333329E-2</v>
          </cell>
          <cell r="AK224">
            <v>0</v>
          </cell>
          <cell r="AL224">
            <v>0</v>
          </cell>
          <cell r="AM224">
            <v>2.1</v>
          </cell>
          <cell r="AN224">
            <v>4.7040000000000003E-7</v>
          </cell>
          <cell r="AP224">
            <v>2</v>
          </cell>
          <cell r="AQ224">
            <v>2</v>
          </cell>
          <cell r="AR224">
            <v>1</v>
          </cell>
          <cell r="AS224">
            <v>45</v>
          </cell>
          <cell r="AV224">
            <v>1</v>
          </cell>
          <cell r="BA224">
            <v>1</v>
          </cell>
          <cell r="BB224">
            <v>1</v>
          </cell>
          <cell r="BC224">
            <v>1</v>
          </cell>
          <cell r="BD224">
            <v>2</v>
          </cell>
          <cell r="BJ224">
            <v>1</v>
          </cell>
          <cell r="BK224">
            <v>1</v>
          </cell>
          <cell r="BL224">
            <v>2</v>
          </cell>
          <cell r="BM224">
            <v>1</v>
          </cell>
          <cell r="BO224" t="str">
            <v/>
          </cell>
          <cell r="BP224" t="str">
            <v xml:space="preserve">Expected to be replaceable. </v>
          </cell>
          <cell r="BQ224" t="str">
            <v/>
          </cell>
          <cell r="BR224" t="str">
            <v/>
          </cell>
          <cell r="BS224" t="str">
            <v xml:space="preserve">Remove Armor Lid. </v>
          </cell>
          <cell r="BT224" t="str">
            <v/>
          </cell>
          <cell r="BU224" t="str">
            <v/>
          </cell>
          <cell r="BV224" t="str">
            <v xml:space="preserve">Remove tank in accordance with above to gain access. Expected to need 2 mechanics to remove tank. </v>
          </cell>
          <cell r="BW224" t="str">
            <v xml:space="preserve">Remove 45 bolts to remove the Top Access Plate. </v>
          </cell>
          <cell r="BX224" t="str">
            <v/>
          </cell>
          <cell r="BY224" t="str">
            <v/>
          </cell>
          <cell r="BZ224" t="str">
            <v xml:space="preserve">Replace each  Bonded Seal with every disturbance. </v>
          </cell>
          <cell r="CA224" t="str">
            <v xml:space="preserve">Repair by exchange available at First or Second line without special facilities. </v>
          </cell>
          <cell r="CB224" t="str">
            <v/>
          </cell>
          <cell r="CC224" t="str">
            <v/>
          </cell>
          <cell r="CD224" t="str">
            <v/>
          </cell>
          <cell r="CE224" t="str">
            <v/>
          </cell>
          <cell r="CF224" t="str">
            <v xml:space="preserve">Remove and replace part with standard tools. No Special tools predicted. </v>
          </cell>
          <cell r="CG224" t="str">
            <v xml:space="preserve">Reinstall in the reverse order. </v>
          </cell>
          <cell r="CH224" t="str">
            <v/>
          </cell>
          <cell r="CI224" t="str">
            <v xml:space="preserve">Use thread-locking compound on fasteners. Use silicone grease on bonded seals for preservation.  Use anti-seizing grease/compound on bulkhead connectors and bolts.  Use  bonding compound on mounting strap clamp locations as required. </v>
          </cell>
          <cell r="CJ224" t="str">
            <v xml:space="preserve">No predicted life limitations. </v>
          </cell>
          <cell r="CK224" t="str">
            <v/>
          </cell>
          <cell r="CL224" t="str">
            <v>Y</v>
          </cell>
        </row>
        <row r="225">
          <cell r="A225">
            <v>228</v>
          </cell>
          <cell r="B225">
            <v>158</v>
          </cell>
          <cell r="C225">
            <v>3</v>
          </cell>
          <cell r="D225" t="str">
            <v>Y</v>
          </cell>
          <cell r="E225">
            <v>5.7830350964303756E-3</v>
          </cell>
          <cell r="F225" t="str">
            <v>SV00A0A410AD1505</v>
          </cell>
          <cell r="G225" t="str">
            <v>FT28299</v>
          </cell>
          <cell r="H225" t="str">
            <v>PMRS</v>
          </cell>
          <cell r="I225" t="str">
            <v>MAIN TANK - 2 - PMRS</v>
          </cell>
          <cell r="J225" t="str">
            <v>Bottom Backing Plate Gasket</v>
          </cell>
          <cell r="K225" t="str">
            <v>Fuel Feed - Fwd Pick Up</v>
          </cell>
          <cell r="L225" t="str">
            <v>Bottom Backing Plate Gasket</v>
          </cell>
          <cell r="M225">
            <v>2</v>
          </cell>
          <cell r="N225">
            <v>2</v>
          </cell>
          <cell r="O225">
            <v>2.8915175482151878E-3</v>
          </cell>
          <cell r="P225">
            <v>5.7830350964303756E-3</v>
          </cell>
          <cell r="Q225">
            <v>5.7830350964303757E-9</v>
          </cell>
          <cell r="R225">
            <v>172919580</v>
          </cell>
          <cell r="S225" t="str">
            <v>No redundancy</v>
          </cell>
          <cell r="T225" t="str">
            <v>NPRD 95 P2- 98, Gasket P# 2-242N674-70 - 1/864.5979 GF converted to GM.</v>
          </cell>
          <cell r="U225">
            <v>2</v>
          </cell>
          <cell r="V225">
            <v>2.0499999999999998</v>
          </cell>
          <cell r="W225">
            <v>1.1855221947682269E-8</v>
          </cell>
          <cell r="X225" t="str">
            <v>Expected to be replaceable. Remove Armor Lid. Remove tank in accordance with above to gain access. Expected to need 2 mechanics to remove tank. Remove 45 bolts to remove the Top Access Plate. Replace each  Bonded Seal with every disturbance. Repair by exc</v>
          </cell>
          <cell r="Y225">
            <v>45</v>
          </cell>
          <cell r="Z225">
            <v>1</v>
          </cell>
          <cell r="AA225" t="str">
            <v>R3</v>
          </cell>
          <cell r="AB225" t="str">
            <v>T2</v>
          </cell>
          <cell r="AC225" t="str">
            <v>P14</v>
          </cell>
          <cell r="AD225" t="str">
            <v>T0</v>
          </cell>
          <cell r="AE225">
            <v>0.375</v>
          </cell>
          <cell r="AF225">
            <v>0.5</v>
          </cell>
          <cell r="AG225">
            <v>0.21666666666666665</v>
          </cell>
          <cell r="AH225">
            <v>0.5</v>
          </cell>
          <cell r="AI225">
            <v>0.375</v>
          </cell>
          <cell r="AJ225">
            <v>8.3333333333333329E-2</v>
          </cell>
          <cell r="AK225">
            <v>0</v>
          </cell>
          <cell r="AL225">
            <v>0</v>
          </cell>
          <cell r="AM225">
            <v>2.0499999999999998</v>
          </cell>
          <cell r="AN225">
            <v>1.1855221947682269E-8</v>
          </cell>
          <cell r="AP225">
            <v>2</v>
          </cell>
          <cell r="AQ225">
            <v>2</v>
          </cell>
          <cell r="AR225">
            <v>1</v>
          </cell>
          <cell r="AS225">
            <v>45</v>
          </cell>
          <cell r="AV225">
            <v>1</v>
          </cell>
          <cell r="BA225">
            <v>1</v>
          </cell>
          <cell r="BB225">
            <v>1</v>
          </cell>
          <cell r="BC225">
            <v>1</v>
          </cell>
          <cell r="BD225">
            <v>2</v>
          </cell>
          <cell r="BJ225">
            <v>1</v>
          </cell>
          <cell r="BK225">
            <v>1</v>
          </cell>
          <cell r="BL225">
            <v>2</v>
          </cell>
          <cell r="BM225">
            <v>4</v>
          </cell>
          <cell r="BO225" t="str">
            <v/>
          </cell>
          <cell r="BP225" t="str">
            <v xml:space="preserve">Expected to be replaceable. </v>
          </cell>
          <cell r="BQ225" t="str">
            <v/>
          </cell>
          <cell r="BR225" t="str">
            <v/>
          </cell>
          <cell r="BS225" t="str">
            <v xml:space="preserve">Remove Armor Lid. </v>
          </cell>
          <cell r="BT225" t="str">
            <v/>
          </cell>
          <cell r="BU225" t="str">
            <v/>
          </cell>
          <cell r="BV225" t="str">
            <v xml:space="preserve">Remove tank in accordance with above to gain access. Expected to need 2 mechanics to remove tank. </v>
          </cell>
          <cell r="BW225" t="str">
            <v xml:space="preserve">Remove 45 bolts to remove the Top Access Plate. </v>
          </cell>
          <cell r="BX225" t="str">
            <v/>
          </cell>
          <cell r="BY225" t="str">
            <v/>
          </cell>
          <cell r="BZ225" t="str">
            <v xml:space="preserve">Replace each  Bonded Seal with every disturbance. </v>
          </cell>
          <cell r="CA225" t="str">
            <v xml:space="preserve">Repair by exchange available at First or Second line without special facilities. </v>
          </cell>
          <cell r="CB225" t="str">
            <v/>
          </cell>
          <cell r="CC225" t="str">
            <v/>
          </cell>
          <cell r="CD225" t="str">
            <v/>
          </cell>
          <cell r="CE225" t="str">
            <v/>
          </cell>
          <cell r="CF225" t="str">
            <v xml:space="preserve">Remove and replace part with standard tools. No Special tools predicted. </v>
          </cell>
          <cell r="CG225" t="str">
            <v xml:space="preserve">Reinstall in the reverse order. </v>
          </cell>
          <cell r="CH225" t="str">
            <v/>
          </cell>
          <cell r="CI225" t="str">
            <v xml:space="preserve">Use thread-locking compound on fasteners. Use silicone grease on bonded seals for preservation.  Use anti-seizing grease/compound on bulkhead connectors and bolts.  Use  bonding compound on mounting strap clamp locations as required. </v>
          </cell>
          <cell r="CJ225" t="str">
            <v xml:space="preserve">Life Limited. This material is subject to deterioration. Inspect on condition at 10 years, and every 5 years subsequently. If disturbed, replace with new. </v>
          </cell>
          <cell r="CK225" t="str">
            <v/>
          </cell>
          <cell r="CL225" t="str">
            <v>Y</v>
          </cell>
        </row>
        <row r="226">
          <cell r="A226">
            <v>229</v>
          </cell>
          <cell r="B226">
            <v>159</v>
          </cell>
          <cell r="C226">
            <v>3</v>
          </cell>
          <cell r="D226" t="str">
            <v>Y</v>
          </cell>
          <cell r="E226">
            <v>0.224</v>
          </cell>
          <cell r="F226" t="str">
            <v>SV00A0A410AD1507</v>
          </cell>
          <cell r="G226" t="str">
            <v>FT28298</v>
          </cell>
          <cell r="H226" t="str">
            <v>PMRS</v>
          </cell>
          <cell r="I226" t="str">
            <v>MAIN TANK - 2 - PMRS</v>
          </cell>
          <cell r="J226" t="str">
            <v>Bottom Backing Plate</v>
          </cell>
          <cell r="K226" t="str">
            <v>Fuel Feed - Fwd Pick Up</v>
          </cell>
          <cell r="L226" t="str">
            <v>Bottom Backing Plate</v>
          </cell>
          <cell r="M226">
            <v>1</v>
          </cell>
          <cell r="N226">
            <v>1</v>
          </cell>
          <cell r="O226">
            <v>0.224</v>
          </cell>
          <cell r="P226">
            <v>0.224</v>
          </cell>
          <cell r="Q226">
            <v>2.2399999999999999E-7</v>
          </cell>
          <cell r="R226">
            <v>4464285.7142857146</v>
          </cell>
          <cell r="S226" t="str">
            <v>No redundancy</v>
          </cell>
          <cell r="T226" t="str">
            <v>NPRD 95 P2-152, Plate - 0.008M GM converted to hours.</v>
          </cell>
          <cell r="U226">
            <v>2</v>
          </cell>
          <cell r="V226">
            <v>2.1</v>
          </cell>
          <cell r="W226">
            <v>4.7040000000000003E-7</v>
          </cell>
          <cell r="X226" t="str">
            <v>Expected to be replaceable. Remove Armor Lid. Remove tank in accordance with above to gain access. Expected to need 2 mechanics to remove tank. Remove 45 bolts to remove the Top Access Plate. Replace each  Bonded Seal with every disturbance. Repair by exc</v>
          </cell>
          <cell r="Y226">
            <v>45</v>
          </cell>
          <cell r="Z226">
            <v>1</v>
          </cell>
          <cell r="AA226" t="str">
            <v>R3</v>
          </cell>
          <cell r="AB226" t="str">
            <v>T2</v>
          </cell>
          <cell r="AC226" t="str">
            <v>P4</v>
          </cell>
          <cell r="AD226" t="str">
            <v>T0</v>
          </cell>
          <cell r="AE226">
            <v>0.375</v>
          </cell>
          <cell r="AF226">
            <v>0.5</v>
          </cell>
          <cell r="AG226">
            <v>0.26666666666666666</v>
          </cell>
          <cell r="AH226">
            <v>0.5</v>
          </cell>
          <cell r="AI226">
            <v>0.375</v>
          </cell>
          <cell r="AJ226">
            <v>8.3333333333333329E-2</v>
          </cell>
          <cell r="AK226">
            <v>0</v>
          </cell>
          <cell r="AL226">
            <v>0</v>
          </cell>
          <cell r="AM226">
            <v>2.1</v>
          </cell>
          <cell r="AN226">
            <v>4.7040000000000003E-7</v>
          </cell>
          <cell r="AP226">
            <v>2</v>
          </cell>
          <cell r="AQ226">
            <v>2</v>
          </cell>
          <cell r="AR226">
            <v>1</v>
          </cell>
          <cell r="AS226">
            <v>45</v>
          </cell>
          <cell r="AV226">
            <v>1</v>
          </cell>
          <cell r="BA226">
            <v>1</v>
          </cell>
          <cell r="BB226">
            <v>1</v>
          </cell>
          <cell r="BC226">
            <v>1</v>
          </cell>
          <cell r="BD226">
            <v>2</v>
          </cell>
          <cell r="BJ226">
            <v>1</v>
          </cell>
          <cell r="BK226">
            <v>1</v>
          </cell>
          <cell r="BL226">
            <v>2</v>
          </cell>
          <cell r="BM226">
            <v>1</v>
          </cell>
          <cell r="BO226" t="str">
            <v/>
          </cell>
          <cell r="BP226" t="str">
            <v xml:space="preserve">Expected to be replaceable. </v>
          </cell>
          <cell r="BQ226" t="str">
            <v/>
          </cell>
          <cell r="BR226" t="str">
            <v/>
          </cell>
          <cell r="BS226" t="str">
            <v xml:space="preserve">Remove Armor Lid. </v>
          </cell>
          <cell r="BT226" t="str">
            <v/>
          </cell>
          <cell r="BU226" t="str">
            <v/>
          </cell>
          <cell r="BV226" t="str">
            <v xml:space="preserve">Remove tank in accordance with above to gain access. Expected to need 2 mechanics to remove tank. </v>
          </cell>
          <cell r="BW226" t="str">
            <v xml:space="preserve">Remove 45 bolts to remove the Top Access Plate. </v>
          </cell>
          <cell r="BX226" t="str">
            <v/>
          </cell>
          <cell r="BY226" t="str">
            <v/>
          </cell>
          <cell r="BZ226" t="str">
            <v xml:space="preserve">Replace each  Bonded Seal with every disturbance. </v>
          </cell>
          <cell r="CA226" t="str">
            <v xml:space="preserve">Repair by exchange available at First or Second line without special facilities. </v>
          </cell>
          <cell r="CB226" t="str">
            <v/>
          </cell>
          <cell r="CC226" t="str">
            <v/>
          </cell>
          <cell r="CD226" t="str">
            <v/>
          </cell>
          <cell r="CE226" t="str">
            <v/>
          </cell>
          <cell r="CF226" t="str">
            <v xml:space="preserve">Remove and replace part with standard tools. No Special tools predicted. </v>
          </cell>
          <cell r="CG226" t="str">
            <v xml:space="preserve">Reinstall in the reverse order. </v>
          </cell>
          <cell r="CH226" t="str">
            <v/>
          </cell>
          <cell r="CI226" t="str">
            <v xml:space="preserve">Use thread-locking compound on fasteners. Use silicone grease on bonded seals for preservation.  Use anti-seizing grease/compound on bulkhead connectors and bolts.  Use  bonding compound on mounting strap clamp locations as required. </v>
          </cell>
          <cell r="CJ226" t="str">
            <v xml:space="preserve">No predicted life limitations. </v>
          </cell>
          <cell r="CK226" t="str">
            <v/>
          </cell>
          <cell r="CL226" t="str">
            <v>Y</v>
          </cell>
        </row>
        <row r="227">
          <cell r="A227">
            <v>230</v>
          </cell>
          <cell r="B227">
            <v>122</v>
          </cell>
          <cell r="C227">
            <v>3</v>
          </cell>
          <cell r="D227" t="str">
            <v>Y</v>
          </cell>
          <cell r="E227">
            <v>5.6000000000000001E-2</v>
          </cell>
          <cell r="F227" t="str">
            <v>SV00A0A410AD1509</v>
          </cell>
          <cell r="G227" t="str">
            <v>FT28198</v>
          </cell>
          <cell r="H227" t="str">
            <v>PMRS</v>
          </cell>
          <cell r="I227" t="str">
            <v>MAIN TANK - 2 - PMRS</v>
          </cell>
          <cell r="J227" t="str">
            <v>M8 Earthing Boss (White)</v>
          </cell>
          <cell r="K227" t="str">
            <v>Fuel Feed - Fwd Pick Up</v>
          </cell>
          <cell r="L227" t="str">
            <v>M8 Earthing Boss (White)</v>
          </cell>
          <cell r="M227">
            <v>1</v>
          </cell>
          <cell r="N227">
            <v>1</v>
          </cell>
          <cell r="O227">
            <v>5.6000000000000001E-2</v>
          </cell>
          <cell r="P227">
            <v>5.6000000000000001E-2</v>
          </cell>
          <cell r="Q227">
            <v>5.5999999999999999E-8</v>
          </cell>
          <cell r="R227">
            <v>17857142.857142858</v>
          </cell>
          <cell r="S227" t="str">
            <v>No redundancy</v>
          </cell>
          <cell r="T227" t="str">
            <v>NPRD 95 P2-20, Bolt Hex Head - 0.0020M converted to hours</v>
          </cell>
          <cell r="U227">
            <v>1</v>
          </cell>
          <cell r="V227">
            <v>0.25</v>
          </cell>
          <cell r="W227">
            <v>1.4E-8</v>
          </cell>
          <cell r="X227" t="str">
            <v>Expected to require 1 mechanic to conduct repairs. Expected to be replaceable in situ. Repair by exchange available at First or Second line without special facilities. Remove and replace part with standard tools. No Special tools predicted. No consumeable</v>
          </cell>
          <cell r="Z227">
            <v>0</v>
          </cell>
          <cell r="AA227" t="str">
            <v>T0</v>
          </cell>
          <cell r="AB227" t="str">
            <v>T0</v>
          </cell>
          <cell r="AC227" t="str">
            <v>P25</v>
          </cell>
          <cell r="AD227" t="str">
            <v>T0</v>
          </cell>
          <cell r="AE227">
            <v>0</v>
          </cell>
          <cell r="AF227">
            <v>0</v>
          </cell>
          <cell r="AG227">
            <v>0.16666666666666666</v>
          </cell>
          <cell r="AH227">
            <v>0</v>
          </cell>
          <cell r="AI227">
            <v>0</v>
          </cell>
          <cell r="AJ227">
            <v>8.3333333333333329E-2</v>
          </cell>
          <cell r="AK227">
            <v>0</v>
          </cell>
          <cell r="AL227">
            <v>0</v>
          </cell>
          <cell r="AM227">
            <v>0.25</v>
          </cell>
          <cell r="AN227">
            <v>1.4E-8</v>
          </cell>
          <cell r="AP227">
            <v>2</v>
          </cell>
          <cell r="AQ227">
            <v>1</v>
          </cell>
          <cell r="BD227">
            <v>1</v>
          </cell>
          <cell r="BJ227">
            <v>1</v>
          </cell>
          <cell r="BL227">
            <v>1</v>
          </cell>
          <cell r="BM227">
            <v>1</v>
          </cell>
          <cell r="BO227" t="str">
            <v xml:space="preserve">Expected to require 1 mechanic to conduct repairs. </v>
          </cell>
          <cell r="BP227" t="str">
            <v xml:space="preserve">Expected to be replaceable in situ. </v>
          </cell>
          <cell r="BQ227" t="str">
            <v/>
          </cell>
          <cell r="BR227" t="str">
            <v/>
          </cell>
          <cell r="BS227" t="str">
            <v/>
          </cell>
          <cell r="BT227" t="str">
            <v/>
          </cell>
          <cell r="BU227" t="str">
            <v/>
          </cell>
          <cell r="BV227" t="str">
            <v/>
          </cell>
          <cell r="BW227" t="str">
            <v/>
          </cell>
          <cell r="BX227" t="str">
            <v/>
          </cell>
          <cell r="BY227" t="str">
            <v/>
          </cell>
          <cell r="BZ227" t="str">
            <v/>
          </cell>
          <cell r="CA227" t="str">
            <v xml:space="preserve">Repair by exchange available at First or Second line without special facilities. </v>
          </cell>
          <cell r="CB227" t="str">
            <v/>
          </cell>
          <cell r="CC227" t="str">
            <v/>
          </cell>
          <cell r="CD227" t="str">
            <v/>
          </cell>
          <cell r="CE227" t="str">
            <v/>
          </cell>
          <cell r="CF227" t="str">
            <v xml:space="preserve">Remove and replace part with standard tools. No Special tools predicted. </v>
          </cell>
          <cell r="CG227" t="str">
            <v/>
          </cell>
          <cell r="CH227" t="str">
            <v/>
          </cell>
          <cell r="CI227" t="str">
            <v xml:space="preserve">No consumeables predicted. </v>
          </cell>
          <cell r="CJ227" t="str">
            <v xml:space="preserve">No predicted life limitations. </v>
          </cell>
          <cell r="CK227" t="str">
            <v/>
          </cell>
          <cell r="CL227" t="str">
            <v>Y</v>
          </cell>
        </row>
        <row r="228">
          <cell r="A228">
            <v>231</v>
          </cell>
          <cell r="B228">
            <v>123</v>
          </cell>
          <cell r="C228">
            <v>3</v>
          </cell>
          <cell r="D228" t="str">
            <v>Y</v>
          </cell>
          <cell r="E228">
            <v>5.6000000000000001E-2</v>
          </cell>
          <cell r="F228" t="str">
            <v>SV00A0A410AD1511</v>
          </cell>
          <cell r="G228" t="str">
            <v>BT-M3X20CSK</v>
          </cell>
          <cell r="H228" t="str">
            <v>PMRS</v>
          </cell>
          <cell r="I228" t="str">
            <v>MAIN TANK - 2 - PMRS</v>
          </cell>
          <cell r="J228" t="str">
            <v>M3 Csk Screw</v>
          </cell>
          <cell r="K228" t="str">
            <v>Fuel Feed - Fwd Pick Up</v>
          </cell>
          <cell r="L228" t="str">
            <v>M3 Csk Screw</v>
          </cell>
          <cell r="M228">
            <v>1</v>
          </cell>
          <cell r="N228">
            <v>1</v>
          </cell>
          <cell r="O228">
            <v>5.6000000000000001E-2</v>
          </cell>
          <cell r="P228">
            <v>5.6000000000000001E-2</v>
          </cell>
          <cell r="Q228">
            <v>5.5999999999999999E-8</v>
          </cell>
          <cell r="R228">
            <v>17857142.857142858</v>
          </cell>
          <cell r="S228" t="str">
            <v>No redundancy</v>
          </cell>
          <cell r="T228" t="str">
            <v>NPRD 95 P2-20, Bolt Hex Head - 0.0020M converted to hours</v>
          </cell>
          <cell r="U228">
            <v>1</v>
          </cell>
          <cell r="V228">
            <v>9.9999999999999992E-2</v>
          </cell>
          <cell r="W228">
            <v>5.5999999999999997E-9</v>
          </cell>
          <cell r="X228" t="str">
            <v>Expected to require 1 mechanic to conduct repairs. Expected to be replaceable in situ. Repair by exchange available at First or Second line without special facilities. Remove and replace part with standard tools. No Special tools predicted. No consumeable</v>
          </cell>
          <cell r="Z228">
            <v>0</v>
          </cell>
          <cell r="AA228" t="str">
            <v>T0</v>
          </cell>
          <cell r="AB228" t="str">
            <v>T0</v>
          </cell>
          <cell r="AC228" t="str">
            <v>P6</v>
          </cell>
          <cell r="AD228" t="str">
            <v>T0</v>
          </cell>
          <cell r="AE228">
            <v>0</v>
          </cell>
          <cell r="AF228">
            <v>0</v>
          </cell>
          <cell r="AG228">
            <v>1.6666666666666666E-2</v>
          </cell>
          <cell r="AH228">
            <v>0</v>
          </cell>
          <cell r="AI228">
            <v>0</v>
          </cell>
          <cell r="AJ228">
            <v>8.3333333333333329E-2</v>
          </cell>
          <cell r="AK228">
            <v>0</v>
          </cell>
          <cell r="AL228">
            <v>0</v>
          </cell>
          <cell r="AM228">
            <v>9.9999999999999992E-2</v>
          </cell>
          <cell r="AN228">
            <v>5.5999999999999997E-9</v>
          </cell>
          <cell r="AP228">
            <v>2</v>
          </cell>
          <cell r="AQ228">
            <v>1</v>
          </cell>
          <cell r="BD228">
            <v>1</v>
          </cell>
          <cell r="BJ228">
            <v>1</v>
          </cell>
          <cell r="BL228">
            <v>1</v>
          </cell>
          <cell r="BM228">
            <v>1</v>
          </cell>
          <cell r="BO228" t="str">
            <v xml:space="preserve">Expected to require 1 mechanic to conduct repairs. </v>
          </cell>
          <cell r="BP228" t="str">
            <v xml:space="preserve">Expected to be replaceable in situ. </v>
          </cell>
          <cell r="BQ228" t="str">
            <v/>
          </cell>
          <cell r="BR228" t="str">
            <v/>
          </cell>
          <cell r="BS228" t="str">
            <v/>
          </cell>
          <cell r="BT228" t="str">
            <v/>
          </cell>
          <cell r="BU228" t="str">
            <v/>
          </cell>
          <cell r="BV228" t="str">
            <v/>
          </cell>
          <cell r="BW228" t="str">
            <v/>
          </cell>
          <cell r="BX228" t="str">
            <v/>
          </cell>
          <cell r="BY228" t="str">
            <v/>
          </cell>
          <cell r="BZ228" t="str">
            <v/>
          </cell>
          <cell r="CA228" t="str">
            <v xml:space="preserve">Repair by exchange available at First or Second line without special facilities. </v>
          </cell>
          <cell r="CB228" t="str">
            <v/>
          </cell>
          <cell r="CC228" t="str">
            <v/>
          </cell>
          <cell r="CD228" t="str">
            <v/>
          </cell>
          <cell r="CE228" t="str">
            <v/>
          </cell>
          <cell r="CF228" t="str">
            <v xml:space="preserve">Remove and replace part with standard tools. No Special tools predicted. </v>
          </cell>
          <cell r="CG228" t="str">
            <v/>
          </cell>
          <cell r="CH228" t="str">
            <v/>
          </cell>
          <cell r="CI228" t="str">
            <v xml:space="preserve">No consumeables predicted. </v>
          </cell>
          <cell r="CJ228" t="str">
            <v xml:space="preserve">No predicted life limitations. </v>
          </cell>
          <cell r="CK228" t="str">
            <v/>
          </cell>
          <cell r="CL228" t="str">
            <v>Y</v>
          </cell>
        </row>
        <row r="229">
          <cell r="A229">
            <v>232</v>
          </cell>
          <cell r="B229">
            <v>149</v>
          </cell>
          <cell r="C229">
            <v>3</v>
          </cell>
          <cell r="D229" t="str">
            <v>Y</v>
          </cell>
          <cell r="E229">
            <v>5.6000000000000001E-2</v>
          </cell>
          <cell r="F229" t="str">
            <v>SV00A0A410AD1513</v>
          </cell>
          <cell r="G229" t="str">
            <v>BT-M8X10HX</v>
          </cell>
          <cell r="H229" t="str">
            <v>PMRS</v>
          </cell>
          <cell r="I229" t="str">
            <v>MAIN TANK - 2 - PMRS</v>
          </cell>
          <cell r="J229" t="str">
            <v>M8 Bolt Hex Head</v>
          </cell>
          <cell r="K229" t="str">
            <v>Fuel Feed - Fwd Pick Up</v>
          </cell>
          <cell r="L229" t="str">
            <v>M8 Bolt Hex Head</v>
          </cell>
          <cell r="M229">
            <v>1</v>
          </cell>
          <cell r="N229">
            <v>1</v>
          </cell>
          <cell r="O229">
            <v>5.6000000000000001E-2</v>
          </cell>
          <cell r="P229">
            <v>5.6000000000000001E-2</v>
          </cell>
          <cell r="Q229">
            <v>5.5999999999999999E-8</v>
          </cell>
          <cell r="R229">
            <v>17857142.857142858</v>
          </cell>
          <cell r="S229" t="str">
            <v>No redundancy</v>
          </cell>
          <cell r="T229" t="str">
            <v>NPRD 95 P2-20, Bolt Hex Head - 0.0020M converted to hours</v>
          </cell>
          <cell r="U229">
            <v>1</v>
          </cell>
          <cell r="V229">
            <v>9.9999999999999992E-2</v>
          </cell>
          <cell r="W229">
            <v>5.5999999999999997E-9</v>
          </cell>
          <cell r="X229" t="str">
            <v>Expected to require 1 mechanic to conduct repairs. Expected to be replaceable in situ. Repair by exchange available at First or Second line without special facilities. Remove and replace part with standard tools. No Special tools predicted. No consumeable</v>
          </cell>
          <cell r="Z229">
            <v>0</v>
          </cell>
          <cell r="AA229" t="str">
            <v>T0</v>
          </cell>
          <cell r="AB229" t="str">
            <v>T0</v>
          </cell>
          <cell r="AC229" t="str">
            <v>P6</v>
          </cell>
          <cell r="AD229" t="str">
            <v>T0</v>
          </cell>
          <cell r="AE229">
            <v>0</v>
          </cell>
          <cell r="AF229">
            <v>0</v>
          </cell>
          <cell r="AG229">
            <v>1.6666666666666666E-2</v>
          </cell>
          <cell r="AH229">
            <v>0</v>
          </cell>
          <cell r="AI229">
            <v>0</v>
          </cell>
          <cell r="AJ229">
            <v>8.3333333333333329E-2</v>
          </cell>
          <cell r="AK229">
            <v>0</v>
          </cell>
          <cell r="AL229">
            <v>0</v>
          </cell>
          <cell r="AM229">
            <v>9.9999999999999992E-2</v>
          </cell>
          <cell r="AN229">
            <v>5.5999999999999997E-9</v>
          </cell>
          <cell r="AP229">
            <v>2</v>
          </cell>
          <cell r="AQ229">
            <v>1</v>
          </cell>
          <cell r="BD229">
            <v>1</v>
          </cell>
          <cell r="BJ229">
            <v>1</v>
          </cell>
          <cell r="BL229">
            <v>1</v>
          </cell>
          <cell r="BM229">
            <v>1</v>
          </cell>
          <cell r="BO229" t="str">
            <v xml:space="preserve">Expected to require 1 mechanic to conduct repairs. </v>
          </cell>
          <cell r="BP229" t="str">
            <v xml:space="preserve">Expected to be replaceable in situ. </v>
          </cell>
          <cell r="BQ229" t="str">
            <v/>
          </cell>
          <cell r="BR229" t="str">
            <v/>
          </cell>
          <cell r="BS229" t="str">
            <v/>
          </cell>
          <cell r="BT229" t="str">
            <v/>
          </cell>
          <cell r="BU229" t="str">
            <v/>
          </cell>
          <cell r="BV229" t="str">
            <v/>
          </cell>
          <cell r="BW229" t="str">
            <v/>
          </cell>
          <cell r="BX229" t="str">
            <v/>
          </cell>
          <cell r="BY229" t="str">
            <v/>
          </cell>
          <cell r="BZ229" t="str">
            <v/>
          </cell>
          <cell r="CA229" t="str">
            <v xml:space="preserve">Repair by exchange available at First or Second line without special facilities. </v>
          </cell>
          <cell r="CB229" t="str">
            <v/>
          </cell>
          <cell r="CC229" t="str">
            <v/>
          </cell>
          <cell r="CD229" t="str">
            <v/>
          </cell>
          <cell r="CE229" t="str">
            <v/>
          </cell>
          <cell r="CF229" t="str">
            <v xml:space="preserve">Remove and replace part with standard tools. No Special tools predicted. </v>
          </cell>
          <cell r="CG229" t="str">
            <v/>
          </cell>
          <cell r="CH229" t="str">
            <v/>
          </cell>
          <cell r="CI229" t="str">
            <v xml:space="preserve">No consumeables predicted. </v>
          </cell>
          <cell r="CJ229" t="str">
            <v xml:space="preserve">No predicted life limitations. </v>
          </cell>
          <cell r="CK229" t="str">
            <v/>
          </cell>
          <cell r="CL229" t="str">
            <v>Y</v>
          </cell>
        </row>
        <row r="230">
          <cell r="A230">
            <v>233</v>
          </cell>
          <cell r="B230">
            <v>160</v>
          </cell>
          <cell r="C230">
            <v>3</v>
          </cell>
          <cell r="D230" t="str">
            <v>Y</v>
          </cell>
          <cell r="E230">
            <v>0.112</v>
          </cell>
          <cell r="F230" t="str">
            <v>SV00A0A410AD1515</v>
          </cell>
          <cell r="G230" t="str">
            <v>BT-M6X16CSK/SS</v>
          </cell>
          <cell r="H230" t="str">
            <v>PMRS</v>
          </cell>
          <cell r="I230" t="str">
            <v>MAIN TANK - 2 - PMRS</v>
          </cell>
          <cell r="J230" t="str">
            <v>M6 Bolt Csk Head</v>
          </cell>
          <cell r="K230" t="str">
            <v>Fuel Feed - Fwd Pick Up</v>
          </cell>
          <cell r="L230" t="str">
            <v>M6 Bolt Csk Head</v>
          </cell>
          <cell r="M230">
            <v>2</v>
          </cell>
          <cell r="N230">
            <v>2</v>
          </cell>
          <cell r="O230">
            <v>5.6000000000000001E-2</v>
          </cell>
          <cell r="P230">
            <v>0.112</v>
          </cell>
          <cell r="Q230">
            <v>1.12E-7</v>
          </cell>
          <cell r="R230">
            <v>8928571.4285714291</v>
          </cell>
          <cell r="S230" t="str">
            <v>No redundancy</v>
          </cell>
          <cell r="T230" t="str">
            <v>NPRD 95 P2-20, Bolt Hex Head - 0.0020M converted to hours</v>
          </cell>
          <cell r="U230">
            <v>1</v>
          </cell>
          <cell r="V230">
            <v>9.9999999999999992E-2</v>
          </cell>
          <cell r="W230">
            <v>1.1199999999999999E-8</v>
          </cell>
          <cell r="X230" t="str">
            <v>Expected to require 1 mechanic to conduct repairs. Expected to be replaceable in situ. Repair by exchange available at First or Second line without special facilities. Remove and replace part with standard tools. No Special tools predicted. No consumeable</v>
          </cell>
          <cell r="Z230">
            <v>0</v>
          </cell>
          <cell r="AA230" t="str">
            <v>T0</v>
          </cell>
          <cell r="AB230" t="str">
            <v>T0</v>
          </cell>
          <cell r="AC230" t="str">
            <v>P6</v>
          </cell>
          <cell r="AD230" t="str">
            <v>T0</v>
          </cell>
          <cell r="AE230">
            <v>0</v>
          </cell>
          <cell r="AF230">
            <v>0</v>
          </cell>
          <cell r="AG230">
            <v>1.6666666666666666E-2</v>
          </cell>
          <cell r="AH230">
            <v>0</v>
          </cell>
          <cell r="AI230">
            <v>0</v>
          </cell>
          <cell r="AJ230">
            <v>8.3333333333333329E-2</v>
          </cell>
          <cell r="AK230">
            <v>0</v>
          </cell>
          <cell r="AL230">
            <v>0</v>
          </cell>
          <cell r="AM230">
            <v>9.9999999999999992E-2</v>
          </cell>
          <cell r="AN230">
            <v>1.1199999999999999E-8</v>
          </cell>
          <cell r="AP230">
            <v>2</v>
          </cell>
          <cell r="AQ230">
            <v>1</v>
          </cell>
          <cell r="BD230">
            <v>1</v>
          </cell>
          <cell r="BJ230">
            <v>1</v>
          </cell>
          <cell r="BL230">
            <v>1</v>
          </cell>
          <cell r="BM230">
            <v>1</v>
          </cell>
          <cell r="BO230" t="str">
            <v xml:space="preserve">Expected to require 1 mechanic to conduct repairs. </v>
          </cell>
          <cell r="BP230" t="str">
            <v xml:space="preserve">Expected to be replaceable in situ. </v>
          </cell>
          <cell r="BQ230" t="str">
            <v/>
          </cell>
          <cell r="BR230" t="str">
            <v/>
          </cell>
          <cell r="BS230" t="str">
            <v/>
          </cell>
          <cell r="BT230" t="str">
            <v/>
          </cell>
          <cell r="BU230" t="str">
            <v/>
          </cell>
          <cell r="BV230" t="str">
            <v/>
          </cell>
          <cell r="BW230" t="str">
            <v/>
          </cell>
          <cell r="BX230" t="str">
            <v/>
          </cell>
          <cell r="BY230" t="str">
            <v/>
          </cell>
          <cell r="BZ230" t="str">
            <v/>
          </cell>
          <cell r="CA230" t="str">
            <v xml:space="preserve">Repair by exchange available at First or Second line without special facilities. </v>
          </cell>
          <cell r="CB230" t="str">
            <v/>
          </cell>
          <cell r="CC230" t="str">
            <v/>
          </cell>
          <cell r="CD230" t="str">
            <v/>
          </cell>
          <cell r="CE230" t="str">
            <v/>
          </cell>
          <cell r="CF230" t="str">
            <v xml:space="preserve">Remove and replace part with standard tools. No Special tools predicted. </v>
          </cell>
          <cell r="CG230" t="str">
            <v/>
          </cell>
          <cell r="CH230" t="str">
            <v/>
          </cell>
          <cell r="CI230" t="str">
            <v xml:space="preserve">No consumeables predicted. </v>
          </cell>
          <cell r="CJ230" t="str">
            <v xml:space="preserve">No predicted life limitations. </v>
          </cell>
          <cell r="CK230" t="str">
            <v/>
          </cell>
          <cell r="CL230" t="str">
            <v>Y</v>
          </cell>
        </row>
        <row r="231">
          <cell r="A231">
            <v>234</v>
          </cell>
          <cell r="B231">
            <v>167</v>
          </cell>
          <cell r="C231">
            <v>3</v>
          </cell>
          <cell r="D231" t="str">
            <v>Y</v>
          </cell>
          <cell r="E231">
            <v>0.39</v>
          </cell>
          <cell r="F231" t="str">
            <v>SV00A0A410AD1517</v>
          </cell>
          <cell r="G231" t="str">
            <v>Y-XRT005E177M26</v>
          </cell>
          <cell r="H231" t="str">
            <v>PMRS</v>
          </cell>
          <cell r="I231" t="str">
            <v>MAIN TANK - 2 - PMRS</v>
          </cell>
          <cell r="J231" t="str">
            <v>M26 Aluminium Crush Washer</v>
          </cell>
          <cell r="K231" t="str">
            <v>Fuel Feed - Fwd Pick Up</v>
          </cell>
          <cell r="L231" t="str">
            <v>M26 Aluminium Crush Washer</v>
          </cell>
          <cell r="M231">
            <v>2</v>
          </cell>
          <cell r="N231">
            <v>2</v>
          </cell>
          <cell r="O231">
            <v>0.19500000000000001</v>
          </cell>
          <cell r="P231">
            <v>0.39</v>
          </cell>
          <cell r="Q231">
            <v>3.9000000000000002E-7</v>
          </cell>
          <cell r="R231">
            <v>2564102.564102564</v>
          </cell>
          <cell r="S231" t="str">
            <v>No redundancy</v>
          </cell>
          <cell r="T231" t="str">
            <v>NPRD 95 P2-179, Seal O-Ring - 0.0780 GF converted to GM.</v>
          </cell>
          <cell r="U231">
            <v>1</v>
          </cell>
          <cell r="V231">
            <v>9.9999999999999992E-2</v>
          </cell>
          <cell r="W231">
            <v>3.8999999999999998E-8</v>
          </cell>
          <cell r="X231" t="str">
            <v>Expected to require 1 mechanic to conduct repairs. Expected to be replaceable in situ. Repair by exchange available at First or Second line without special facilities. Remove and replace part with standard tools. No Special tools predicted. No consumeable</v>
          </cell>
          <cell r="Z231">
            <v>0</v>
          </cell>
          <cell r="AA231" t="str">
            <v>T0</v>
          </cell>
          <cell r="AB231" t="str">
            <v>T0</v>
          </cell>
          <cell r="AC231" t="str">
            <v>P26</v>
          </cell>
          <cell r="AD231" t="str">
            <v>T0</v>
          </cell>
          <cell r="AE231">
            <v>0</v>
          </cell>
          <cell r="AF231">
            <v>0</v>
          </cell>
          <cell r="AG231">
            <v>1.6666666666666666E-2</v>
          </cell>
          <cell r="AH231">
            <v>0</v>
          </cell>
          <cell r="AI231">
            <v>0</v>
          </cell>
          <cell r="AJ231">
            <v>8.3333333333333329E-2</v>
          </cell>
          <cell r="AK231">
            <v>0</v>
          </cell>
          <cell r="AL231">
            <v>0</v>
          </cell>
          <cell r="AM231">
            <v>9.9999999999999992E-2</v>
          </cell>
          <cell r="AN231">
            <v>3.8999999999999998E-8</v>
          </cell>
          <cell r="AP231">
            <v>2</v>
          </cell>
          <cell r="AQ231">
            <v>1</v>
          </cell>
          <cell r="BD231">
            <v>1</v>
          </cell>
          <cell r="BJ231">
            <v>1</v>
          </cell>
          <cell r="BL231">
            <v>1</v>
          </cell>
          <cell r="BM231">
            <v>1</v>
          </cell>
          <cell r="BO231" t="str">
            <v xml:space="preserve">Expected to require 1 mechanic to conduct repairs. </v>
          </cell>
          <cell r="BP231" t="str">
            <v xml:space="preserve">Expected to be replaceable in situ. </v>
          </cell>
          <cell r="BQ231" t="str">
            <v/>
          </cell>
          <cell r="BR231" t="str">
            <v/>
          </cell>
          <cell r="BS231" t="str">
            <v/>
          </cell>
          <cell r="BT231" t="str">
            <v/>
          </cell>
          <cell r="BU231" t="str">
            <v/>
          </cell>
          <cell r="BV231" t="str">
            <v/>
          </cell>
          <cell r="BW231" t="str">
            <v/>
          </cell>
          <cell r="BX231" t="str">
            <v/>
          </cell>
          <cell r="BY231" t="str">
            <v/>
          </cell>
          <cell r="BZ231" t="str">
            <v/>
          </cell>
          <cell r="CA231" t="str">
            <v xml:space="preserve">Repair by exchange available at First or Second line without special facilities. </v>
          </cell>
          <cell r="CB231" t="str">
            <v/>
          </cell>
          <cell r="CC231" t="str">
            <v/>
          </cell>
          <cell r="CD231" t="str">
            <v/>
          </cell>
          <cell r="CE231" t="str">
            <v/>
          </cell>
          <cell r="CF231" t="str">
            <v xml:space="preserve">Remove and replace part with standard tools. No Special tools predicted. </v>
          </cell>
          <cell r="CG231" t="str">
            <v/>
          </cell>
          <cell r="CH231" t="str">
            <v/>
          </cell>
          <cell r="CI231" t="str">
            <v xml:space="preserve">No consumeables predicted. </v>
          </cell>
          <cell r="CJ231" t="str">
            <v xml:space="preserve">No predicted life limitations. </v>
          </cell>
          <cell r="CK231" t="str">
            <v/>
          </cell>
          <cell r="CL231" t="str">
            <v>Y</v>
          </cell>
        </row>
        <row r="232">
          <cell r="A232">
            <v>235</v>
          </cell>
          <cell r="B232">
            <v>168</v>
          </cell>
          <cell r="C232">
            <v>3</v>
          </cell>
          <cell r="D232" t="str">
            <v>Y</v>
          </cell>
          <cell r="E232">
            <v>2.5424000000000002</v>
          </cell>
          <cell r="F232" t="str">
            <v>SV00A0A410AD1519</v>
          </cell>
          <cell r="G232" t="str">
            <v>Y-764305-20</v>
          </cell>
          <cell r="H232" t="str">
            <v>PMRS</v>
          </cell>
          <cell r="I232" t="str">
            <v>MAIN TANK - 2 - PMRS</v>
          </cell>
          <cell r="J232" t="str">
            <v>M26 Banjo bolt DIN 7643-3</v>
          </cell>
          <cell r="K232" t="str">
            <v>Fuel Feed - Fwd Pick Up</v>
          </cell>
          <cell r="L232" t="str">
            <v>M26 Banjo bolt DIN 7643-3</v>
          </cell>
          <cell r="M232">
            <v>1</v>
          </cell>
          <cell r="N232">
            <v>1</v>
          </cell>
          <cell r="O232">
            <v>2.5424000000000002</v>
          </cell>
          <cell r="P232">
            <v>2.5424000000000002</v>
          </cell>
          <cell r="Q232">
            <v>2.5424000000000004E-6</v>
          </cell>
          <cell r="R232">
            <v>393329.13782252982</v>
          </cell>
          <cell r="S232" t="str">
            <v>No redundancy</v>
          </cell>
          <cell r="T232" t="str">
            <v>NPRD 95 P2-49, Connector Adapter - 0.0908M converted to hours</v>
          </cell>
          <cell r="U232">
            <v>1</v>
          </cell>
          <cell r="V232">
            <v>0.16666666666666666</v>
          </cell>
          <cell r="W232">
            <v>4.2373333333333337E-7</v>
          </cell>
          <cell r="X232" t="str">
            <v>Expected to require 1 mechanic to conduct repairs. Expected to be replaceable in situ. Repair by exchange available at First or Second line without special facilities. Remove and replace part with standard tools. No Special tools predicted. No consumeable</v>
          </cell>
          <cell r="Z232">
            <v>0</v>
          </cell>
          <cell r="AA232" t="str">
            <v>T0</v>
          </cell>
          <cell r="AB232" t="str">
            <v>T0</v>
          </cell>
          <cell r="AC232" t="str">
            <v>P3</v>
          </cell>
          <cell r="AD232" t="str">
            <v>T0</v>
          </cell>
          <cell r="AE232">
            <v>0</v>
          </cell>
          <cell r="AF232">
            <v>0</v>
          </cell>
          <cell r="AG232">
            <v>8.3333333333333329E-2</v>
          </cell>
          <cell r="AH232">
            <v>0</v>
          </cell>
          <cell r="AI232">
            <v>0</v>
          </cell>
          <cell r="AJ232">
            <v>8.3333333333333329E-2</v>
          </cell>
          <cell r="AK232">
            <v>0</v>
          </cell>
          <cell r="AL232">
            <v>0</v>
          </cell>
          <cell r="AM232">
            <v>0.16666666666666666</v>
          </cell>
          <cell r="AN232">
            <v>4.2373333333333337E-7</v>
          </cell>
          <cell r="AP232">
            <v>2</v>
          </cell>
          <cell r="AQ232">
            <v>1</v>
          </cell>
          <cell r="BD232">
            <v>1</v>
          </cell>
          <cell r="BJ232">
            <v>1</v>
          </cell>
          <cell r="BL232">
            <v>1</v>
          </cell>
          <cell r="BM232">
            <v>1</v>
          </cell>
          <cell r="BO232" t="str">
            <v xml:space="preserve">Expected to require 1 mechanic to conduct repairs. </v>
          </cell>
          <cell r="BP232" t="str">
            <v xml:space="preserve">Expected to be replaceable in situ. </v>
          </cell>
          <cell r="BQ232" t="str">
            <v/>
          </cell>
          <cell r="BR232" t="str">
            <v/>
          </cell>
          <cell r="BS232" t="str">
            <v/>
          </cell>
          <cell r="BT232" t="str">
            <v/>
          </cell>
          <cell r="BU232" t="str">
            <v/>
          </cell>
          <cell r="BV232" t="str">
            <v/>
          </cell>
          <cell r="BW232" t="str">
            <v/>
          </cell>
          <cell r="BX232" t="str">
            <v/>
          </cell>
          <cell r="BY232" t="str">
            <v/>
          </cell>
          <cell r="BZ232" t="str">
            <v/>
          </cell>
          <cell r="CA232" t="str">
            <v xml:space="preserve">Repair by exchange available at First or Second line without special facilities. </v>
          </cell>
          <cell r="CB232" t="str">
            <v/>
          </cell>
          <cell r="CC232" t="str">
            <v/>
          </cell>
          <cell r="CD232" t="str">
            <v/>
          </cell>
          <cell r="CE232" t="str">
            <v/>
          </cell>
          <cell r="CF232" t="str">
            <v xml:space="preserve">Remove and replace part with standard tools. No Special tools predicted. </v>
          </cell>
          <cell r="CG232" t="str">
            <v/>
          </cell>
          <cell r="CH232" t="str">
            <v/>
          </cell>
          <cell r="CI232" t="str">
            <v xml:space="preserve">No consumeables predicted. </v>
          </cell>
          <cell r="CJ232" t="str">
            <v xml:space="preserve">No predicted life limitations. </v>
          </cell>
          <cell r="CK232" t="str">
            <v/>
          </cell>
          <cell r="CL232" t="str">
            <v>Y</v>
          </cell>
        </row>
        <row r="233">
          <cell r="A233">
            <v>236</v>
          </cell>
          <cell r="B233">
            <v>169</v>
          </cell>
          <cell r="C233">
            <v>2</v>
          </cell>
          <cell r="D233" t="str">
            <v>N</v>
          </cell>
          <cell r="E233">
            <v>0</v>
          </cell>
          <cell r="F233" t="str">
            <v>SV00A0A450AP</v>
          </cell>
          <cell r="G233" t="str">
            <v/>
          </cell>
          <cell r="H233" t="str">
            <v>PMRS</v>
          </cell>
          <cell r="I233" t="str">
            <v>MAIN TANK - 2 - PMRS</v>
          </cell>
          <cell r="J233" t="str">
            <v/>
          </cell>
          <cell r="K233" t="str">
            <v>OPTICAL SENSOR FWD - MAIN TANK</v>
          </cell>
          <cell r="L233" t="str">
            <v/>
          </cell>
          <cell r="M233" t="str">
            <v/>
          </cell>
          <cell r="N233" t="str">
            <v/>
          </cell>
          <cell r="O233">
            <v>13.464613753838519</v>
          </cell>
          <cell r="P233">
            <v>13.464613753838519</v>
          </cell>
          <cell r="Q233">
            <v>1.3464613753838519E-5</v>
          </cell>
          <cell r="R233">
            <v>74268.747569154599</v>
          </cell>
          <cell r="S233" t="str">
            <v>FNAV will prevent air intake into fuel system</v>
          </cell>
          <cell r="T233" t="str">
            <v>Sum of Below Parts</v>
          </cell>
          <cell r="U233">
            <v>1</v>
          </cell>
          <cell r="V233">
            <v>0.28364185648932966</v>
          </cell>
          <cell r="W233">
            <v>3.819128042050519E-6</v>
          </cell>
          <cell r="X233" t="str">
            <v xml:space="preserve">Repair by exchange available at First or Second line without special facilities. </v>
          </cell>
          <cell r="Z233">
            <v>0</v>
          </cell>
          <cell r="AA233" t="str">
            <v>T0</v>
          </cell>
          <cell r="AB233" t="str">
            <v>T0</v>
          </cell>
          <cell r="AC233" t="str">
            <v>T0</v>
          </cell>
          <cell r="AD233" t="str">
            <v>T0</v>
          </cell>
          <cell r="AL233" t="str">
            <v>MTTE =</v>
          </cell>
          <cell r="AM233">
            <v>0.28364185648932966</v>
          </cell>
          <cell r="AN233">
            <v>3.819128042050519E-6</v>
          </cell>
          <cell r="AP233">
            <v>1</v>
          </cell>
          <cell r="AQ233">
            <v>4</v>
          </cell>
          <cell r="BJ233">
            <v>6</v>
          </cell>
          <cell r="BL233">
            <v>6</v>
          </cell>
          <cell r="BM233">
            <v>4</v>
          </cell>
          <cell r="BO233" t="str">
            <v/>
          </cell>
          <cell r="BP233" t="str">
            <v/>
          </cell>
          <cell r="BQ233" t="str">
            <v/>
          </cell>
          <cell r="BR233" t="str">
            <v/>
          </cell>
          <cell r="BS233" t="str">
            <v/>
          </cell>
          <cell r="BT233" t="str">
            <v/>
          </cell>
          <cell r="BU233" t="str">
            <v/>
          </cell>
          <cell r="BV233" t="str">
            <v/>
          </cell>
          <cell r="BW233" t="str">
            <v/>
          </cell>
          <cell r="BX233" t="str">
            <v/>
          </cell>
          <cell r="BY233" t="str">
            <v/>
          </cell>
          <cell r="BZ233" t="str">
            <v/>
          </cell>
          <cell r="CA233" t="str">
            <v xml:space="preserve">Repair by exchange available at First or Second line without special facilities. </v>
          </cell>
          <cell r="CB233" t="str">
            <v/>
          </cell>
          <cell r="CC233" t="str">
            <v/>
          </cell>
          <cell r="CD233" t="str">
            <v/>
          </cell>
          <cell r="CE233" t="str">
            <v/>
          </cell>
          <cell r="CF233" t="str">
            <v/>
          </cell>
          <cell r="CG233" t="str">
            <v/>
          </cell>
          <cell r="CH233" t="str">
            <v/>
          </cell>
          <cell r="CI233" t="str">
            <v/>
          </cell>
          <cell r="CK233" t="str">
            <v/>
          </cell>
          <cell r="CL233" t="str">
            <v>Y</v>
          </cell>
        </row>
        <row r="234">
          <cell r="A234">
            <v>237</v>
          </cell>
          <cell r="B234">
            <v>169</v>
          </cell>
          <cell r="C234">
            <v>3</v>
          </cell>
          <cell r="D234" t="str">
            <v>Y</v>
          </cell>
          <cell r="E234">
            <v>0.44800000000000001</v>
          </cell>
          <cell r="F234" t="str">
            <v>SV00A0A450AP01</v>
          </cell>
          <cell r="G234" t="str">
            <v>FT28275</v>
          </cell>
          <cell r="H234" t="str">
            <v>PMRS</v>
          </cell>
          <cell r="I234" t="str">
            <v>MAIN TANK - 2 - PMRS</v>
          </cell>
          <cell r="J234" t="str">
            <v>Insert 1/2" BSP</v>
          </cell>
          <cell r="K234" t="str">
            <v>Optical Sensor Fwd</v>
          </cell>
          <cell r="L234" t="str">
            <v>Insert 1/2" BSP</v>
          </cell>
          <cell r="M234">
            <v>1</v>
          </cell>
          <cell r="N234">
            <v>1</v>
          </cell>
          <cell r="O234">
            <v>0.44800000000000001</v>
          </cell>
          <cell r="P234">
            <v>0.44800000000000001</v>
          </cell>
          <cell r="Q234">
            <v>4.4799999999999999E-7</v>
          </cell>
          <cell r="R234">
            <v>2232142.8571428573</v>
          </cell>
          <cell r="S234" t="str">
            <v>No redundancy</v>
          </cell>
          <cell r="T234" t="str">
            <v>NPRD 95 P2-122, Insert Mount Engine - 0.0160M converted to hours.</v>
          </cell>
          <cell r="U234">
            <v>2</v>
          </cell>
          <cell r="V234">
            <v>1.2666666666666666</v>
          </cell>
          <cell r="W234">
            <v>5.6746666666666667E-7</v>
          </cell>
          <cell r="X234" t="str">
            <v>Tank is considered beyond economic repair. Remove and replace tank in accordance with above. Expected to require 2 mechanics to remove the tank. Repair by exchange available at First or Second line without special facilities. This part is highly likley to</v>
          </cell>
          <cell r="Z234">
            <v>1</v>
          </cell>
          <cell r="AA234" t="str">
            <v>R3</v>
          </cell>
          <cell r="AB234" t="str">
            <v>T0</v>
          </cell>
          <cell r="AC234" t="str">
            <v>T0</v>
          </cell>
          <cell r="AD234" t="str">
            <v>T0</v>
          </cell>
          <cell r="AE234">
            <v>0</v>
          </cell>
          <cell r="AF234">
            <v>0.5</v>
          </cell>
          <cell r="AG234">
            <v>0.18333333333333332</v>
          </cell>
          <cell r="AH234">
            <v>0.5</v>
          </cell>
          <cell r="AI234">
            <v>0</v>
          </cell>
          <cell r="AJ234">
            <v>8.3333333333333329E-2</v>
          </cell>
          <cell r="AK234">
            <v>0</v>
          </cell>
          <cell r="AL234">
            <v>0</v>
          </cell>
          <cell r="AM234">
            <v>1.2666666666666666</v>
          </cell>
          <cell r="AN234">
            <v>5.6746666666666667E-7</v>
          </cell>
          <cell r="AP234">
            <v>2</v>
          </cell>
          <cell r="AQ234">
            <v>3</v>
          </cell>
          <cell r="BD234">
            <v>2</v>
          </cell>
          <cell r="BJ234">
            <v>3</v>
          </cell>
          <cell r="BK234">
            <v>1</v>
          </cell>
          <cell r="BL234">
            <v>2</v>
          </cell>
          <cell r="BM234">
            <v>1</v>
          </cell>
          <cell r="BO234" t="str">
            <v/>
          </cell>
          <cell r="BP234" t="str">
            <v/>
          </cell>
          <cell r="BQ234" t="str">
            <v/>
          </cell>
          <cell r="BR234" t="str">
            <v/>
          </cell>
          <cell r="BS234" t="str">
            <v/>
          </cell>
          <cell r="BT234" t="str">
            <v/>
          </cell>
          <cell r="BU234" t="str">
            <v/>
          </cell>
          <cell r="BV234" t="str">
            <v xml:space="preserve">Tank is considered beyond economic repair. Remove and replace tank in accordance with above. Expected to require 2 mechanics to remove the tank. </v>
          </cell>
          <cell r="BW234" t="str">
            <v/>
          </cell>
          <cell r="BX234" t="str">
            <v/>
          </cell>
          <cell r="BY234" t="str">
            <v/>
          </cell>
          <cell r="BZ234" t="str">
            <v/>
          </cell>
          <cell r="CA234" t="str">
            <v xml:space="preserve">Repair by exchange available at First or Second line without special facilities. </v>
          </cell>
          <cell r="CB234" t="str">
            <v/>
          </cell>
          <cell r="CC234" t="str">
            <v/>
          </cell>
          <cell r="CD234" t="str">
            <v/>
          </cell>
          <cell r="CE234" t="str">
            <v/>
          </cell>
          <cell r="CF234" t="str">
            <v xml:space="preserve">This part is highly likley to require imperial spanner. </v>
          </cell>
          <cell r="CG234" t="str">
            <v xml:space="preserve">Reinstall in the reverse order. </v>
          </cell>
          <cell r="CH234" t="str">
            <v/>
          </cell>
          <cell r="CI234" t="str">
            <v xml:space="preserve">Use thread-locking compound on fasteners. Use silicone grease on bonded seals for preservation.  Use anti-seizing grease/compound on bulkhead connectors and bolts.  Use  bonding compound on mounting strap clamp locations as required. </v>
          </cell>
          <cell r="CJ234" t="str">
            <v xml:space="preserve">No predicted life limitations. </v>
          </cell>
          <cell r="CK234" t="str">
            <v/>
          </cell>
          <cell r="CL234" t="str">
            <v>Y</v>
          </cell>
        </row>
        <row r="235">
          <cell r="A235">
            <v>238</v>
          </cell>
          <cell r="B235">
            <v>170</v>
          </cell>
          <cell r="C235">
            <v>3</v>
          </cell>
          <cell r="D235" t="str">
            <v>Y</v>
          </cell>
          <cell r="E235">
            <v>13</v>
          </cell>
          <cell r="F235" t="str">
            <v>SV00A0A450AP03</v>
          </cell>
          <cell r="G235" t="str">
            <v>Y-POS187-312-120</v>
          </cell>
          <cell r="H235" t="str">
            <v>PMRS</v>
          </cell>
          <cell r="I235" t="str">
            <v>MAIN TANK - 2 - PMRS</v>
          </cell>
          <cell r="J235" t="str">
            <v>Optical sensor unit</v>
          </cell>
          <cell r="K235" t="str">
            <v>Optical Sensor Fwd</v>
          </cell>
          <cell r="L235" t="str">
            <v>Optical sensor unit</v>
          </cell>
          <cell r="M235">
            <v>1</v>
          </cell>
          <cell r="N235">
            <v>1</v>
          </cell>
          <cell r="O235">
            <v>13</v>
          </cell>
          <cell r="P235">
            <v>13</v>
          </cell>
          <cell r="Q235">
            <v>1.2999999999999999E-5</v>
          </cell>
          <cell r="R235">
            <v>76923.076923076922</v>
          </cell>
          <cell r="S235" t="str">
            <v>No redundancy</v>
          </cell>
          <cell r="T235" t="str">
            <v>NPRD 95 P2-182, Sensor Level Liquid - 2.6 GB converted to GM.</v>
          </cell>
          <cell r="U235">
            <v>1</v>
          </cell>
          <cell r="V235">
            <v>0.25</v>
          </cell>
          <cell r="W235">
            <v>3.2499999999999998E-6</v>
          </cell>
          <cell r="X235" t="str">
            <v>Expected to require 1 mechanic to conduct repairs. Expected to be replaceable in situ. Repair by exchange available at First or Second line without special facilities. This part is highly likley to require imperial spanner. No consumeables predicted. No p</v>
          </cell>
          <cell r="Z235">
            <v>0</v>
          </cell>
          <cell r="AA235" t="str">
            <v>T0</v>
          </cell>
          <cell r="AB235" t="str">
            <v>T0</v>
          </cell>
          <cell r="AC235" t="str">
            <v>P25</v>
          </cell>
          <cell r="AD235" t="str">
            <v>T0</v>
          </cell>
          <cell r="AE235">
            <v>0</v>
          </cell>
          <cell r="AF235">
            <v>0</v>
          </cell>
          <cell r="AG235">
            <v>0.16666666666666666</v>
          </cell>
          <cell r="AH235">
            <v>0</v>
          </cell>
          <cell r="AI235">
            <v>0</v>
          </cell>
          <cell r="AJ235">
            <v>8.3333333333333329E-2</v>
          </cell>
          <cell r="AK235">
            <v>0</v>
          </cell>
          <cell r="AL235">
            <v>0</v>
          </cell>
          <cell r="AM235">
            <v>0.25</v>
          </cell>
          <cell r="AN235">
            <v>3.2499999999999998E-6</v>
          </cell>
          <cell r="AP235">
            <v>2</v>
          </cell>
          <cell r="AQ235">
            <v>1</v>
          </cell>
          <cell r="BD235">
            <v>1</v>
          </cell>
          <cell r="BJ235">
            <v>3</v>
          </cell>
          <cell r="BL235">
            <v>1</v>
          </cell>
          <cell r="BM235">
            <v>1</v>
          </cell>
          <cell r="BO235" t="str">
            <v xml:space="preserve">Expected to require 1 mechanic to conduct repairs. </v>
          </cell>
          <cell r="BP235" t="str">
            <v xml:space="preserve">Expected to be replaceable in situ. </v>
          </cell>
          <cell r="BQ235" t="str">
            <v/>
          </cell>
          <cell r="BR235" t="str">
            <v/>
          </cell>
          <cell r="BS235" t="str">
            <v/>
          </cell>
          <cell r="BT235" t="str">
            <v/>
          </cell>
          <cell r="BU235" t="str">
            <v/>
          </cell>
          <cell r="BV235" t="str">
            <v/>
          </cell>
          <cell r="BW235" t="str">
            <v/>
          </cell>
          <cell r="BX235" t="str">
            <v/>
          </cell>
          <cell r="BY235" t="str">
            <v/>
          </cell>
          <cell r="BZ235" t="str">
            <v/>
          </cell>
          <cell r="CA235" t="str">
            <v xml:space="preserve">Repair by exchange available at First or Second line without special facilities. </v>
          </cell>
          <cell r="CB235" t="str">
            <v/>
          </cell>
          <cell r="CC235" t="str">
            <v/>
          </cell>
          <cell r="CD235" t="str">
            <v/>
          </cell>
          <cell r="CE235" t="str">
            <v/>
          </cell>
          <cell r="CF235" t="str">
            <v xml:space="preserve">This part is highly likley to require imperial spanner. </v>
          </cell>
          <cell r="CG235" t="str">
            <v/>
          </cell>
          <cell r="CH235" t="str">
            <v/>
          </cell>
          <cell r="CI235" t="str">
            <v xml:space="preserve">No consumeables predicted. </v>
          </cell>
          <cell r="CJ235" t="str">
            <v xml:space="preserve">No predicted life limitations. </v>
          </cell>
          <cell r="CK235" t="str">
            <v/>
          </cell>
          <cell r="CL235" t="str">
            <v>Y</v>
          </cell>
        </row>
        <row r="236">
          <cell r="A236">
            <v>239</v>
          </cell>
          <cell r="B236">
            <v>171</v>
          </cell>
          <cell r="C236">
            <v>3</v>
          </cell>
          <cell r="D236" t="str">
            <v>Y</v>
          </cell>
          <cell r="E236">
            <v>1.6613753838518822E-2</v>
          </cell>
          <cell r="F236" t="str">
            <v>SV00A0A450AP05</v>
          </cell>
          <cell r="G236" t="str">
            <v>Y-BS1/2BSP</v>
          </cell>
          <cell r="H236" t="str">
            <v>PMRS</v>
          </cell>
          <cell r="I236" t="str">
            <v>MAIN TANK - 2 - PMRS</v>
          </cell>
          <cell r="J236" t="str">
            <v>Washer 1/2 BSP</v>
          </cell>
          <cell r="K236" t="str">
            <v>Optical Sensor Fwd</v>
          </cell>
          <cell r="L236" t="str">
            <v>Washer 1/2 BSP</v>
          </cell>
          <cell r="M236">
            <v>1</v>
          </cell>
          <cell r="N236">
            <v>1</v>
          </cell>
          <cell r="O236">
            <v>1.6613753838518822E-2</v>
          </cell>
          <cell r="P236">
            <v>1.6613753838518822E-2</v>
          </cell>
          <cell r="Q236">
            <v>1.6613753838518823E-8</v>
          </cell>
          <cell r="R236">
            <v>60191092.857142851</v>
          </cell>
          <cell r="S236" t="str">
            <v>No redundancy</v>
          </cell>
          <cell r="T236" t="str">
            <v>NPRD 95 P2-237, Washer P# 7748743 - 1/1685.3506M GM converted to hours</v>
          </cell>
          <cell r="U236">
            <v>1</v>
          </cell>
          <cell r="V236">
            <v>9.9999999999999992E-2</v>
          </cell>
          <cell r="W236">
            <v>1.6613753838518821E-9</v>
          </cell>
          <cell r="X236" t="str">
            <v>Expected to require 1 mechanic to conduct repairs. Expected to be replaceable in situ. Repair by exchange available at First or Second line without special facilities. This part is highly likley to require imperial spanner. No consumeables predicted. No p</v>
          </cell>
          <cell r="Z236">
            <v>0</v>
          </cell>
          <cell r="AA236" t="str">
            <v>T0</v>
          </cell>
          <cell r="AB236" t="str">
            <v>T0</v>
          </cell>
          <cell r="AC236" t="str">
            <v>P26</v>
          </cell>
          <cell r="AD236" t="str">
            <v>T0</v>
          </cell>
          <cell r="AE236">
            <v>0</v>
          </cell>
          <cell r="AF236">
            <v>0</v>
          </cell>
          <cell r="AG236">
            <v>1.6666666666666666E-2</v>
          </cell>
          <cell r="AH236">
            <v>0</v>
          </cell>
          <cell r="AI236">
            <v>0</v>
          </cell>
          <cell r="AJ236">
            <v>8.3333333333333329E-2</v>
          </cell>
          <cell r="AK236">
            <v>0</v>
          </cell>
          <cell r="AL236">
            <v>0</v>
          </cell>
          <cell r="AM236">
            <v>9.9999999999999992E-2</v>
          </cell>
          <cell r="AN236">
            <v>1.6613753838518821E-9</v>
          </cell>
          <cell r="AP236">
            <v>2</v>
          </cell>
          <cell r="AQ236">
            <v>1</v>
          </cell>
          <cell r="BD236">
            <v>1</v>
          </cell>
          <cell r="BJ236">
            <v>3</v>
          </cell>
          <cell r="BL236">
            <v>1</v>
          </cell>
          <cell r="BM236">
            <v>1</v>
          </cell>
          <cell r="BO236" t="str">
            <v xml:space="preserve">Expected to require 1 mechanic to conduct repairs. </v>
          </cell>
          <cell r="BP236" t="str">
            <v xml:space="preserve">Expected to be replaceable in situ. </v>
          </cell>
          <cell r="BQ236" t="str">
            <v/>
          </cell>
          <cell r="BR236" t="str">
            <v/>
          </cell>
          <cell r="BS236" t="str">
            <v/>
          </cell>
          <cell r="BT236" t="str">
            <v/>
          </cell>
          <cell r="BU236" t="str">
            <v/>
          </cell>
          <cell r="BV236" t="str">
            <v/>
          </cell>
          <cell r="BW236" t="str">
            <v/>
          </cell>
          <cell r="BX236" t="str">
            <v/>
          </cell>
          <cell r="BY236" t="str">
            <v/>
          </cell>
          <cell r="BZ236" t="str">
            <v/>
          </cell>
          <cell r="CA236" t="str">
            <v xml:space="preserve">Repair by exchange available at First or Second line without special facilities. </v>
          </cell>
          <cell r="CB236" t="str">
            <v/>
          </cell>
          <cell r="CC236" t="str">
            <v/>
          </cell>
          <cell r="CD236" t="str">
            <v/>
          </cell>
          <cell r="CE236" t="str">
            <v/>
          </cell>
          <cell r="CF236" t="str">
            <v xml:space="preserve">This part is highly likley to require imperial spanner. </v>
          </cell>
          <cell r="CG236" t="str">
            <v/>
          </cell>
          <cell r="CH236" t="str">
            <v/>
          </cell>
          <cell r="CI236" t="str">
            <v xml:space="preserve">No consumeables predicted. </v>
          </cell>
          <cell r="CJ236" t="str">
            <v xml:space="preserve">No predicted life limitations. </v>
          </cell>
          <cell r="CK236" t="str">
            <v/>
          </cell>
          <cell r="CL236" t="str">
            <v>Y</v>
          </cell>
        </row>
        <row r="237">
          <cell r="A237">
            <v>240</v>
          </cell>
          <cell r="B237">
            <v>155</v>
          </cell>
          <cell r="C237">
            <v>2</v>
          </cell>
          <cell r="D237" t="str">
            <v>N</v>
          </cell>
          <cell r="E237">
            <v>0</v>
          </cell>
          <cell r="F237" t="str">
            <v>SV00A0A410AD09</v>
          </cell>
          <cell r="G237" t="str">
            <v/>
          </cell>
          <cell r="H237" t="str">
            <v>PMRS</v>
          </cell>
          <cell r="I237" t="str">
            <v>MAIN TANK - 2 - PMRS</v>
          </cell>
          <cell r="J237" t="str">
            <v/>
          </cell>
          <cell r="K237" t="str">
            <v>AFT FUEL FEED</v>
          </cell>
          <cell r="L237" t="str">
            <v/>
          </cell>
          <cell r="M237" t="str">
            <v/>
          </cell>
          <cell r="N237" t="str">
            <v/>
          </cell>
          <cell r="O237">
            <v>5.5482200555016554</v>
          </cell>
          <cell r="P237">
            <v>5.5482200555016554</v>
          </cell>
          <cell r="Q237">
            <v>5.5482200555016554E-6</v>
          </cell>
          <cell r="R237">
            <v>180237.9844340155</v>
          </cell>
          <cell r="S237" t="str">
            <v>Duplicated fuel feeds</v>
          </cell>
          <cell r="T237" t="str">
            <v>Sum of Below Parts</v>
          </cell>
          <cell r="U237">
            <v>1</v>
          </cell>
          <cell r="V237">
            <v>1.1206364191109579</v>
          </cell>
          <cell r="W237">
            <v>6.2175374554369752E-6</v>
          </cell>
          <cell r="X237" t="str">
            <v xml:space="preserve">Repair by exchange available at First or Second line without special facilities. See parts below. Individual damaged parts can be replaced without replacing the tank. </v>
          </cell>
          <cell r="Z237">
            <v>0</v>
          </cell>
          <cell r="AA237" t="str">
            <v>T0</v>
          </cell>
          <cell r="AB237" t="str">
            <v>T0</v>
          </cell>
          <cell r="AC237" t="str">
            <v>T0</v>
          </cell>
          <cell r="AD237" t="str">
            <v>T0</v>
          </cell>
          <cell r="AL237" t="str">
            <v>MTTE =</v>
          </cell>
          <cell r="AM237">
            <v>1.1206364191109579</v>
          </cell>
          <cell r="AN237">
            <v>6.2175374554369752E-6</v>
          </cell>
          <cell r="AP237">
            <v>1</v>
          </cell>
          <cell r="AQ237">
            <v>4</v>
          </cell>
          <cell r="BJ237">
            <v>6</v>
          </cell>
          <cell r="BL237">
            <v>6</v>
          </cell>
          <cell r="BM237">
            <v>5</v>
          </cell>
          <cell r="BN237">
            <v>2</v>
          </cell>
          <cell r="BO237" t="str">
            <v/>
          </cell>
          <cell r="BP237" t="str">
            <v/>
          </cell>
          <cell r="BQ237" t="str">
            <v/>
          </cell>
          <cell r="BR237" t="str">
            <v/>
          </cell>
          <cell r="BS237" t="str">
            <v/>
          </cell>
          <cell r="BT237" t="str">
            <v/>
          </cell>
          <cell r="BU237" t="str">
            <v/>
          </cell>
          <cell r="BV237" t="str">
            <v/>
          </cell>
          <cell r="BW237" t="str">
            <v/>
          </cell>
          <cell r="BX237" t="str">
            <v/>
          </cell>
          <cell r="BY237" t="str">
            <v/>
          </cell>
          <cell r="BZ237" t="str">
            <v/>
          </cell>
          <cell r="CA237" t="str">
            <v xml:space="preserve">Repair by exchange available at First or Second line without special facilities. </v>
          </cell>
          <cell r="CB237" t="str">
            <v/>
          </cell>
          <cell r="CC237" t="str">
            <v/>
          </cell>
          <cell r="CD237" t="str">
            <v/>
          </cell>
          <cell r="CE237" t="str">
            <v/>
          </cell>
          <cell r="CF237" t="str">
            <v/>
          </cell>
          <cell r="CG237" t="str">
            <v/>
          </cell>
          <cell r="CH237" t="str">
            <v/>
          </cell>
          <cell r="CI237" t="str">
            <v/>
          </cell>
          <cell r="CJ237" t="str">
            <v/>
          </cell>
          <cell r="CK237" t="str">
            <v xml:space="preserve">See parts below. Individual damaged parts can be replaced without replacing the tank. </v>
          </cell>
          <cell r="CL237" t="str">
            <v>Y</v>
          </cell>
        </row>
        <row r="238">
          <cell r="A238">
            <v>241</v>
          </cell>
          <cell r="B238">
            <v>155</v>
          </cell>
          <cell r="C238">
            <v>3</v>
          </cell>
          <cell r="D238" t="str">
            <v>Y</v>
          </cell>
          <cell r="E238">
            <v>2.6158200555016551</v>
          </cell>
          <cell r="F238" t="str">
            <v>SV00A0A410AD07</v>
          </cell>
          <cell r="G238" t="str">
            <v>FT28450</v>
          </cell>
          <cell r="H238" t="str">
            <v>PMRS</v>
          </cell>
          <cell r="I238" t="str">
            <v>MAIN TANK - 2 - PMRS</v>
          </cell>
          <cell r="J238" t="str">
            <v>FNAV Aft</v>
          </cell>
          <cell r="K238" t="str">
            <v>FNAV Aft</v>
          </cell>
          <cell r="L238" t="str">
            <v>FNAV Aft</v>
          </cell>
          <cell r="M238">
            <v>1</v>
          </cell>
          <cell r="N238">
            <v>1</v>
          </cell>
          <cell r="O238">
            <v>2.6158200555016551</v>
          </cell>
          <cell r="P238">
            <v>2.6158200555016551</v>
          </cell>
          <cell r="Q238">
            <v>2.6158200555016553E-6</v>
          </cell>
          <cell r="R238">
            <v>382289.29314031982</v>
          </cell>
          <cell r="S238" t="str">
            <v>No redundancy</v>
          </cell>
          <cell r="T238" t="str">
            <v>Part comparison to FT54024</v>
          </cell>
          <cell r="U238">
            <v>2</v>
          </cell>
          <cell r="V238">
            <v>2.2000000000000002</v>
          </cell>
          <cell r="W238">
            <v>5.754804122103642E-6</v>
          </cell>
          <cell r="X238" t="str">
            <v>Expected to be replaceable. Remove tank in accordance with above to gain access. Expected to need 2 mechanics to remove tank. Remove 45 bolts to remove the Top Access Plate. Remove bottom plate. Repair by exchange available at First or Second line without</v>
          </cell>
          <cell r="Y238">
            <v>45</v>
          </cell>
          <cell r="Z238">
            <v>1</v>
          </cell>
          <cell r="AA238" t="str">
            <v>R3</v>
          </cell>
          <cell r="AB238" t="str">
            <v>T2</v>
          </cell>
          <cell r="AC238" t="str">
            <v>P13</v>
          </cell>
          <cell r="AD238" t="str">
            <v>B1</v>
          </cell>
          <cell r="AE238">
            <v>0.39166666666666666</v>
          </cell>
          <cell r="AF238">
            <v>0.5</v>
          </cell>
          <cell r="AG238">
            <v>0.33333333333333331</v>
          </cell>
          <cell r="AH238">
            <v>0.5</v>
          </cell>
          <cell r="AI238">
            <v>0.39166666666666666</v>
          </cell>
          <cell r="AJ238">
            <v>8.3333333333333329E-2</v>
          </cell>
          <cell r="AK238">
            <v>0</v>
          </cell>
          <cell r="AL238">
            <v>0</v>
          </cell>
          <cell r="AM238">
            <v>2.2000000000000002</v>
          </cell>
          <cell r="AN238">
            <v>5.754804122103642E-6</v>
          </cell>
          <cell r="AP238">
            <v>2</v>
          </cell>
          <cell r="AQ238">
            <v>2</v>
          </cell>
          <cell r="AR238">
            <v>1</v>
          </cell>
          <cell r="AS238">
            <v>45</v>
          </cell>
          <cell r="AT238">
            <v>1</v>
          </cell>
          <cell r="BD238">
            <v>2</v>
          </cell>
          <cell r="BH238">
            <v>2</v>
          </cell>
          <cell r="BJ238">
            <v>1</v>
          </cell>
          <cell r="BK238">
            <v>1</v>
          </cell>
          <cell r="BL238">
            <v>2</v>
          </cell>
          <cell r="BM238">
            <v>1</v>
          </cell>
          <cell r="BO238" t="str">
            <v/>
          </cell>
          <cell r="BP238" t="str">
            <v xml:space="preserve">Expected to be replaceable. </v>
          </cell>
          <cell r="BQ238" t="str">
            <v/>
          </cell>
          <cell r="BR238" t="str">
            <v/>
          </cell>
          <cell r="BS238" t="str">
            <v/>
          </cell>
          <cell r="BT238" t="str">
            <v/>
          </cell>
          <cell r="BU238" t="str">
            <v/>
          </cell>
          <cell r="BV238" t="str">
            <v xml:space="preserve">Remove tank in accordance with above to gain access. Expected to need 2 mechanics to remove tank. </v>
          </cell>
          <cell r="BW238" t="str">
            <v xml:space="preserve">Remove 45 bolts to remove the Top Access Plate. </v>
          </cell>
          <cell r="BX238" t="str">
            <v xml:space="preserve">Remove bottom plate. </v>
          </cell>
          <cell r="BY238" t="str">
            <v/>
          </cell>
          <cell r="BZ238" t="str">
            <v/>
          </cell>
          <cell r="CA238" t="str">
            <v xml:space="preserve">Repair by exchange available at First or Second line without special facilities. </v>
          </cell>
          <cell r="CB238" t="str">
            <v/>
          </cell>
          <cell r="CC238" t="str">
            <v/>
          </cell>
          <cell r="CD238" t="str">
            <v/>
          </cell>
          <cell r="CE238" t="str">
            <v xml:space="preserve">Systematically remove SAFOAM layers to gain access.  Carefully reinstall new layers of Safoam in accordance with instructions. </v>
          </cell>
          <cell r="CF238" t="str">
            <v xml:space="preserve">Remove and replace part with standard tools. No Special tools predicted. </v>
          </cell>
          <cell r="CG238" t="str">
            <v xml:space="preserve">Reinstall in the reverse order. </v>
          </cell>
          <cell r="CH238" t="str">
            <v/>
          </cell>
          <cell r="CI238" t="str">
            <v xml:space="preserve">Use thread-locking compound on fasteners. Use silicone grease on bonded seals for preservation.  Use anti-seizing grease/compound on bulkhead connectors and bolts.  Use  bonding compound on mounting strap clamp locations as required. </v>
          </cell>
          <cell r="CJ238" t="str">
            <v xml:space="preserve">No predicted life limitations. </v>
          </cell>
          <cell r="CK238" t="str">
            <v/>
          </cell>
          <cell r="CL238" t="str">
            <v>Y</v>
          </cell>
        </row>
        <row r="239">
          <cell r="A239">
            <v>242</v>
          </cell>
          <cell r="B239">
            <v>161</v>
          </cell>
          <cell r="C239">
            <v>3</v>
          </cell>
          <cell r="D239" t="str">
            <v>Y</v>
          </cell>
          <cell r="E239">
            <v>0.39</v>
          </cell>
          <cell r="F239" t="str">
            <v>SV00A0A410AD0901</v>
          </cell>
          <cell r="G239" t="str">
            <v>Y-XRT005E177M26</v>
          </cell>
          <cell r="H239" t="str">
            <v>PMRS</v>
          </cell>
          <cell r="I239" t="str">
            <v>MAIN TANK - 2 - PMRS</v>
          </cell>
          <cell r="J239" t="str">
            <v>M26 Aluminium Crush Washer</v>
          </cell>
          <cell r="K239" t="str">
            <v>Fuel Feed - Aft Pick Up</v>
          </cell>
          <cell r="L239" t="str">
            <v>M26 Aluminium Crush Washer</v>
          </cell>
          <cell r="M239">
            <v>2</v>
          </cell>
          <cell r="N239">
            <v>2</v>
          </cell>
          <cell r="O239">
            <v>0.19500000000000001</v>
          </cell>
          <cell r="P239">
            <v>0.39</v>
          </cell>
          <cell r="Q239">
            <v>3.9000000000000002E-7</v>
          </cell>
          <cell r="R239">
            <v>2564102.564102564</v>
          </cell>
          <cell r="S239" t="str">
            <v>No redundancy</v>
          </cell>
          <cell r="T239" t="str">
            <v>NPRD 95 P2-179, Seal O-Ring - 0.0780 GF converted to GM.</v>
          </cell>
          <cell r="U239">
            <v>1</v>
          </cell>
          <cell r="V239">
            <v>9.9999999999999992E-2</v>
          </cell>
          <cell r="W239">
            <v>3.8999999999999998E-8</v>
          </cell>
          <cell r="X239" t="str">
            <v>Expected to require 1 mechanic to conduct repairs. Expected to be replaceable in situ. Repair by exchange available at First or Second line without special facilities. Remove and replace part with standard tools. No Special tools predicted. No consumeable</v>
          </cell>
          <cell r="Z239">
            <v>0</v>
          </cell>
          <cell r="AA239" t="str">
            <v>T0</v>
          </cell>
          <cell r="AB239" t="str">
            <v>T0</v>
          </cell>
          <cell r="AC239" t="str">
            <v>P26</v>
          </cell>
          <cell r="AD239" t="str">
            <v>T0</v>
          </cell>
          <cell r="AE239">
            <v>0</v>
          </cell>
          <cell r="AF239">
            <v>0</v>
          </cell>
          <cell r="AG239">
            <v>1.6666666666666666E-2</v>
          </cell>
          <cell r="AH239">
            <v>0</v>
          </cell>
          <cell r="AI239">
            <v>0</v>
          </cell>
          <cell r="AJ239">
            <v>8.3333333333333329E-2</v>
          </cell>
          <cell r="AK239">
            <v>0</v>
          </cell>
          <cell r="AL239">
            <v>0</v>
          </cell>
          <cell r="AM239">
            <v>9.9999999999999992E-2</v>
          </cell>
          <cell r="AN239">
            <v>3.8999999999999998E-8</v>
          </cell>
          <cell r="AP239">
            <v>2</v>
          </cell>
          <cell r="AQ239">
            <v>1</v>
          </cell>
          <cell r="BD239">
            <v>1</v>
          </cell>
          <cell r="BJ239">
            <v>1</v>
          </cell>
          <cell r="BL239">
            <v>1</v>
          </cell>
          <cell r="BM239">
            <v>1</v>
          </cell>
          <cell r="BO239" t="str">
            <v xml:space="preserve">Expected to require 1 mechanic to conduct repairs. </v>
          </cell>
          <cell r="BP239" t="str">
            <v xml:space="preserve">Expected to be replaceable in situ. </v>
          </cell>
          <cell r="BQ239" t="str">
            <v/>
          </cell>
          <cell r="BR239" t="str">
            <v/>
          </cell>
          <cell r="BS239" t="str">
            <v/>
          </cell>
          <cell r="BT239" t="str">
            <v/>
          </cell>
          <cell r="BU239" t="str">
            <v/>
          </cell>
          <cell r="BV239" t="str">
            <v/>
          </cell>
          <cell r="BW239" t="str">
            <v/>
          </cell>
          <cell r="BX239" t="str">
            <v/>
          </cell>
          <cell r="BY239" t="str">
            <v/>
          </cell>
          <cell r="BZ239" t="str">
            <v/>
          </cell>
          <cell r="CA239" t="str">
            <v xml:space="preserve">Repair by exchange available at First or Second line without special facilities. </v>
          </cell>
          <cell r="CB239" t="str">
            <v/>
          </cell>
          <cell r="CC239" t="str">
            <v/>
          </cell>
          <cell r="CD239" t="str">
            <v/>
          </cell>
          <cell r="CE239" t="str">
            <v/>
          </cell>
          <cell r="CF239" t="str">
            <v xml:space="preserve">Remove and replace part with standard tools. No Special tools predicted. </v>
          </cell>
          <cell r="CG239" t="str">
            <v/>
          </cell>
          <cell r="CH239" t="str">
            <v/>
          </cell>
          <cell r="CI239" t="str">
            <v xml:space="preserve">No consumeables predicted. </v>
          </cell>
          <cell r="CJ239" t="str">
            <v xml:space="preserve">No predicted life limitations. </v>
          </cell>
          <cell r="CK239" t="str">
            <v/>
          </cell>
          <cell r="CL239" t="str">
            <v>Y</v>
          </cell>
        </row>
        <row r="240">
          <cell r="A240">
            <v>243</v>
          </cell>
          <cell r="B240">
            <v>162</v>
          </cell>
          <cell r="C240">
            <v>3</v>
          </cell>
          <cell r="D240" t="str">
            <v>Y</v>
          </cell>
          <cell r="E240">
            <v>2.5424000000000002</v>
          </cell>
          <cell r="F240" t="str">
            <v>SV00A0A410AD0903</v>
          </cell>
          <cell r="G240" t="str">
            <v>Y-764305-20</v>
          </cell>
          <cell r="H240" t="str">
            <v>PMRS</v>
          </cell>
          <cell r="I240" t="str">
            <v>MAIN TANK - 2 - PMRS</v>
          </cell>
          <cell r="J240" t="str">
            <v>M26 Banjo bolt DIN 7643-3</v>
          </cell>
          <cell r="K240" t="str">
            <v>Fuel Feed - Aft Pick Up</v>
          </cell>
          <cell r="L240" t="str">
            <v>M26 Banjo bolt DIN 7643-3</v>
          </cell>
          <cell r="M240">
            <v>1</v>
          </cell>
          <cell r="N240">
            <v>1</v>
          </cell>
          <cell r="O240">
            <v>2.5424000000000002</v>
          </cell>
          <cell r="P240">
            <v>2.5424000000000002</v>
          </cell>
          <cell r="Q240">
            <v>2.5424000000000004E-6</v>
          </cell>
          <cell r="R240">
            <v>393329.13782252982</v>
          </cell>
          <cell r="S240" t="str">
            <v>No redundancy</v>
          </cell>
          <cell r="T240" t="str">
            <v>NPRD 95 P2-49, Connector Adapter - 0.0908M converted to hours</v>
          </cell>
          <cell r="U240">
            <v>1</v>
          </cell>
          <cell r="V240">
            <v>0.16666666666666666</v>
          </cell>
          <cell r="W240">
            <v>4.2373333333333337E-7</v>
          </cell>
          <cell r="X240" t="str">
            <v>Expected to require 1 mechanic to conduct repairs. Expected to be replaceable in situ. Repair by exchange available at First or Second line without special facilities. Remove and replace part with standard tools. No Special tools predicted. No consumeable</v>
          </cell>
          <cell r="Z240">
            <v>0</v>
          </cell>
          <cell r="AA240" t="str">
            <v>T0</v>
          </cell>
          <cell r="AB240" t="str">
            <v>T0</v>
          </cell>
          <cell r="AC240" t="str">
            <v>P3</v>
          </cell>
          <cell r="AD240" t="str">
            <v>T0</v>
          </cell>
          <cell r="AE240">
            <v>0</v>
          </cell>
          <cell r="AF240">
            <v>0</v>
          </cell>
          <cell r="AG240">
            <v>8.3333333333333329E-2</v>
          </cell>
          <cell r="AH240">
            <v>0</v>
          </cell>
          <cell r="AI240">
            <v>0</v>
          </cell>
          <cell r="AJ240">
            <v>8.3333333333333329E-2</v>
          </cell>
          <cell r="AK240">
            <v>0</v>
          </cell>
          <cell r="AL240">
            <v>0</v>
          </cell>
          <cell r="AM240">
            <v>0.16666666666666666</v>
          </cell>
          <cell r="AN240">
            <v>4.2373333333333337E-7</v>
          </cell>
          <cell r="AP240">
            <v>2</v>
          </cell>
          <cell r="AQ240">
            <v>1</v>
          </cell>
          <cell r="BD240">
            <v>1</v>
          </cell>
          <cell r="BJ240">
            <v>1</v>
          </cell>
          <cell r="BL240">
            <v>1</v>
          </cell>
          <cell r="BM240">
            <v>1</v>
          </cell>
          <cell r="BO240" t="str">
            <v xml:space="preserve">Expected to require 1 mechanic to conduct repairs. </v>
          </cell>
          <cell r="BP240" t="str">
            <v xml:space="preserve">Expected to be replaceable in situ. </v>
          </cell>
          <cell r="BQ240" t="str">
            <v/>
          </cell>
          <cell r="BR240" t="str">
            <v/>
          </cell>
          <cell r="BS240" t="str">
            <v/>
          </cell>
          <cell r="BT240" t="str">
            <v/>
          </cell>
          <cell r="BU240" t="str">
            <v/>
          </cell>
          <cell r="BV240" t="str">
            <v/>
          </cell>
          <cell r="BW240" t="str">
            <v/>
          </cell>
          <cell r="BX240" t="str">
            <v/>
          </cell>
          <cell r="BY240" t="str">
            <v/>
          </cell>
          <cell r="BZ240" t="str">
            <v/>
          </cell>
          <cell r="CA240" t="str">
            <v xml:space="preserve">Repair by exchange available at First or Second line without special facilities. </v>
          </cell>
          <cell r="CB240" t="str">
            <v/>
          </cell>
          <cell r="CC240" t="str">
            <v/>
          </cell>
          <cell r="CD240" t="str">
            <v/>
          </cell>
          <cell r="CE240" t="str">
            <v/>
          </cell>
          <cell r="CF240" t="str">
            <v xml:space="preserve">Remove and replace part with standard tools. No Special tools predicted. </v>
          </cell>
          <cell r="CG240" t="str">
            <v/>
          </cell>
          <cell r="CH240" t="str">
            <v/>
          </cell>
          <cell r="CI240" t="str">
            <v xml:space="preserve">No consumeables predicted. </v>
          </cell>
          <cell r="CJ240" t="str">
            <v xml:space="preserve">No predicted life limitations. </v>
          </cell>
          <cell r="CK240" t="str">
            <v/>
          </cell>
          <cell r="CL240" t="str">
            <v>Y</v>
          </cell>
        </row>
        <row r="241">
          <cell r="A241">
            <v>244</v>
          </cell>
          <cell r="B241">
            <v>172</v>
          </cell>
          <cell r="C241">
            <v>2</v>
          </cell>
          <cell r="D241" t="str">
            <v>N</v>
          </cell>
          <cell r="E241">
            <v>0</v>
          </cell>
          <cell r="F241" t="str">
            <v>SV00A0A410AD11</v>
          </cell>
          <cell r="G241" t="str">
            <v/>
          </cell>
          <cell r="H241" t="str">
            <v>PMRS</v>
          </cell>
          <cell r="I241" t="str">
            <v>MAIN TANK - 2 - PMRS</v>
          </cell>
          <cell r="J241" t="str">
            <v/>
          </cell>
          <cell r="K241" t="str">
            <v>AUX TANK FUEL TRANSFER</v>
          </cell>
          <cell r="L241" t="str">
            <v/>
          </cell>
          <cell r="M241" t="str">
            <v/>
          </cell>
          <cell r="N241" t="str">
            <v/>
          </cell>
          <cell r="O241">
            <v>5.7146571372271149</v>
          </cell>
          <cell r="P241">
            <v>5.7146571372271149</v>
          </cell>
          <cell r="Q241">
            <v>5.7146571372271145E-6</v>
          </cell>
          <cell r="R241">
            <v>174988.62591172414</v>
          </cell>
          <cell r="S241" t="str">
            <v>No redundancy</v>
          </cell>
          <cell r="T241" t="str">
            <v>Sum of Below Parts</v>
          </cell>
          <cell r="U241">
            <v>1</v>
          </cell>
          <cell r="V241">
            <v>1.0508460273407141</v>
          </cell>
          <cell r="W241">
            <v>6.0052247502693716E-6</v>
          </cell>
          <cell r="X241" t="str">
            <v xml:space="preserve">Repair by exchange available at First or Second line without special facilities. See parts below. Individual damaged parts can be replaced without replacing the tank. </v>
          </cell>
          <cell r="Z241">
            <v>0</v>
          </cell>
          <cell r="AA241" t="str">
            <v>T0</v>
          </cell>
          <cell r="AB241" t="str">
            <v>T0</v>
          </cell>
          <cell r="AC241" t="str">
            <v>T0</v>
          </cell>
          <cell r="AD241" t="str">
            <v>T0</v>
          </cell>
          <cell r="AL241" t="str">
            <v>MTTE =</v>
          </cell>
          <cell r="AM241">
            <v>1.0508460273407141</v>
          </cell>
          <cell r="AN241">
            <v>6.0052247502693716E-6</v>
          </cell>
          <cell r="AP241">
            <v>1</v>
          </cell>
          <cell r="AQ241">
            <v>4</v>
          </cell>
          <cell r="BJ241">
            <v>6</v>
          </cell>
          <cell r="BL241">
            <v>6</v>
          </cell>
          <cell r="BM241">
            <v>5</v>
          </cell>
          <cell r="BN241">
            <v>2</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xml:space="preserve">Repair by exchange available at First or Second line without special facilities. </v>
          </cell>
          <cell r="CB241" t="str">
            <v/>
          </cell>
          <cell r="CC241" t="str">
            <v/>
          </cell>
          <cell r="CD241" t="str">
            <v/>
          </cell>
          <cell r="CE241" t="str">
            <v/>
          </cell>
          <cell r="CF241" t="str">
            <v/>
          </cell>
          <cell r="CG241" t="str">
            <v/>
          </cell>
          <cell r="CH241" t="str">
            <v/>
          </cell>
          <cell r="CI241" t="str">
            <v/>
          </cell>
          <cell r="CJ241" t="str">
            <v/>
          </cell>
          <cell r="CK241" t="str">
            <v xml:space="preserve">See parts below. Individual damaged parts can be replaced without replacing the tank. </v>
          </cell>
          <cell r="CL241" t="str">
            <v>Y</v>
          </cell>
        </row>
        <row r="242">
          <cell r="A242">
            <v>245</v>
          </cell>
          <cell r="B242">
            <v>172</v>
          </cell>
          <cell r="C242">
            <v>3</v>
          </cell>
          <cell r="D242" t="str">
            <v>Y</v>
          </cell>
          <cell r="E242">
            <v>0.39</v>
          </cell>
          <cell r="F242" t="str">
            <v>SV00A0A410AD1101</v>
          </cell>
          <cell r="G242" t="str">
            <v>Y-XRT005E177M26</v>
          </cell>
          <cell r="H242" t="str">
            <v>PMRS</v>
          </cell>
          <cell r="I242" t="str">
            <v>MAIN TANK - 2 - PMRS</v>
          </cell>
          <cell r="J242" t="str">
            <v>M26 Aluminium Crush Washer</v>
          </cell>
          <cell r="K242" t="str">
            <v>Aux Fuel Supply</v>
          </cell>
          <cell r="L242" t="str">
            <v>M26 Aluminium Crush Washer</v>
          </cell>
          <cell r="M242">
            <v>2</v>
          </cell>
          <cell r="N242">
            <v>2</v>
          </cell>
          <cell r="O242">
            <v>0.19500000000000001</v>
          </cell>
          <cell r="P242">
            <v>0.39</v>
          </cell>
          <cell r="Q242">
            <v>3.9000000000000002E-7</v>
          </cell>
          <cell r="R242">
            <v>2564102.564102564</v>
          </cell>
          <cell r="S242" t="str">
            <v>No redundancy</v>
          </cell>
          <cell r="T242" t="str">
            <v>NPRD 95 P2-179, Seal O-Ring - 0.0780 GF converted to GM.</v>
          </cell>
          <cell r="U242">
            <v>1</v>
          </cell>
          <cell r="V242">
            <v>9.9999999999999992E-2</v>
          </cell>
          <cell r="W242">
            <v>3.8999999999999998E-8</v>
          </cell>
          <cell r="X242" t="str">
            <v>Expected to require 1 mechanic to conduct repairs. Expected to be replaceable in situ. Replace each  Bonded Seal with every disturbance. Repair by exchange available at First or Second line without special facilities. Remove and replace part with standard</v>
          </cell>
          <cell r="Z242">
            <v>0</v>
          </cell>
          <cell r="AA242" t="str">
            <v>T0</v>
          </cell>
          <cell r="AB242" t="str">
            <v>T0</v>
          </cell>
          <cell r="AC242" t="str">
            <v>P26</v>
          </cell>
          <cell r="AD242" t="str">
            <v>T0</v>
          </cell>
          <cell r="AE242">
            <v>0</v>
          </cell>
          <cell r="AF242">
            <v>0</v>
          </cell>
          <cell r="AG242">
            <v>1.6666666666666666E-2</v>
          </cell>
          <cell r="AH242">
            <v>0</v>
          </cell>
          <cell r="AI242">
            <v>0</v>
          </cell>
          <cell r="AJ242">
            <v>8.3333333333333329E-2</v>
          </cell>
          <cell r="AK242">
            <v>0</v>
          </cell>
          <cell r="AL242">
            <v>0</v>
          </cell>
          <cell r="AM242">
            <v>9.9999999999999992E-2</v>
          </cell>
          <cell r="AN242">
            <v>3.8999999999999998E-8</v>
          </cell>
          <cell r="AP242">
            <v>2</v>
          </cell>
          <cell r="AQ242">
            <v>1</v>
          </cell>
          <cell r="BA242">
            <v>1</v>
          </cell>
          <cell r="BB242">
            <v>1</v>
          </cell>
          <cell r="BC242">
            <v>1</v>
          </cell>
          <cell r="BD242">
            <v>1</v>
          </cell>
          <cell r="BJ242">
            <v>1</v>
          </cell>
          <cell r="BL242">
            <v>1</v>
          </cell>
          <cell r="BM242">
            <v>1</v>
          </cell>
          <cell r="BO242" t="str">
            <v xml:space="preserve">Expected to require 1 mechanic to conduct repairs. </v>
          </cell>
          <cell r="BP242" t="str">
            <v xml:space="preserve">Expected to be replaceable in situ. </v>
          </cell>
          <cell r="BQ242" t="str">
            <v/>
          </cell>
          <cell r="BR242" t="str">
            <v/>
          </cell>
          <cell r="BS242" t="str">
            <v/>
          </cell>
          <cell r="BT242" t="str">
            <v/>
          </cell>
          <cell r="BU242" t="str">
            <v/>
          </cell>
          <cell r="BV242" t="str">
            <v/>
          </cell>
          <cell r="BW242" t="str">
            <v/>
          </cell>
          <cell r="BX242" t="str">
            <v/>
          </cell>
          <cell r="BY242" t="str">
            <v/>
          </cell>
          <cell r="BZ242" t="str">
            <v xml:space="preserve">Replace each  Bonded Seal with every disturbance. </v>
          </cell>
          <cell r="CA242" t="str">
            <v xml:space="preserve">Repair by exchange available at First or Second line without special facilities. </v>
          </cell>
          <cell r="CB242" t="str">
            <v/>
          </cell>
          <cell r="CC242" t="str">
            <v/>
          </cell>
          <cell r="CD242" t="str">
            <v/>
          </cell>
          <cell r="CE242" t="str">
            <v/>
          </cell>
          <cell r="CF242" t="str">
            <v xml:space="preserve">Remove and replace part with standard tools. No Special tools predicted. </v>
          </cell>
          <cell r="CG242" t="str">
            <v/>
          </cell>
          <cell r="CH242" t="str">
            <v/>
          </cell>
          <cell r="CI242" t="str">
            <v xml:space="preserve">No consumeables predicted. </v>
          </cell>
          <cell r="CJ242" t="str">
            <v xml:space="preserve">No predicted life limitations. </v>
          </cell>
          <cell r="CK242" t="str">
            <v/>
          </cell>
          <cell r="CL242" t="str">
            <v>Y</v>
          </cell>
        </row>
        <row r="243">
          <cell r="A243">
            <v>246</v>
          </cell>
          <cell r="B243">
            <v>173</v>
          </cell>
          <cell r="C243">
            <v>3</v>
          </cell>
          <cell r="D243" t="str">
            <v>Y</v>
          </cell>
          <cell r="E243">
            <v>2.5424000000000002</v>
          </cell>
          <cell r="F243" t="str">
            <v>SV00A0A410AD1103</v>
          </cell>
          <cell r="G243" t="str">
            <v>Y-764305-20</v>
          </cell>
          <cell r="H243" t="str">
            <v>PMRS</v>
          </cell>
          <cell r="I243" t="str">
            <v>MAIN TANK - 2 - PMRS</v>
          </cell>
          <cell r="J243" t="str">
            <v>M26 Banjo bolt DIN 7643-3</v>
          </cell>
          <cell r="K243" t="str">
            <v>Aux Fuel Supply</v>
          </cell>
          <cell r="L243" t="str">
            <v>M26 Banjo bolt DIN 7643-3</v>
          </cell>
          <cell r="M243">
            <v>1</v>
          </cell>
          <cell r="N243">
            <v>1</v>
          </cell>
          <cell r="O243">
            <v>2.5424000000000002</v>
          </cell>
          <cell r="P243">
            <v>2.5424000000000002</v>
          </cell>
          <cell r="Q243">
            <v>2.5424000000000004E-6</v>
          </cell>
          <cell r="R243">
            <v>393329.13782252982</v>
          </cell>
          <cell r="S243" t="str">
            <v>No redundancy</v>
          </cell>
          <cell r="T243" t="str">
            <v>NPRD 95 P2-49, Connector Adapter - 0.0908M converted to hours</v>
          </cell>
          <cell r="U243">
            <v>1</v>
          </cell>
          <cell r="V243">
            <v>0.16666666666666666</v>
          </cell>
          <cell r="W243">
            <v>4.2373333333333337E-7</v>
          </cell>
          <cell r="X243" t="str">
            <v>Expected to require 1 mechanic to conduct repairs. Expected to be replaceable in situ. Replace each  Bonded Seal with every disturbance. Repair by exchange available at First or Second line without special facilities. Remove and replace part with standard</v>
          </cell>
          <cell r="Z243">
            <v>0</v>
          </cell>
          <cell r="AA243" t="str">
            <v>T0</v>
          </cell>
          <cell r="AB243" t="str">
            <v>T0</v>
          </cell>
          <cell r="AC243" t="str">
            <v>P3</v>
          </cell>
          <cell r="AD243" t="str">
            <v>T0</v>
          </cell>
          <cell r="AE243">
            <v>0</v>
          </cell>
          <cell r="AF243">
            <v>0</v>
          </cell>
          <cell r="AG243">
            <v>8.3333333333333329E-2</v>
          </cell>
          <cell r="AH243">
            <v>0</v>
          </cell>
          <cell r="AI243">
            <v>0</v>
          </cell>
          <cell r="AJ243">
            <v>8.3333333333333329E-2</v>
          </cell>
          <cell r="AK243">
            <v>0</v>
          </cell>
          <cell r="AL243">
            <v>0</v>
          </cell>
          <cell r="AM243">
            <v>0.16666666666666666</v>
          </cell>
          <cell r="AN243">
            <v>4.2373333333333337E-7</v>
          </cell>
          <cell r="AP243">
            <v>2</v>
          </cell>
          <cell r="AQ243">
            <v>1</v>
          </cell>
          <cell r="BA243">
            <v>1</v>
          </cell>
          <cell r="BB243">
            <v>1</v>
          </cell>
          <cell r="BC243">
            <v>1</v>
          </cell>
          <cell r="BD243">
            <v>1</v>
          </cell>
          <cell r="BJ243">
            <v>1</v>
          </cell>
          <cell r="BL243">
            <v>1</v>
          </cell>
          <cell r="BM243">
            <v>1</v>
          </cell>
          <cell r="BO243" t="str">
            <v xml:space="preserve">Expected to require 1 mechanic to conduct repairs. </v>
          </cell>
          <cell r="BP243" t="str">
            <v xml:space="preserve">Expected to be replaceable in situ. </v>
          </cell>
          <cell r="BQ243" t="str">
            <v/>
          </cell>
          <cell r="BR243" t="str">
            <v/>
          </cell>
          <cell r="BS243" t="str">
            <v/>
          </cell>
          <cell r="BT243" t="str">
            <v/>
          </cell>
          <cell r="BU243" t="str">
            <v/>
          </cell>
          <cell r="BV243" t="str">
            <v/>
          </cell>
          <cell r="BW243" t="str">
            <v/>
          </cell>
          <cell r="BX243" t="str">
            <v/>
          </cell>
          <cell r="BY243" t="str">
            <v/>
          </cell>
          <cell r="BZ243" t="str">
            <v xml:space="preserve">Replace each  Bonded Seal with every disturbance. </v>
          </cell>
          <cell r="CA243" t="str">
            <v xml:space="preserve">Repair by exchange available at First or Second line without special facilities. </v>
          </cell>
          <cell r="CB243" t="str">
            <v/>
          </cell>
          <cell r="CC243" t="str">
            <v/>
          </cell>
          <cell r="CD243" t="str">
            <v/>
          </cell>
          <cell r="CE243" t="str">
            <v/>
          </cell>
          <cell r="CF243" t="str">
            <v xml:space="preserve">Remove and replace part with standard tools. No Special tools predicted. </v>
          </cell>
          <cell r="CG243" t="str">
            <v/>
          </cell>
          <cell r="CH243" t="str">
            <v/>
          </cell>
          <cell r="CI243" t="str">
            <v xml:space="preserve">No consumeables predicted. </v>
          </cell>
          <cell r="CJ243" t="str">
            <v xml:space="preserve">No predicted life limitations. </v>
          </cell>
          <cell r="CK243" t="str">
            <v/>
          </cell>
          <cell r="CL243" t="str">
            <v>Y</v>
          </cell>
        </row>
        <row r="244">
          <cell r="A244">
            <v>247</v>
          </cell>
          <cell r="B244">
            <v>174</v>
          </cell>
          <cell r="C244">
            <v>3</v>
          </cell>
          <cell r="D244" t="str">
            <v>Y</v>
          </cell>
          <cell r="E244">
            <v>0.19500000000000001</v>
          </cell>
          <cell r="F244" t="str">
            <v>SV00A0A410AD1105</v>
          </cell>
          <cell r="G244" t="str">
            <v>Y-BS-M36</v>
          </cell>
          <cell r="H244" t="str">
            <v>PMRS</v>
          </cell>
          <cell r="I244" t="str">
            <v>MAIN TANK - 2 - PMRS</v>
          </cell>
          <cell r="J244" t="str">
            <v>M36 Bonded Seal</v>
          </cell>
          <cell r="K244" t="str">
            <v>Aux Fuel Supply</v>
          </cell>
          <cell r="L244" t="str">
            <v>M36 Bonded Seal</v>
          </cell>
          <cell r="M244">
            <v>1</v>
          </cell>
          <cell r="N244">
            <v>1</v>
          </cell>
          <cell r="O244">
            <v>0.19500000000000001</v>
          </cell>
          <cell r="P244">
            <v>0.19500000000000001</v>
          </cell>
          <cell r="Q244">
            <v>1.9500000000000001E-7</v>
          </cell>
          <cell r="R244">
            <v>5128205.128205128</v>
          </cell>
          <cell r="S244" t="str">
            <v>No redundancy</v>
          </cell>
          <cell r="T244" t="str">
            <v>NPRD 95 P2-179, Seal O-Ring - 0.0780 GF converted to GM.</v>
          </cell>
          <cell r="U244">
            <v>1</v>
          </cell>
          <cell r="V244">
            <v>0.13333333333333333</v>
          </cell>
          <cell r="W244">
            <v>2.6000000000000001E-8</v>
          </cell>
          <cell r="X244" t="str">
            <v>Expected to require 1 mechanic to conduct repairs. Expected to be replaceable in situ. Replace each  Bonded Seal with every disturbance. Repair by exchange available at First or Second line without special facilities. Remove and replace part with standard</v>
          </cell>
          <cell r="Z244">
            <v>0</v>
          </cell>
          <cell r="AA244" t="str">
            <v>T0</v>
          </cell>
          <cell r="AB244" t="str">
            <v>T0</v>
          </cell>
          <cell r="AC244" t="str">
            <v>P7</v>
          </cell>
          <cell r="AD244" t="str">
            <v>T0</v>
          </cell>
          <cell r="AE244">
            <v>0</v>
          </cell>
          <cell r="AF244">
            <v>0</v>
          </cell>
          <cell r="AG244">
            <v>0.05</v>
          </cell>
          <cell r="AH244">
            <v>0</v>
          </cell>
          <cell r="AI244">
            <v>0</v>
          </cell>
          <cell r="AJ244">
            <v>8.3333333333333329E-2</v>
          </cell>
          <cell r="AK244">
            <v>0</v>
          </cell>
          <cell r="AL244">
            <v>0</v>
          </cell>
          <cell r="AM244">
            <v>0.13333333333333333</v>
          </cell>
          <cell r="AN244">
            <v>2.6000000000000001E-8</v>
          </cell>
          <cell r="AP244">
            <v>2</v>
          </cell>
          <cell r="AQ244">
            <v>1</v>
          </cell>
          <cell r="BA244">
            <v>1</v>
          </cell>
          <cell r="BB244">
            <v>1</v>
          </cell>
          <cell r="BC244">
            <v>1</v>
          </cell>
          <cell r="BD244">
            <v>1</v>
          </cell>
          <cell r="BJ244">
            <v>1</v>
          </cell>
          <cell r="BL244">
            <v>1</v>
          </cell>
          <cell r="BM244">
            <v>4</v>
          </cell>
          <cell r="BO244" t="str">
            <v xml:space="preserve">Expected to require 1 mechanic to conduct repairs. </v>
          </cell>
          <cell r="BP244" t="str">
            <v xml:space="preserve">Expected to be replaceable in situ. </v>
          </cell>
          <cell r="BQ244" t="str">
            <v/>
          </cell>
          <cell r="BR244" t="str">
            <v/>
          </cell>
          <cell r="BS244" t="str">
            <v/>
          </cell>
          <cell r="BT244" t="str">
            <v/>
          </cell>
          <cell r="BU244" t="str">
            <v/>
          </cell>
          <cell r="BV244" t="str">
            <v/>
          </cell>
          <cell r="BW244" t="str">
            <v/>
          </cell>
          <cell r="BX244" t="str">
            <v/>
          </cell>
          <cell r="BY244" t="str">
            <v/>
          </cell>
          <cell r="BZ244" t="str">
            <v xml:space="preserve">Replace each  Bonded Seal with every disturbance. </v>
          </cell>
          <cell r="CA244" t="str">
            <v xml:space="preserve">Repair by exchange available at First or Second line without special facilities. </v>
          </cell>
          <cell r="CB244" t="str">
            <v/>
          </cell>
          <cell r="CC244" t="str">
            <v/>
          </cell>
          <cell r="CD244" t="str">
            <v/>
          </cell>
          <cell r="CE244" t="str">
            <v/>
          </cell>
          <cell r="CF244" t="str">
            <v xml:space="preserve">Remove and replace part with standard tools. No Special tools predicted. </v>
          </cell>
          <cell r="CG244" t="str">
            <v/>
          </cell>
          <cell r="CH244" t="str">
            <v/>
          </cell>
          <cell r="CI244" t="str">
            <v xml:space="preserve">No consumeables predicted. </v>
          </cell>
          <cell r="CJ244" t="str">
            <v xml:space="preserve">Life Limited. This material is subject to deterioration. Inspect on condition at 10 years, and every 5 years subsequently. If disturbed, replace with new. </v>
          </cell>
          <cell r="CK244" t="str">
            <v/>
          </cell>
          <cell r="CL244" t="str">
            <v>Y</v>
          </cell>
        </row>
        <row r="245">
          <cell r="A245">
            <v>248</v>
          </cell>
          <cell r="B245">
            <v>175</v>
          </cell>
          <cell r="C245">
            <v>3</v>
          </cell>
          <cell r="D245" t="str">
            <v>Y</v>
          </cell>
          <cell r="E245">
            <v>4.4857137227114409E-2</v>
          </cell>
          <cell r="F245" t="str">
            <v>SV00A0A410AD1107</v>
          </cell>
          <cell r="G245" t="str">
            <v>FT28436</v>
          </cell>
          <cell r="H245" t="str">
            <v>PMRS</v>
          </cell>
          <cell r="I245" t="str">
            <v>MAIN TANK - 2 - PMRS</v>
          </cell>
          <cell r="J245" t="str">
            <v>M36 Thin Nut LH Thread</v>
          </cell>
          <cell r="K245" t="str">
            <v>Aux Fuel Supply</v>
          </cell>
          <cell r="L245" t="str">
            <v>M36 Thin Nut LH Thread</v>
          </cell>
          <cell r="M245">
            <v>1</v>
          </cell>
          <cell r="N245">
            <v>1</v>
          </cell>
          <cell r="O245">
            <v>4.4857137227114409E-2</v>
          </cell>
          <cell r="P245">
            <v>4.4857137227114409E-2</v>
          </cell>
          <cell r="Q245">
            <v>4.4857137227114411E-8</v>
          </cell>
          <cell r="R245">
            <v>22292996.428571429</v>
          </cell>
          <cell r="S245" t="str">
            <v>No redundancy</v>
          </cell>
          <cell r="T245" t="str">
            <v>NPRD 95 P2-146, Nut Plain Hexagon P# MS-51968-17- 1/624.2039M GM converted to hours.</v>
          </cell>
          <cell r="U245">
            <v>2</v>
          </cell>
          <cell r="V245">
            <v>2.0666666666666664</v>
          </cell>
          <cell r="W245">
            <v>9.2704750269369767E-8</v>
          </cell>
          <cell r="X245" t="str">
            <v xml:space="preserve">Expected to be replaceable. Remove tank in accordance with above to gain access. Expected to need 2 mechanics to remove tank. Remove 45 bolts to remove the Top Access Plate. Remove bottom plate. Replace each  Bonded Seal with every disturbance. Repair by </v>
          </cell>
          <cell r="Y245">
            <v>45</v>
          </cell>
          <cell r="Z245">
            <v>1</v>
          </cell>
          <cell r="AA245" t="str">
            <v>R3</v>
          </cell>
          <cell r="AB245" t="str">
            <v>T2</v>
          </cell>
          <cell r="AC245" t="str">
            <v>P19</v>
          </cell>
          <cell r="AD245" t="str">
            <v>B1</v>
          </cell>
          <cell r="AE245">
            <v>0.39166666666666666</v>
          </cell>
          <cell r="AF245">
            <v>0.5</v>
          </cell>
          <cell r="AG245">
            <v>0.19999999999999998</v>
          </cell>
          <cell r="AH245">
            <v>0.5</v>
          </cell>
          <cell r="AI245">
            <v>0.39166666666666666</v>
          </cell>
          <cell r="AJ245">
            <v>8.3333333333333329E-2</v>
          </cell>
          <cell r="AK245">
            <v>0</v>
          </cell>
          <cell r="AL245">
            <v>0</v>
          </cell>
          <cell r="AM245">
            <v>2.0666666666666664</v>
          </cell>
          <cell r="AN245">
            <v>9.2704750269369767E-8</v>
          </cell>
          <cell r="AP245">
            <v>2</v>
          </cell>
          <cell r="AQ245">
            <v>2</v>
          </cell>
          <cell r="AR245">
            <v>1</v>
          </cell>
          <cell r="AS245">
            <v>45</v>
          </cell>
          <cell r="AT245">
            <v>1</v>
          </cell>
          <cell r="BA245">
            <v>1</v>
          </cell>
          <cell r="BB245">
            <v>1</v>
          </cell>
          <cell r="BC245">
            <v>1</v>
          </cell>
          <cell r="BD245">
            <v>2</v>
          </cell>
          <cell r="BH245">
            <v>2</v>
          </cell>
          <cell r="BJ245">
            <v>1</v>
          </cell>
          <cell r="BK245">
            <v>1</v>
          </cell>
          <cell r="BL245">
            <v>2</v>
          </cell>
          <cell r="BM245">
            <v>1</v>
          </cell>
          <cell r="BO245" t="str">
            <v/>
          </cell>
          <cell r="BP245" t="str">
            <v xml:space="preserve">Expected to be replaceable. </v>
          </cell>
          <cell r="BQ245" t="str">
            <v/>
          </cell>
          <cell r="BR245" t="str">
            <v/>
          </cell>
          <cell r="BS245" t="str">
            <v/>
          </cell>
          <cell r="BT245" t="str">
            <v/>
          </cell>
          <cell r="BU245" t="str">
            <v/>
          </cell>
          <cell r="BV245" t="str">
            <v xml:space="preserve">Remove tank in accordance with above to gain access. Expected to need 2 mechanics to remove tank. </v>
          </cell>
          <cell r="BW245" t="str">
            <v xml:space="preserve">Remove 45 bolts to remove the Top Access Plate. </v>
          </cell>
          <cell r="BX245" t="str">
            <v xml:space="preserve">Remove bottom plate. </v>
          </cell>
          <cell r="BY245" t="str">
            <v/>
          </cell>
          <cell r="BZ245" t="str">
            <v xml:space="preserve">Replace each  Bonded Seal with every disturbance. </v>
          </cell>
          <cell r="CA245" t="str">
            <v xml:space="preserve">Repair by exchange available at First or Second line without special facilities. </v>
          </cell>
          <cell r="CB245" t="str">
            <v/>
          </cell>
          <cell r="CC245" t="str">
            <v/>
          </cell>
          <cell r="CD245" t="str">
            <v/>
          </cell>
          <cell r="CE245" t="str">
            <v xml:space="preserve">Systematically remove SAFOAM layers to gain access.  Carefully reinstall new layers of Safoam in accordance with instructions. </v>
          </cell>
          <cell r="CF245" t="str">
            <v xml:space="preserve">Remove and replace part with standard tools. No Special tools predicted. </v>
          </cell>
          <cell r="CG245" t="str">
            <v xml:space="preserve">Reinstall in the reverse order. </v>
          </cell>
          <cell r="CH245" t="str">
            <v/>
          </cell>
          <cell r="CI245" t="str">
            <v xml:space="preserve">Use thread-locking compound on fasteners. Use silicone grease on bonded seals for preservation.  Use anti-seizing grease/compound on bulkhead connectors and bolts.  Use  bonding compound on mounting strap clamp locations as required. </v>
          </cell>
          <cell r="CJ245" t="str">
            <v xml:space="preserve">No predicted life limitations. </v>
          </cell>
          <cell r="CK245" t="str">
            <v/>
          </cell>
          <cell r="CL245" t="str">
            <v>Y</v>
          </cell>
        </row>
        <row r="246">
          <cell r="A246">
            <v>249</v>
          </cell>
          <cell r="B246">
            <v>176</v>
          </cell>
          <cell r="C246">
            <v>3</v>
          </cell>
          <cell r="D246" t="str">
            <v>Y</v>
          </cell>
          <cell r="E246">
            <v>2.5424000000000002</v>
          </cell>
          <cell r="F246" t="str">
            <v>SV00A0A410AD1109</v>
          </cell>
          <cell r="G246" t="str">
            <v>FT28447</v>
          </cell>
          <cell r="H246" t="str">
            <v>PMRS</v>
          </cell>
          <cell r="I246" t="str">
            <v>MAIN TANK - 2 - PMRS</v>
          </cell>
          <cell r="J246" t="str">
            <v>Banjo Backing Block</v>
          </cell>
          <cell r="K246" t="str">
            <v>Aux Fuel Supply</v>
          </cell>
          <cell r="L246" t="str">
            <v>Banjo Backing Block</v>
          </cell>
          <cell r="M246">
            <v>1</v>
          </cell>
          <cell r="N246">
            <v>1</v>
          </cell>
          <cell r="O246">
            <v>2.5424000000000002</v>
          </cell>
          <cell r="P246">
            <v>2.5424000000000002</v>
          </cell>
          <cell r="Q246">
            <v>2.5424000000000004E-6</v>
          </cell>
          <cell r="R246">
            <v>393329.13782252982</v>
          </cell>
          <cell r="S246" t="str">
            <v>No redundancy</v>
          </cell>
          <cell r="T246" t="str">
            <v>NPRD 95 P2-49, Connector Adapter - 0.0908M converted to hours</v>
          </cell>
          <cell r="U246">
            <v>2</v>
          </cell>
          <cell r="V246">
            <v>2.1333333333333333</v>
          </cell>
          <cell r="W246">
            <v>5.4237866666666676E-6</v>
          </cell>
          <cell r="X246" t="str">
            <v xml:space="preserve">Expected to be replaceable. Remove tank in accordance with above to gain access. Expected to need 2 mechanics to remove tank. Remove 45 bolts to remove the Top Access Plate. Remove bottom plate. Replace each  Bonded Seal with every disturbance. Repair by </v>
          </cell>
          <cell r="Y246">
            <v>45</v>
          </cell>
          <cell r="Z246">
            <v>1</v>
          </cell>
          <cell r="AA246" t="str">
            <v>R3</v>
          </cell>
          <cell r="AB246" t="str">
            <v>T2</v>
          </cell>
          <cell r="AC246" t="str">
            <v>P4</v>
          </cell>
          <cell r="AD246" t="str">
            <v>B1</v>
          </cell>
          <cell r="AE246">
            <v>0.39166666666666666</v>
          </cell>
          <cell r="AF246">
            <v>0.5</v>
          </cell>
          <cell r="AG246">
            <v>0.26666666666666666</v>
          </cell>
          <cell r="AH246">
            <v>0.5</v>
          </cell>
          <cell r="AI246">
            <v>0.39166666666666666</v>
          </cell>
          <cell r="AJ246">
            <v>8.3333333333333329E-2</v>
          </cell>
          <cell r="AK246">
            <v>0</v>
          </cell>
          <cell r="AL246">
            <v>0</v>
          </cell>
          <cell r="AM246">
            <v>2.1333333333333333</v>
          </cell>
          <cell r="AN246">
            <v>5.4237866666666676E-6</v>
          </cell>
          <cell r="AP246">
            <v>2</v>
          </cell>
          <cell r="AQ246">
            <v>2</v>
          </cell>
          <cell r="AR246">
            <v>1</v>
          </cell>
          <cell r="AS246">
            <v>45</v>
          </cell>
          <cell r="AT246">
            <v>1</v>
          </cell>
          <cell r="BA246">
            <v>1</v>
          </cell>
          <cell r="BB246">
            <v>1</v>
          </cell>
          <cell r="BC246">
            <v>1</v>
          </cell>
          <cell r="BD246">
            <v>2</v>
          </cell>
          <cell r="BH246">
            <v>2</v>
          </cell>
          <cell r="BJ246">
            <v>1</v>
          </cell>
          <cell r="BK246">
            <v>1</v>
          </cell>
          <cell r="BL246">
            <v>2</v>
          </cell>
          <cell r="BM246">
            <v>1</v>
          </cell>
          <cell r="BO246" t="str">
            <v/>
          </cell>
          <cell r="BP246" t="str">
            <v xml:space="preserve">Expected to be replaceable. </v>
          </cell>
          <cell r="BQ246" t="str">
            <v/>
          </cell>
          <cell r="BR246" t="str">
            <v/>
          </cell>
          <cell r="BS246" t="str">
            <v/>
          </cell>
          <cell r="BT246" t="str">
            <v/>
          </cell>
          <cell r="BU246" t="str">
            <v/>
          </cell>
          <cell r="BV246" t="str">
            <v xml:space="preserve">Remove tank in accordance with above to gain access. Expected to need 2 mechanics to remove tank. </v>
          </cell>
          <cell r="BW246" t="str">
            <v xml:space="preserve">Remove 45 bolts to remove the Top Access Plate. </v>
          </cell>
          <cell r="BX246" t="str">
            <v xml:space="preserve">Remove bottom plate. </v>
          </cell>
          <cell r="BY246" t="str">
            <v/>
          </cell>
          <cell r="BZ246" t="str">
            <v xml:space="preserve">Replace each  Bonded Seal with every disturbance. </v>
          </cell>
          <cell r="CA246" t="str">
            <v xml:space="preserve">Repair by exchange available at First or Second line without special facilities. </v>
          </cell>
          <cell r="CB246" t="str">
            <v/>
          </cell>
          <cell r="CC246" t="str">
            <v/>
          </cell>
          <cell r="CD246" t="str">
            <v/>
          </cell>
          <cell r="CE246" t="str">
            <v xml:space="preserve">Systematically remove SAFOAM layers to gain access.  Carefully reinstall new layers of Safoam in accordance with instructions. </v>
          </cell>
          <cell r="CF246" t="str">
            <v xml:space="preserve">Remove and replace part with standard tools. No Special tools predicted. </v>
          </cell>
          <cell r="CG246" t="str">
            <v xml:space="preserve">Reinstall in the reverse order. </v>
          </cell>
          <cell r="CH246" t="str">
            <v/>
          </cell>
          <cell r="CI246" t="str">
            <v xml:space="preserve">Use thread-locking compound on fasteners. Use silicone grease on bonded seals for preservation.  Use anti-seizing grease/compound on bulkhead connectors and bolts.  Use  bonding compound on mounting strap clamp locations as required. </v>
          </cell>
          <cell r="CJ246" t="str">
            <v xml:space="preserve">No predicted life limitations. </v>
          </cell>
          <cell r="CK246" t="str">
            <v/>
          </cell>
          <cell r="CL246" t="str">
            <v>Y</v>
          </cell>
        </row>
        <row r="247">
          <cell r="A247">
            <v>250</v>
          </cell>
          <cell r="B247">
            <v>169</v>
          </cell>
          <cell r="C247">
            <v>2</v>
          </cell>
          <cell r="D247" t="str">
            <v>N</v>
          </cell>
          <cell r="E247">
            <v>0</v>
          </cell>
          <cell r="F247" t="str">
            <v>SV00A0A450AM</v>
          </cell>
          <cell r="G247" t="str">
            <v/>
          </cell>
          <cell r="H247" t="str">
            <v>PMRS</v>
          </cell>
          <cell r="I247" t="str">
            <v>MAIN TANK - 2 - PMRS</v>
          </cell>
          <cell r="J247" t="str">
            <v/>
          </cell>
          <cell r="K247" t="str">
            <v>OPTICAL SENSOR AFT - MAIN TANK</v>
          </cell>
          <cell r="L247" t="str">
            <v/>
          </cell>
          <cell r="M247" t="str">
            <v/>
          </cell>
          <cell r="N247" t="str">
            <v/>
          </cell>
          <cell r="O247">
            <v>13.464613753838519</v>
          </cell>
          <cell r="P247">
            <v>13.464613753838519</v>
          </cell>
          <cell r="Q247">
            <v>1.3464613753838519E-5</v>
          </cell>
          <cell r="R247">
            <v>74268.747569154599</v>
          </cell>
          <cell r="S247" t="str">
            <v>FNAV will prevent air intake into fuel system</v>
          </cell>
          <cell r="T247" t="str">
            <v>Sum of Below Parts</v>
          </cell>
          <cell r="U247">
            <v>2</v>
          </cell>
          <cell r="V247">
            <v>0.28364185648932966</v>
          </cell>
          <cell r="W247">
            <v>3.819128042050519E-6</v>
          </cell>
          <cell r="X247" t="str">
            <v xml:space="preserve">See parts below. If insert is damaged, the removal and replacement of the tank is required. Other damaged parts can be replaced without replacing the tank. </v>
          </cell>
          <cell r="Z247">
            <v>0</v>
          </cell>
          <cell r="AA247" t="str">
            <v>T0</v>
          </cell>
          <cell r="AB247" t="str">
            <v>T0</v>
          </cell>
          <cell r="AC247" t="str">
            <v>T0</v>
          </cell>
          <cell r="AD247" t="str">
            <v>T0</v>
          </cell>
          <cell r="AL247" t="str">
            <v>MTTE =</v>
          </cell>
          <cell r="AM247">
            <v>0.28364185648932966</v>
          </cell>
          <cell r="AN247">
            <v>3.819128042050519E-6</v>
          </cell>
          <cell r="AP247">
            <v>1</v>
          </cell>
          <cell r="AQ247">
            <v>4</v>
          </cell>
          <cell r="BJ247">
            <v>6</v>
          </cell>
          <cell r="BL247">
            <v>6</v>
          </cell>
          <cell r="BM247">
            <v>5</v>
          </cell>
          <cell r="BN247">
            <v>1</v>
          </cell>
          <cell r="BO247" t="str">
            <v/>
          </cell>
          <cell r="BP247" t="str">
            <v/>
          </cell>
          <cell r="BQ247" t="str">
            <v/>
          </cell>
          <cell r="BR247" t="str">
            <v/>
          </cell>
          <cell r="BS247" t="str">
            <v/>
          </cell>
          <cell r="BT247" t="str">
            <v/>
          </cell>
          <cell r="BU247" t="str">
            <v/>
          </cell>
          <cell r="BV247" t="str">
            <v/>
          </cell>
          <cell r="BW247" t="str">
            <v/>
          </cell>
          <cell r="BX247" t="str">
            <v/>
          </cell>
          <cell r="BY247" t="str">
            <v/>
          </cell>
          <cell r="BZ247" t="str">
            <v/>
          </cell>
          <cell r="CA247" t="str">
            <v/>
          </cell>
          <cell r="CB247" t="str">
            <v/>
          </cell>
          <cell r="CC247" t="str">
            <v/>
          </cell>
          <cell r="CD247" t="str">
            <v/>
          </cell>
          <cell r="CE247" t="str">
            <v/>
          </cell>
          <cell r="CF247" t="str">
            <v/>
          </cell>
          <cell r="CG247" t="str">
            <v/>
          </cell>
          <cell r="CH247" t="str">
            <v/>
          </cell>
          <cell r="CI247" t="str">
            <v/>
          </cell>
          <cell r="CJ247" t="str">
            <v/>
          </cell>
          <cell r="CK247" t="str">
            <v xml:space="preserve">See parts below. If insert is damaged, the removal and replacement of the tank is required. Other damaged parts can be replaced without replacing the tank. </v>
          </cell>
          <cell r="CL247" t="str">
            <v>Y</v>
          </cell>
        </row>
        <row r="248">
          <cell r="A248">
            <v>251</v>
          </cell>
          <cell r="B248">
            <v>169</v>
          </cell>
          <cell r="C248">
            <v>3</v>
          </cell>
          <cell r="D248" t="str">
            <v>Y</v>
          </cell>
          <cell r="E248">
            <v>0.44800000000000001</v>
          </cell>
          <cell r="F248" t="str">
            <v>SV00A0A450AM01</v>
          </cell>
          <cell r="G248" t="str">
            <v>FT28275</v>
          </cell>
          <cell r="H248" t="str">
            <v>PMRS</v>
          </cell>
          <cell r="I248" t="str">
            <v>MAIN TANK - 2 - PMRS</v>
          </cell>
          <cell r="J248" t="str">
            <v>Insert 1/2" BSP</v>
          </cell>
          <cell r="K248" t="str">
            <v>Optical Sensor Aft</v>
          </cell>
          <cell r="L248" t="str">
            <v>Insert 1/2" BSP</v>
          </cell>
          <cell r="M248">
            <v>1</v>
          </cell>
          <cell r="N248">
            <v>1</v>
          </cell>
          <cell r="O248">
            <v>0.44800000000000001</v>
          </cell>
          <cell r="P248">
            <v>0.44800000000000001</v>
          </cell>
          <cell r="Q248">
            <v>4.4799999999999999E-7</v>
          </cell>
          <cell r="R248">
            <v>2232142.8571428573</v>
          </cell>
          <cell r="S248" t="str">
            <v>No redundancy</v>
          </cell>
          <cell r="T248" t="str">
            <v>NPRD 95 P2-122, Insert Mount Engine - 0.0160M converted to hours.</v>
          </cell>
          <cell r="U248">
            <v>2</v>
          </cell>
          <cell r="V248">
            <v>1.2666666666666666</v>
          </cell>
          <cell r="W248">
            <v>5.6746666666666667E-7</v>
          </cell>
          <cell r="X248" t="str">
            <v>Tank is considered beyond economic repair. Remove and replace tank in accordance with above. Expected to require 2 mechanics to remove the tank. Repair by exchange available at First or Second line without special facilities. This part is highly likley to</v>
          </cell>
          <cell r="Z248">
            <v>1</v>
          </cell>
          <cell r="AA248" t="str">
            <v>R3</v>
          </cell>
          <cell r="AB248" t="str">
            <v>T0</v>
          </cell>
          <cell r="AC248" t="str">
            <v>T0</v>
          </cell>
          <cell r="AD248" t="str">
            <v>T0</v>
          </cell>
          <cell r="AE248">
            <v>0</v>
          </cell>
          <cell r="AF248">
            <v>0.5</v>
          </cell>
          <cell r="AG248">
            <v>0.18333333333333332</v>
          </cell>
          <cell r="AH248">
            <v>0.5</v>
          </cell>
          <cell r="AI248">
            <v>0</v>
          </cell>
          <cell r="AJ248">
            <v>8.3333333333333329E-2</v>
          </cell>
          <cell r="AK248">
            <v>0</v>
          </cell>
          <cell r="AL248">
            <v>0</v>
          </cell>
          <cell r="AM248">
            <v>1.2666666666666666</v>
          </cell>
          <cell r="AN248">
            <v>5.6746666666666667E-7</v>
          </cell>
          <cell r="AP248">
            <v>2</v>
          </cell>
          <cell r="AQ248">
            <v>3</v>
          </cell>
          <cell r="BD248">
            <v>2</v>
          </cell>
          <cell r="BJ248">
            <v>3</v>
          </cell>
          <cell r="BK248">
            <v>1</v>
          </cell>
          <cell r="BL248">
            <v>2</v>
          </cell>
          <cell r="BM248">
            <v>1</v>
          </cell>
          <cell r="BO248" t="str">
            <v/>
          </cell>
          <cell r="BP248" t="str">
            <v/>
          </cell>
          <cell r="BQ248" t="str">
            <v/>
          </cell>
          <cell r="BR248" t="str">
            <v/>
          </cell>
          <cell r="BS248" t="str">
            <v/>
          </cell>
          <cell r="BT248" t="str">
            <v/>
          </cell>
          <cell r="BU248" t="str">
            <v/>
          </cell>
          <cell r="BV248" t="str">
            <v xml:space="preserve">Tank is considered beyond economic repair. Remove and replace tank in accordance with above. Expected to require 2 mechanics to remove the tank. </v>
          </cell>
          <cell r="BW248" t="str">
            <v/>
          </cell>
          <cell r="BX248" t="str">
            <v/>
          </cell>
          <cell r="BY248" t="str">
            <v/>
          </cell>
          <cell r="BZ248" t="str">
            <v/>
          </cell>
          <cell r="CA248" t="str">
            <v xml:space="preserve">Repair by exchange available at First or Second line without special facilities. </v>
          </cell>
          <cell r="CB248" t="str">
            <v/>
          </cell>
          <cell r="CC248" t="str">
            <v/>
          </cell>
          <cell r="CD248" t="str">
            <v/>
          </cell>
          <cell r="CE248" t="str">
            <v/>
          </cell>
          <cell r="CF248" t="str">
            <v xml:space="preserve">This part is highly likley to require imperial spanner. </v>
          </cell>
          <cell r="CG248" t="str">
            <v xml:space="preserve">Reinstall in the reverse order. </v>
          </cell>
          <cell r="CH248" t="str">
            <v/>
          </cell>
          <cell r="CI248" t="str">
            <v xml:space="preserve">Use thread-locking compound on fasteners. Use silicone grease on bonded seals for preservation.  Use anti-seizing grease/compound on bulkhead connectors and bolts.  Use  bonding compound on mounting strap clamp locations as required. </v>
          </cell>
          <cell r="CJ248" t="str">
            <v xml:space="preserve">No predicted life limitations. </v>
          </cell>
          <cell r="CK248" t="str">
            <v/>
          </cell>
          <cell r="CL248" t="str">
            <v>Y</v>
          </cell>
        </row>
        <row r="249">
          <cell r="A249">
            <v>252</v>
          </cell>
          <cell r="B249">
            <v>170</v>
          </cell>
          <cell r="C249">
            <v>3</v>
          </cell>
          <cell r="D249" t="str">
            <v>Y</v>
          </cell>
          <cell r="E249">
            <v>13</v>
          </cell>
          <cell r="F249" t="str">
            <v>SV00A0A450AM03</v>
          </cell>
          <cell r="G249" t="str">
            <v>Y-POS187-312-120</v>
          </cell>
          <cell r="H249" t="str">
            <v>PMRS</v>
          </cell>
          <cell r="I249" t="str">
            <v>MAIN TANK - 2 - PMRS</v>
          </cell>
          <cell r="J249" t="str">
            <v>Optical sensor unit</v>
          </cell>
          <cell r="K249" t="str">
            <v>Optical Sensor Aft</v>
          </cell>
          <cell r="L249" t="str">
            <v>Optical sensor unit</v>
          </cell>
          <cell r="M249">
            <v>1</v>
          </cell>
          <cell r="N249">
            <v>1</v>
          </cell>
          <cell r="O249">
            <v>13</v>
          </cell>
          <cell r="P249">
            <v>13</v>
          </cell>
          <cell r="Q249">
            <v>1.2999999999999999E-5</v>
          </cell>
          <cell r="R249">
            <v>76923.076923076922</v>
          </cell>
          <cell r="S249" t="str">
            <v>No redundancy</v>
          </cell>
          <cell r="T249" t="str">
            <v>NPRD 95 P2-182, Sensor Level Liquid - 2.6 GB converted to GM.</v>
          </cell>
          <cell r="U249">
            <v>1</v>
          </cell>
          <cell r="V249">
            <v>0.25</v>
          </cell>
          <cell r="W249">
            <v>3.2499999999999998E-6</v>
          </cell>
          <cell r="X249" t="str">
            <v>Expected to require 1 mechanic to conduct repairs. Expected to be replaceable in situ. Repair by exchange available at First or Second line without special facilities. This part is highly likley to require imperial spanner. No consumeables predicted. No p</v>
          </cell>
          <cell r="Z249">
            <v>0</v>
          </cell>
          <cell r="AA249" t="str">
            <v>T0</v>
          </cell>
          <cell r="AB249" t="str">
            <v>T0</v>
          </cell>
          <cell r="AC249" t="str">
            <v>P25</v>
          </cell>
          <cell r="AD249" t="str">
            <v>T0</v>
          </cell>
          <cell r="AE249">
            <v>0</v>
          </cell>
          <cell r="AF249">
            <v>0</v>
          </cell>
          <cell r="AG249">
            <v>0.16666666666666666</v>
          </cell>
          <cell r="AH249">
            <v>0</v>
          </cell>
          <cell r="AI249">
            <v>0</v>
          </cell>
          <cell r="AJ249">
            <v>8.3333333333333329E-2</v>
          </cell>
          <cell r="AK249">
            <v>0</v>
          </cell>
          <cell r="AL249">
            <v>0</v>
          </cell>
          <cell r="AM249">
            <v>0.25</v>
          </cell>
          <cell r="AN249">
            <v>3.2499999999999998E-6</v>
          </cell>
          <cell r="AP249">
            <v>2</v>
          </cell>
          <cell r="AQ249">
            <v>1</v>
          </cell>
          <cell r="BD249">
            <v>1</v>
          </cell>
          <cell r="BJ249">
            <v>3</v>
          </cell>
          <cell r="BL249">
            <v>1</v>
          </cell>
          <cell r="BM249">
            <v>1</v>
          </cell>
          <cell r="BO249" t="str">
            <v xml:space="preserve">Expected to require 1 mechanic to conduct repairs. </v>
          </cell>
          <cell r="BP249" t="str">
            <v xml:space="preserve">Expected to be replaceable in situ. </v>
          </cell>
          <cell r="BQ249" t="str">
            <v/>
          </cell>
          <cell r="BR249" t="str">
            <v/>
          </cell>
          <cell r="BS249" t="str">
            <v/>
          </cell>
          <cell r="BT249" t="str">
            <v/>
          </cell>
          <cell r="BU249" t="str">
            <v/>
          </cell>
          <cell r="BV249" t="str">
            <v/>
          </cell>
          <cell r="BW249" t="str">
            <v/>
          </cell>
          <cell r="BX249" t="str">
            <v/>
          </cell>
          <cell r="BY249" t="str">
            <v/>
          </cell>
          <cell r="BZ249" t="str">
            <v/>
          </cell>
          <cell r="CA249" t="str">
            <v xml:space="preserve">Repair by exchange available at First or Second line without special facilities. </v>
          </cell>
          <cell r="CB249" t="str">
            <v/>
          </cell>
          <cell r="CC249" t="str">
            <v/>
          </cell>
          <cell r="CD249" t="str">
            <v/>
          </cell>
          <cell r="CE249" t="str">
            <v/>
          </cell>
          <cell r="CF249" t="str">
            <v xml:space="preserve">This part is highly likley to require imperial spanner. </v>
          </cell>
          <cell r="CG249" t="str">
            <v/>
          </cell>
          <cell r="CH249" t="str">
            <v/>
          </cell>
          <cell r="CI249" t="str">
            <v xml:space="preserve">No consumeables predicted. </v>
          </cell>
          <cell r="CJ249" t="str">
            <v xml:space="preserve">No predicted life limitations. </v>
          </cell>
          <cell r="CK249" t="str">
            <v/>
          </cell>
          <cell r="CL249" t="str">
            <v>Y</v>
          </cell>
        </row>
        <row r="250">
          <cell r="A250">
            <v>253</v>
          </cell>
          <cell r="B250">
            <v>171</v>
          </cell>
          <cell r="C250">
            <v>3</v>
          </cell>
          <cell r="D250" t="str">
            <v>Y</v>
          </cell>
          <cell r="E250">
            <v>1.6613753838518822E-2</v>
          </cell>
          <cell r="F250" t="str">
            <v>SV00A0A450AM05</v>
          </cell>
          <cell r="G250" t="str">
            <v>Y-BS1/2BSP</v>
          </cell>
          <cell r="H250" t="str">
            <v>PMRS</v>
          </cell>
          <cell r="I250" t="str">
            <v>MAIN TANK - 2 - PMRS</v>
          </cell>
          <cell r="J250" t="str">
            <v>Washer 1/2 BSP</v>
          </cell>
          <cell r="K250" t="str">
            <v>Optical Sensor Aft</v>
          </cell>
          <cell r="L250" t="str">
            <v>Washer 1/2 BSP</v>
          </cell>
          <cell r="M250">
            <v>1</v>
          </cell>
          <cell r="N250">
            <v>1</v>
          </cell>
          <cell r="O250">
            <v>1.6613753838518822E-2</v>
          </cell>
          <cell r="P250">
            <v>1.6613753838518822E-2</v>
          </cell>
          <cell r="Q250">
            <v>1.6613753838518823E-8</v>
          </cell>
          <cell r="R250">
            <v>60191092.857142851</v>
          </cell>
          <cell r="S250" t="str">
            <v>No redundancy</v>
          </cell>
          <cell r="T250" t="str">
            <v>NPRD 95 P2-237, Washer P# 7748743 - 1/1685.3506M GM converted to hours</v>
          </cell>
          <cell r="U250">
            <v>1</v>
          </cell>
          <cell r="V250">
            <v>9.9999999999999992E-2</v>
          </cell>
          <cell r="W250">
            <v>1.6613753838518821E-9</v>
          </cell>
          <cell r="X250" t="str">
            <v>Expected to require 1 mechanic to conduct repairs. Expected to be replaceable in situ. Repair by exchange available at First or Second line without special facilities. This part is highly likley to require imperial spanner. No consumeables predicted. No p</v>
          </cell>
          <cell r="Z250">
            <v>0</v>
          </cell>
          <cell r="AA250" t="str">
            <v>T0</v>
          </cell>
          <cell r="AB250" t="str">
            <v>T0</v>
          </cell>
          <cell r="AC250" t="str">
            <v>P26</v>
          </cell>
          <cell r="AD250" t="str">
            <v>T0</v>
          </cell>
          <cell r="AE250">
            <v>0</v>
          </cell>
          <cell r="AF250">
            <v>0</v>
          </cell>
          <cell r="AG250">
            <v>1.6666666666666666E-2</v>
          </cell>
          <cell r="AH250">
            <v>0</v>
          </cell>
          <cell r="AI250">
            <v>0</v>
          </cell>
          <cell r="AJ250">
            <v>8.3333333333333329E-2</v>
          </cell>
          <cell r="AK250">
            <v>0</v>
          </cell>
          <cell r="AL250">
            <v>0</v>
          </cell>
          <cell r="AM250">
            <v>9.9999999999999992E-2</v>
          </cell>
          <cell r="AN250">
            <v>1.6613753838518821E-9</v>
          </cell>
          <cell r="AP250">
            <v>2</v>
          </cell>
          <cell r="AQ250">
            <v>1</v>
          </cell>
          <cell r="BD250">
            <v>1</v>
          </cell>
          <cell r="BJ250">
            <v>3</v>
          </cell>
          <cell r="BL250">
            <v>1</v>
          </cell>
          <cell r="BM250">
            <v>1</v>
          </cell>
          <cell r="BO250" t="str">
            <v xml:space="preserve">Expected to require 1 mechanic to conduct repairs. </v>
          </cell>
          <cell r="BP250" t="str">
            <v xml:space="preserve">Expected to be replaceable in situ. </v>
          </cell>
          <cell r="BQ250" t="str">
            <v/>
          </cell>
          <cell r="BR250" t="str">
            <v/>
          </cell>
          <cell r="BS250" t="str">
            <v/>
          </cell>
          <cell r="BT250" t="str">
            <v/>
          </cell>
          <cell r="BU250" t="str">
            <v/>
          </cell>
          <cell r="BV250" t="str">
            <v/>
          </cell>
          <cell r="BW250" t="str">
            <v/>
          </cell>
          <cell r="BX250" t="str">
            <v/>
          </cell>
          <cell r="BY250" t="str">
            <v/>
          </cell>
          <cell r="BZ250" t="str">
            <v/>
          </cell>
          <cell r="CA250" t="str">
            <v xml:space="preserve">Repair by exchange available at First or Second line without special facilities. </v>
          </cell>
          <cell r="CB250" t="str">
            <v/>
          </cell>
          <cell r="CC250" t="str">
            <v/>
          </cell>
          <cell r="CD250" t="str">
            <v/>
          </cell>
          <cell r="CE250" t="str">
            <v/>
          </cell>
          <cell r="CF250" t="str">
            <v xml:space="preserve">This part is highly likley to require imperial spanner. </v>
          </cell>
          <cell r="CG250" t="str">
            <v/>
          </cell>
          <cell r="CH250" t="str">
            <v/>
          </cell>
          <cell r="CI250" t="str">
            <v xml:space="preserve">No consumeables predicted. </v>
          </cell>
          <cell r="CJ250" t="str">
            <v xml:space="preserve">No predicted life limitations. </v>
          </cell>
          <cell r="CK250" t="str">
            <v/>
          </cell>
          <cell r="CL250" t="str">
            <v>Y</v>
          </cell>
        </row>
        <row r="251">
          <cell r="A251">
            <v>254</v>
          </cell>
          <cell r="B251">
            <v>112</v>
          </cell>
          <cell r="C251">
            <v>2</v>
          </cell>
          <cell r="D251" t="str">
            <v>Y</v>
          </cell>
          <cell r="E251">
            <v>1</v>
          </cell>
          <cell r="F251" t="str">
            <v>SV00A0A410AD0101</v>
          </cell>
          <cell r="G251" t="str">
            <v/>
          </cell>
          <cell r="H251" t="str">
            <v>PMRS</v>
          </cell>
          <cell r="I251" t="str">
            <v>MAIN TANK - 2 - PMRS</v>
          </cell>
          <cell r="J251" t="str">
            <v>HG334A 1.6mm Kit</v>
          </cell>
          <cell r="K251" t="str">
            <v>Interface sponge</v>
          </cell>
          <cell r="L251" t="str">
            <v>HG334A 1.6mm Kit</v>
          </cell>
          <cell r="M251">
            <v>1</v>
          </cell>
          <cell r="N251">
            <v>1</v>
          </cell>
          <cell r="O251">
            <v>1</v>
          </cell>
          <cell r="P251">
            <v>1</v>
          </cell>
          <cell r="Q251">
            <v>9.9999999999999995E-7</v>
          </cell>
          <cell r="R251">
            <v>1000000</v>
          </cell>
          <cell r="S251" t="str">
            <v>No redundancy</v>
          </cell>
          <cell r="T251" t="str">
            <v>Unsubstantiated Estimate</v>
          </cell>
          <cell r="U251">
            <v>2</v>
          </cell>
          <cell r="V251">
            <v>1.2833333333333332</v>
          </cell>
          <cell r="W251">
            <v>1.2833333333333333E-6</v>
          </cell>
          <cell r="X251" t="str">
            <v>Remove engine to gain full access to Collector Tank. Carefully remove the transfer hose from both ends. Tank is considered beyond economic repair. Remove and replace tank in accordance with above. Expected to require 2 mechanics to remove the tank. Repair</v>
          </cell>
          <cell r="Z251">
            <v>1</v>
          </cell>
          <cell r="AA251" t="str">
            <v>R1</v>
          </cell>
          <cell r="AB251" t="str">
            <v>T0</v>
          </cell>
          <cell r="AC251" t="str">
            <v>T0</v>
          </cell>
          <cell r="AD251" t="str">
            <v>T0</v>
          </cell>
          <cell r="AE251">
            <v>0</v>
          </cell>
          <cell r="AF251">
            <v>0.5</v>
          </cell>
          <cell r="AG251">
            <v>0.2</v>
          </cell>
          <cell r="AH251">
            <v>0.5</v>
          </cell>
          <cell r="AI251">
            <v>0</v>
          </cell>
          <cell r="AJ251">
            <v>8.3333333333333329E-2</v>
          </cell>
          <cell r="AK251">
            <v>0</v>
          </cell>
          <cell r="AL251">
            <v>0</v>
          </cell>
          <cell r="AM251">
            <v>1.2833333333333332</v>
          </cell>
          <cell r="AN251">
            <v>1.2833333333333333E-6</v>
          </cell>
          <cell r="AO251">
            <v>1</v>
          </cell>
          <cell r="AP251">
            <v>2</v>
          </cell>
          <cell r="AQ251">
            <v>3</v>
          </cell>
          <cell r="AY251">
            <v>1</v>
          </cell>
          <cell r="BD251">
            <v>2</v>
          </cell>
          <cell r="BF251">
            <v>1</v>
          </cell>
          <cell r="BG251">
            <v>1</v>
          </cell>
          <cell r="BI251">
            <v>1</v>
          </cell>
          <cell r="BJ251">
            <v>2</v>
          </cell>
          <cell r="BK251">
            <v>1</v>
          </cell>
          <cell r="BL251">
            <v>5</v>
          </cell>
          <cell r="BM251">
            <v>1</v>
          </cell>
          <cell r="BO251" t="str">
            <v/>
          </cell>
          <cell r="BP251" t="str">
            <v/>
          </cell>
          <cell r="BQ251" t="str">
            <v xml:space="preserve">Remove engine to gain full access to Collector Tank. </v>
          </cell>
          <cell r="BR251" t="str">
            <v/>
          </cell>
          <cell r="BS251" t="str">
            <v/>
          </cell>
          <cell r="BT251" t="str">
            <v/>
          </cell>
          <cell r="BU251" t="str">
            <v xml:space="preserve">Carefully remove the transfer hose from both ends. </v>
          </cell>
          <cell r="BV251" t="str">
            <v xml:space="preserve">Tank is considered beyond economic repair. Remove and replace tank in accordance with above. Expected to require 2 mechanics to remove the tank. </v>
          </cell>
          <cell r="BW251" t="str">
            <v/>
          </cell>
          <cell r="BX251" t="str">
            <v/>
          </cell>
          <cell r="BY251" t="str">
            <v/>
          </cell>
          <cell r="BZ251" t="str">
            <v/>
          </cell>
          <cell r="CA251" t="str">
            <v xml:space="preserve">Repair by exchange available at First or Second line without special facilities. </v>
          </cell>
          <cell r="CB251" t="str">
            <v/>
          </cell>
          <cell r="CC251" t="str">
            <v xml:space="preserve">Vendor approved repair of the tank is predicted to be too time consuming for level 1 or 2 instituations and these should be controlled in level 3 or 4 institutions with greater access to materials, tools and clean, well-lit ventillated facilities.  </v>
          </cell>
          <cell r="CD251" t="str">
            <v xml:space="preserve">Difficult to repair.  Some specialist patching is possible.  GKN can supply details. </v>
          </cell>
          <cell r="CE251" t="str">
            <v/>
          </cell>
          <cell r="CF251" t="str">
            <v xml:space="preserve">Cutting tools and Separating spatulas required. </v>
          </cell>
          <cell r="CG251" t="str">
            <v xml:space="preserve">Reinstall in the reverse order. </v>
          </cell>
          <cell r="CH251" t="str">
            <v xml:space="preserve">Task time doesn't include 24 hours inactive time awaiting curing of Adhesives. </v>
          </cell>
          <cell r="CI251" t="str">
            <v xml:space="preserve">Use thread-locking compound on fasteners. Use silicone grease on bonded seals for preservation.  Use anti-seizing grease/compound on bulkhead connectors and bolts.  Use  bonding compound on mounting strap clamp locations as required. Use P-NEA26 adhesive </v>
          </cell>
          <cell r="CJ251" t="str">
            <v xml:space="preserve">No predicted life limitations. </v>
          </cell>
          <cell r="CK251" t="str">
            <v/>
          </cell>
          <cell r="CL251" t="str">
            <v>Y</v>
          </cell>
        </row>
        <row r="252">
          <cell r="A252">
            <v>255</v>
          </cell>
          <cell r="B252">
            <v>111</v>
          </cell>
          <cell r="C252">
            <v>2</v>
          </cell>
          <cell r="D252" t="str">
            <v>N</v>
          </cell>
          <cell r="E252">
            <v>0</v>
          </cell>
          <cell r="F252" t="str">
            <v>SV00A0A410AD19</v>
          </cell>
          <cell r="G252" t="str">
            <v/>
          </cell>
          <cell r="H252" t="str">
            <v>PMRS</v>
          </cell>
          <cell r="I252" t="str">
            <v>MAIN TANK - 2 - PMRS</v>
          </cell>
          <cell r="J252" t="str">
            <v/>
          </cell>
          <cell r="K252" t="str">
            <v>Strap Assy 1</v>
          </cell>
          <cell r="L252" t="str">
            <v/>
          </cell>
          <cell r="M252" t="str">
            <v/>
          </cell>
          <cell r="N252" t="str">
            <v/>
          </cell>
          <cell r="O252">
            <v>7.9493925537392647</v>
          </cell>
          <cell r="P252">
            <v>7.9493925537392647</v>
          </cell>
          <cell r="Q252">
            <v>7.949392553739265E-6</v>
          </cell>
          <cell r="R252">
            <v>125795.77536771867</v>
          </cell>
          <cell r="S252" t="str">
            <v>Any two straps will retain function</v>
          </cell>
          <cell r="T252" t="str">
            <v>Sum of Below Parts</v>
          </cell>
          <cell r="U252">
            <v>1</v>
          </cell>
          <cell r="V252">
            <v>1.4340400267778703</v>
          </cell>
          <cell r="W252">
            <v>1.1399747110632058E-5</v>
          </cell>
          <cell r="X252" t="str">
            <v xml:space="preserve">Repair by exchange available at First or Second line without special facilities. See parts below. Individual damaged parts can be replaced without replacing the tank. </v>
          </cell>
          <cell r="Z252">
            <v>0</v>
          </cell>
          <cell r="AA252" t="str">
            <v>T0</v>
          </cell>
          <cell r="AB252" t="str">
            <v>T0</v>
          </cell>
          <cell r="AC252" t="str">
            <v>T0</v>
          </cell>
          <cell r="AD252" t="str">
            <v>T0</v>
          </cell>
          <cell r="AL252" t="str">
            <v>MTTE =</v>
          </cell>
          <cell r="AM252">
            <v>1.4340400267778703</v>
          </cell>
          <cell r="AN252">
            <v>1.1399747110632058E-5</v>
          </cell>
          <cell r="AP252">
            <v>1</v>
          </cell>
          <cell r="AQ252">
            <v>4</v>
          </cell>
          <cell r="BJ252">
            <v>6</v>
          </cell>
          <cell r="BL252">
            <v>6</v>
          </cell>
          <cell r="BM252">
            <v>5</v>
          </cell>
          <cell r="BN252">
            <v>2</v>
          </cell>
          <cell r="BO252" t="str">
            <v/>
          </cell>
          <cell r="BP252" t="str">
            <v/>
          </cell>
          <cell r="BQ252" t="str">
            <v/>
          </cell>
          <cell r="BR252" t="str">
            <v/>
          </cell>
          <cell r="BS252" t="str">
            <v/>
          </cell>
          <cell r="BT252" t="str">
            <v/>
          </cell>
          <cell r="BU252" t="str">
            <v/>
          </cell>
          <cell r="BV252" t="str">
            <v/>
          </cell>
          <cell r="BW252" t="str">
            <v/>
          </cell>
          <cell r="BX252" t="str">
            <v/>
          </cell>
          <cell r="BY252" t="str">
            <v/>
          </cell>
          <cell r="BZ252" t="str">
            <v/>
          </cell>
          <cell r="CA252" t="str">
            <v xml:space="preserve">Repair by exchange available at First or Second line without special facilities. </v>
          </cell>
          <cell r="CB252" t="str">
            <v/>
          </cell>
          <cell r="CC252" t="str">
            <v/>
          </cell>
          <cell r="CD252" t="str">
            <v/>
          </cell>
          <cell r="CE252" t="str">
            <v/>
          </cell>
          <cell r="CF252" t="str">
            <v/>
          </cell>
          <cell r="CG252" t="str">
            <v/>
          </cell>
          <cell r="CH252" t="str">
            <v/>
          </cell>
          <cell r="CI252" t="str">
            <v/>
          </cell>
          <cell r="CJ252" t="str">
            <v/>
          </cell>
          <cell r="CK252" t="str">
            <v xml:space="preserve">See parts below. Individual damaged parts can be replaced without replacing the tank. </v>
          </cell>
          <cell r="CL252" t="str">
            <v>Y</v>
          </cell>
        </row>
        <row r="253">
          <cell r="A253">
            <v>256</v>
          </cell>
          <cell r="B253">
            <v>111</v>
          </cell>
          <cell r="C253">
            <v>3</v>
          </cell>
          <cell r="D253" t="str">
            <v>Y</v>
          </cell>
          <cell r="E253">
            <v>0.112</v>
          </cell>
          <cell r="F253" t="str">
            <v>SV00A0A410AD1901</v>
          </cell>
          <cell r="G253" t="str">
            <v>FT28412/01</v>
          </cell>
          <cell r="H253" t="str">
            <v>PMRS</v>
          </cell>
          <cell r="I253" t="str">
            <v>MAIN TANK - 2 - PMRS</v>
          </cell>
          <cell r="J253" t="str">
            <v>Strap</v>
          </cell>
          <cell r="K253" t="str">
            <v>(Strap Assy 1) FT28412/-</v>
          </cell>
          <cell r="L253" t="str">
            <v>Strap</v>
          </cell>
          <cell r="M253">
            <v>1</v>
          </cell>
          <cell r="N253">
            <v>1</v>
          </cell>
          <cell r="O253">
            <v>0.112</v>
          </cell>
          <cell r="P253">
            <v>0.112</v>
          </cell>
          <cell r="Q253">
            <v>1.12E-7</v>
          </cell>
          <cell r="R253">
            <v>8928571.4285714291</v>
          </cell>
          <cell r="S253" t="str">
            <v>Any two straps will retain function</v>
          </cell>
          <cell r="T253" t="str">
            <v>NPRD 95 P2- 152, Plate Universal - 0.0040M converted to hours</v>
          </cell>
          <cell r="U253">
            <v>2</v>
          </cell>
          <cell r="V253">
            <v>1.7666666666666666</v>
          </cell>
          <cell r="W253">
            <v>1.9786666666666666E-7</v>
          </cell>
          <cell r="X25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53">
            <v>1</v>
          </cell>
          <cell r="AA253" t="str">
            <v>R3</v>
          </cell>
          <cell r="AB253" t="str">
            <v>T0</v>
          </cell>
          <cell r="AC253" t="str">
            <v>P23</v>
          </cell>
          <cell r="AD253" t="str">
            <v>T0</v>
          </cell>
          <cell r="AE253">
            <v>0</v>
          </cell>
          <cell r="AF253">
            <v>0.5</v>
          </cell>
          <cell r="AG253">
            <v>0.68333333333333335</v>
          </cell>
          <cell r="AH253">
            <v>0.5</v>
          </cell>
          <cell r="AI253">
            <v>0</v>
          </cell>
          <cell r="AJ253">
            <v>8.3333333333333329E-2</v>
          </cell>
          <cell r="AK253">
            <v>0</v>
          </cell>
          <cell r="AL253">
            <v>0</v>
          </cell>
          <cell r="AM253">
            <v>1.7666666666666666</v>
          </cell>
          <cell r="AN253">
            <v>1.9786666666666666E-7</v>
          </cell>
          <cell r="AP253">
            <v>2</v>
          </cell>
          <cell r="AQ253">
            <v>2</v>
          </cell>
          <cell r="BD253">
            <v>2</v>
          </cell>
          <cell r="BJ253">
            <v>1</v>
          </cell>
          <cell r="BK253">
            <v>1</v>
          </cell>
          <cell r="BL253">
            <v>1</v>
          </cell>
          <cell r="BM253">
            <v>1</v>
          </cell>
          <cell r="BO253" t="str">
            <v/>
          </cell>
          <cell r="BP253" t="str">
            <v xml:space="preserve">Expected to be replaceable. </v>
          </cell>
          <cell r="BQ253" t="str">
            <v/>
          </cell>
          <cell r="BR253" t="str">
            <v/>
          </cell>
          <cell r="BS253" t="str">
            <v/>
          </cell>
          <cell r="BT253" t="str">
            <v/>
          </cell>
          <cell r="BU253" t="str">
            <v/>
          </cell>
          <cell r="BV253" t="str">
            <v xml:space="preserve">Remove tank in accordance with above to gain access. Expected to need 2 mechanics to remove tank. </v>
          </cell>
          <cell r="BW253" t="str">
            <v/>
          </cell>
          <cell r="BX253" t="str">
            <v/>
          </cell>
          <cell r="BY253" t="str">
            <v/>
          </cell>
          <cell r="BZ253" t="str">
            <v/>
          </cell>
          <cell r="CA253" t="str">
            <v xml:space="preserve">Repair by exchange available at First or Second line without special facilities. </v>
          </cell>
          <cell r="CB253" t="str">
            <v/>
          </cell>
          <cell r="CC253" t="str">
            <v/>
          </cell>
          <cell r="CD253" t="str">
            <v/>
          </cell>
          <cell r="CE253" t="str">
            <v/>
          </cell>
          <cell r="CF253" t="str">
            <v xml:space="preserve">Remove and replace part with standard tools. No Special tools predicted. </v>
          </cell>
          <cell r="CG253" t="str">
            <v xml:space="preserve">Reinstall in the reverse order. </v>
          </cell>
          <cell r="CH253" t="str">
            <v/>
          </cell>
          <cell r="CI253" t="str">
            <v xml:space="preserve">No consumeables predicted. </v>
          </cell>
          <cell r="CJ253" t="str">
            <v xml:space="preserve">No predicted life limitations. </v>
          </cell>
          <cell r="CK253" t="str">
            <v/>
          </cell>
          <cell r="CL253" t="str">
            <v>Y</v>
          </cell>
        </row>
        <row r="254">
          <cell r="A254">
            <v>257</v>
          </cell>
          <cell r="B254">
            <v>111</v>
          </cell>
          <cell r="C254">
            <v>3</v>
          </cell>
          <cell r="D254" t="str">
            <v>Y</v>
          </cell>
          <cell r="E254">
            <v>0.112</v>
          </cell>
          <cell r="F254" t="str">
            <v>SV00A0A410AD1903</v>
          </cell>
          <cell r="G254" t="str">
            <v>FT28412/02</v>
          </cell>
          <cell r="H254" t="str">
            <v>PMRS</v>
          </cell>
          <cell r="I254" t="str">
            <v>MAIN TANK - 2 - PMRS</v>
          </cell>
          <cell r="J254" t="str">
            <v>Strap</v>
          </cell>
          <cell r="K254" t="str">
            <v>(Strap Assy 1) FT28412/-</v>
          </cell>
          <cell r="L254" t="str">
            <v>Strap</v>
          </cell>
          <cell r="M254">
            <v>1</v>
          </cell>
          <cell r="N254">
            <v>1</v>
          </cell>
          <cell r="O254">
            <v>0.112</v>
          </cell>
          <cell r="P254">
            <v>0.112</v>
          </cell>
          <cell r="Q254">
            <v>1.12E-7</v>
          </cell>
          <cell r="R254">
            <v>8928571.4285714291</v>
          </cell>
          <cell r="S254" t="str">
            <v>Any two straps will retain function</v>
          </cell>
          <cell r="T254" t="str">
            <v>NPRD 95 P2- 152, Plate Universal - 0.0040M converted to hours</v>
          </cell>
          <cell r="U254">
            <v>2</v>
          </cell>
          <cell r="V254">
            <v>1.7666666666666666</v>
          </cell>
          <cell r="W254">
            <v>1.9786666666666666E-7</v>
          </cell>
          <cell r="X25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54">
            <v>1</v>
          </cell>
          <cell r="AA254" t="str">
            <v>R3</v>
          </cell>
          <cell r="AB254" t="str">
            <v>T0</v>
          </cell>
          <cell r="AC254" t="str">
            <v>P23</v>
          </cell>
          <cell r="AD254" t="str">
            <v>T0</v>
          </cell>
          <cell r="AE254">
            <v>0</v>
          </cell>
          <cell r="AF254">
            <v>0.5</v>
          </cell>
          <cell r="AG254">
            <v>0.68333333333333335</v>
          </cell>
          <cell r="AH254">
            <v>0.5</v>
          </cell>
          <cell r="AI254">
            <v>0</v>
          </cell>
          <cell r="AJ254">
            <v>8.3333333333333329E-2</v>
          </cell>
          <cell r="AK254">
            <v>0</v>
          </cell>
          <cell r="AL254">
            <v>0</v>
          </cell>
          <cell r="AM254">
            <v>1.7666666666666666</v>
          </cell>
          <cell r="AN254">
            <v>1.9786666666666666E-7</v>
          </cell>
          <cell r="AP254">
            <v>2</v>
          </cell>
          <cell r="AQ254">
            <v>2</v>
          </cell>
          <cell r="BD254">
            <v>2</v>
          </cell>
          <cell r="BJ254">
            <v>1</v>
          </cell>
          <cell r="BK254">
            <v>1</v>
          </cell>
          <cell r="BL254">
            <v>1</v>
          </cell>
          <cell r="BM254">
            <v>1</v>
          </cell>
          <cell r="BO254" t="str">
            <v/>
          </cell>
          <cell r="BP254" t="str">
            <v xml:space="preserve">Expected to be replaceable. </v>
          </cell>
          <cell r="BQ254" t="str">
            <v/>
          </cell>
          <cell r="BR254" t="str">
            <v/>
          </cell>
          <cell r="BS254" t="str">
            <v/>
          </cell>
          <cell r="BT254" t="str">
            <v/>
          </cell>
          <cell r="BU254" t="str">
            <v/>
          </cell>
          <cell r="BV254" t="str">
            <v xml:space="preserve">Remove tank in accordance with above to gain access. Expected to need 2 mechanics to remove tank. </v>
          </cell>
          <cell r="BW254" t="str">
            <v/>
          </cell>
          <cell r="BX254" t="str">
            <v/>
          </cell>
          <cell r="BY254" t="str">
            <v/>
          </cell>
          <cell r="BZ254" t="str">
            <v/>
          </cell>
          <cell r="CA254" t="str">
            <v xml:space="preserve">Repair by exchange available at First or Second line without special facilities. </v>
          </cell>
          <cell r="CB254" t="str">
            <v/>
          </cell>
          <cell r="CC254" t="str">
            <v/>
          </cell>
          <cell r="CD254" t="str">
            <v/>
          </cell>
          <cell r="CE254" t="str">
            <v/>
          </cell>
          <cell r="CF254" t="str">
            <v xml:space="preserve">Remove and replace part with standard tools. No Special tools predicted. </v>
          </cell>
          <cell r="CG254" t="str">
            <v xml:space="preserve">Reinstall in the reverse order. </v>
          </cell>
          <cell r="CH254" t="str">
            <v/>
          </cell>
          <cell r="CI254" t="str">
            <v xml:space="preserve">No consumeables predicted. </v>
          </cell>
          <cell r="CJ254" t="str">
            <v xml:space="preserve">No predicted life limitations. </v>
          </cell>
          <cell r="CK254" t="str">
            <v/>
          </cell>
          <cell r="CL254" t="str">
            <v>Y</v>
          </cell>
        </row>
        <row r="255">
          <cell r="A255">
            <v>258</v>
          </cell>
          <cell r="B255">
            <v>111</v>
          </cell>
          <cell r="C255">
            <v>3</v>
          </cell>
          <cell r="D255" t="str">
            <v>Y</v>
          </cell>
          <cell r="E255">
            <v>0.112</v>
          </cell>
          <cell r="F255" t="str">
            <v>SV00A0A410AD1905</v>
          </cell>
          <cell r="G255" t="str">
            <v>FT28412/03</v>
          </cell>
          <cell r="H255" t="str">
            <v>PMRS</v>
          </cell>
          <cell r="I255" t="str">
            <v>MAIN TANK - 2 - PMRS</v>
          </cell>
          <cell r="J255" t="str">
            <v>Strap</v>
          </cell>
          <cell r="K255" t="str">
            <v>(Strap Assy 1) FT28412/-</v>
          </cell>
          <cell r="L255" t="str">
            <v>Strap</v>
          </cell>
          <cell r="M255">
            <v>1</v>
          </cell>
          <cell r="N255">
            <v>1</v>
          </cell>
          <cell r="O255">
            <v>0.112</v>
          </cell>
          <cell r="P255">
            <v>0.112</v>
          </cell>
          <cell r="Q255">
            <v>1.12E-7</v>
          </cell>
          <cell r="R255">
            <v>8928571.4285714291</v>
          </cell>
          <cell r="S255" t="str">
            <v>Any two straps will retain function</v>
          </cell>
          <cell r="T255" t="str">
            <v>NPRD 95 P2- 152, Plate Universal - 0.0040M converted to hours</v>
          </cell>
          <cell r="U255">
            <v>2</v>
          </cell>
          <cell r="V255">
            <v>1.7666666666666666</v>
          </cell>
          <cell r="W255">
            <v>1.9786666666666666E-7</v>
          </cell>
          <cell r="X25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55">
            <v>1</v>
          </cell>
          <cell r="AA255" t="str">
            <v>R3</v>
          </cell>
          <cell r="AB255" t="str">
            <v>T0</v>
          </cell>
          <cell r="AC255" t="str">
            <v>P23</v>
          </cell>
          <cell r="AD255" t="str">
            <v>T0</v>
          </cell>
          <cell r="AE255">
            <v>0</v>
          </cell>
          <cell r="AF255">
            <v>0.5</v>
          </cell>
          <cell r="AG255">
            <v>0.68333333333333335</v>
          </cell>
          <cell r="AH255">
            <v>0.5</v>
          </cell>
          <cell r="AI255">
            <v>0</v>
          </cell>
          <cell r="AJ255">
            <v>8.3333333333333329E-2</v>
          </cell>
          <cell r="AK255">
            <v>0</v>
          </cell>
          <cell r="AL255">
            <v>0</v>
          </cell>
          <cell r="AM255">
            <v>1.7666666666666666</v>
          </cell>
          <cell r="AN255">
            <v>1.9786666666666666E-7</v>
          </cell>
          <cell r="AP255">
            <v>2</v>
          </cell>
          <cell r="AQ255">
            <v>2</v>
          </cell>
          <cell r="BD255">
            <v>2</v>
          </cell>
          <cell r="BJ255">
            <v>1</v>
          </cell>
          <cell r="BK255">
            <v>1</v>
          </cell>
          <cell r="BL255">
            <v>1</v>
          </cell>
          <cell r="BM255">
            <v>1</v>
          </cell>
          <cell r="BO255" t="str">
            <v/>
          </cell>
          <cell r="BP255" t="str">
            <v xml:space="preserve">Expected to be replaceable. </v>
          </cell>
          <cell r="BQ255" t="str">
            <v/>
          </cell>
          <cell r="BR255" t="str">
            <v/>
          </cell>
          <cell r="BS255" t="str">
            <v/>
          </cell>
          <cell r="BT255" t="str">
            <v/>
          </cell>
          <cell r="BU255" t="str">
            <v/>
          </cell>
          <cell r="BV255" t="str">
            <v xml:space="preserve">Remove tank in accordance with above to gain access. Expected to need 2 mechanics to remove tank. </v>
          </cell>
          <cell r="BW255" t="str">
            <v/>
          </cell>
          <cell r="BX255" t="str">
            <v/>
          </cell>
          <cell r="BY255" t="str">
            <v/>
          </cell>
          <cell r="BZ255" t="str">
            <v/>
          </cell>
          <cell r="CA255" t="str">
            <v xml:space="preserve">Repair by exchange available at First or Second line without special facilities. </v>
          </cell>
          <cell r="CB255" t="str">
            <v/>
          </cell>
          <cell r="CC255" t="str">
            <v/>
          </cell>
          <cell r="CD255" t="str">
            <v/>
          </cell>
          <cell r="CE255" t="str">
            <v/>
          </cell>
          <cell r="CF255" t="str">
            <v xml:space="preserve">Remove and replace part with standard tools. No Special tools predicted. </v>
          </cell>
          <cell r="CG255" t="str">
            <v xml:space="preserve">Reinstall in the reverse order. </v>
          </cell>
          <cell r="CH255" t="str">
            <v/>
          </cell>
          <cell r="CI255" t="str">
            <v xml:space="preserve">No consumeables predicted. </v>
          </cell>
          <cell r="CJ255" t="str">
            <v xml:space="preserve">No predicted life limitations. </v>
          </cell>
          <cell r="CK255" t="str">
            <v/>
          </cell>
          <cell r="CL255" t="str">
            <v>Y</v>
          </cell>
        </row>
        <row r="256">
          <cell r="A256">
            <v>259</v>
          </cell>
          <cell r="B256">
            <v>48</v>
          </cell>
          <cell r="C256">
            <v>3</v>
          </cell>
          <cell r="D256" t="str">
            <v>Y</v>
          </cell>
          <cell r="E256">
            <v>0.44800000000000001</v>
          </cell>
          <cell r="F256" t="str">
            <v>SV00A0A410AD1907</v>
          </cell>
          <cell r="G256" t="str">
            <v>FT28911</v>
          </cell>
          <cell r="H256" t="str">
            <v>PMRS</v>
          </cell>
          <cell r="I256" t="str">
            <v>MAIN TANK - 2 - PMRS</v>
          </cell>
          <cell r="J256" t="str">
            <v>Tension Block Threaded M8</v>
          </cell>
          <cell r="K256" t="str">
            <v>(Strap Assy 1) FT28412/-</v>
          </cell>
          <cell r="L256" t="str">
            <v>Tension Block Threaded M8</v>
          </cell>
          <cell r="M256">
            <v>2</v>
          </cell>
          <cell r="N256">
            <v>2</v>
          </cell>
          <cell r="O256">
            <v>0.224</v>
          </cell>
          <cell r="P256">
            <v>0.44800000000000001</v>
          </cell>
          <cell r="Q256">
            <v>4.4799999999999999E-7</v>
          </cell>
          <cell r="R256">
            <v>2232142.8571428573</v>
          </cell>
          <cell r="S256" t="str">
            <v>Any two straps will retain function</v>
          </cell>
          <cell r="T256" t="str">
            <v>NPRD 95 P2-152, Plate - 0.008M GM converted to hours.</v>
          </cell>
          <cell r="U256">
            <v>2</v>
          </cell>
          <cell r="V256">
            <v>1.7666666666666666</v>
          </cell>
          <cell r="W256">
            <v>7.9146666666666666E-7</v>
          </cell>
          <cell r="X25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56">
            <v>1</v>
          </cell>
          <cell r="AA256" t="str">
            <v>R3</v>
          </cell>
          <cell r="AB256" t="str">
            <v>T0</v>
          </cell>
          <cell r="AC256" t="str">
            <v>P23</v>
          </cell>
          <cell r="AD256" t="str">
            <v>T0</v>
          </cell>
          <cell r="AE256">
            <v>0</v>
          </cell>
          <cell r="AF256">
            <v>0.5</v>
          </cell>
          <cell r="AG256">
            <v>0.68333333333333335</v>
          </cell>
          <cell r="AH256">
            <v>0.5</v>
          </cell>
          <cell r="AI256">
            <v>0</v>
          </cell>
          <cell r="AJ256">
            <v>8.3333333333333329E-2</v>
          </cell>
          <cell r="AK256">
            <v>0</v>
          </cell>
          <cell r="AL256">
            <v>0</v>
          </cell>
          <cell r="AM256">
            <v>1.7666666666666666</v>
          </cell>
          <cell r="AN256">
            <v>7.9146666666666666E-7</v>
          </cell>
          <cell r="AP256">
            <v>2</v>
          </cell>
          <cell r="AQ256">
            <v>2</v>
          </cell>
          <cell r="BD256">
            <v>2</v>
          </cell>
          <cell r="BJ256">
            <v>1</v>
          </cell>
          <cell r="BK256">
            <v>1</v>
          </cell>
          <cell r="BL256">
            <v>1</v>
          </cell>
          <cell r="BM256">
            <v>1</v>
          </cell>
          <cell r="BO256" t="str">
            <v/>
          </cell>
          <cell r="BP256" t="str">
            <v xml:space="preserve">Expected to be replaceable. </v>
          </cell>
          <cell r="BQ256" t="str">
            <v/>
          </cell>
          <cell r="BR256" t="str">
            <v/>
          </cell>
          <cell r="BS256" t="str">
            <v/>
          </cell>
          <cell r="BT256" t="str">
            <v/>
          </cell>
          <cell r="BU256" t="str">
            <v/>
          </cell>
          <cell r="BV256" t="str">
            <v xml:space="preserve">Remove tank in accordance with above to gain access. Expected to need 2 mechanics to remove tank. </v>
          </cell>
          <cell r="BW256" t="str">
            <v/>
          </cell>
          <cell r="BX256" t="str">
            <v/>
          </cell>
          <cell r="BY256" t="str">
            <v/>
          </cell>
          <cell r="BZ256" t="str">
            <v/>
          </cell>
          <cell r="CA256" t="str">
            <v xml:space="preserve">Repair by exchange available at First or Second line without special facilities. </v>
          </cell>
          <cell r="CB256" t="str">
            <v/>
          </cell>
          <cell r="CC256" t="str">
            <v/>
          </cell>
          <cell r="CD256" t="str">
            <v/>
          </cell>
          <cell r="CE256" t="str">
            <v/>
          </cell>
          <cell r="CF256" t="str">
            <v xml:space="preserve">Remove and replace part with standard tools. No Special tools predicted. </v>
          </cell>
          <cell r="CG256" t="str">
            <v xml:space="preserve">Reinstall in the reverse order. </v>
          </cell>
          <cell r="CH256" t="str">
            <v/>
          </cell>
          <cell r="CI256" t="str">
            <v xml:space="preserve">No consumeables predicted. </v>
          </cell>
          <cell r="CJ256" t="str">
            <v xml:space="preserve">No predicted life limitations. </v>
          </cell>
          <cell r="CK256" t="str">
            <v/>
          </cell>
          <cell r="CL256" t="str">
            <v>Y</v>
          </cell>
        </row>
        <row r="257">
          <cell r="A257">
            <v>260</v>
          </cell>
          <cell r="B257">
            <v>48</v>
          </cell>
          <cell r="C257">
            <v>3</v>
          </cell>
          <cell r="D257" t="str">
            <v>Y</v>
          </cell>
          <cell r="E257">
            <v>0.44800000000000001</v>
          </cell>
          <cell r="F257" t="str">
            <v>SV00A0A410AD1909</v>
          </cell>
          <cell r="G257" t="str">
            <v>FT28910</v>
          </cell>
          <cell r="H257" t="str">
            <v>PMRS</v>
          </cell>
          <cell r="I257" t="str">
            <v>MAIN TANK - 2 - PMRS</v>
          </cell>
          <cell r="J257" t="str">
            <v>Tension Block Clearance</v>
          </cell>
          <cell r="K257" t="str">
            <v>(Strap Assy 1) FT28412/-</v>
          </cell>
          <cell r="L257" t="str">
            <v>Tension Block Clearance</v>
          </cell>
          <cell r="M257">
            <v>2</v>
          </cell>
          <cell r="N257">
            <v>2</v>
          </cell>
          <cell r="O257">
            <v>0.224</v>
          </cell>
          <cell r="P257">
            <v>0.44800000000000001</v>
          </cell>
          <cell r="Q257">
            <v>4.4799999999999999E-7</v>
          </cell>
          <cell r="R257">
            <v>2232142.8571428573</v>
          </cell>
          <cell r="S257" t="str">
            <v>Any two straps will retain function</v>
          </cell>
          <cell r="T257" t="str">
            <v>NPRD 95 P2-152, Plate - 0.008M GM converted to hours.</v>
          </cell>
          <cell r="U257">
            <v>2</v>
          </cell>
          <cell r="V257">
            <v>1.7666666666666666</v>
          </cell>
          <cell r="W257">
            <v>7.9146666666666666E-7</v>
          </cell>
          <cell r="X25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57">
            <v>1</v>
          </cell>
          <cell r="AA257" t="str">
            <v>R3</v>
          </cell>
          <cell r="AB257" t="str">
            <v>T0</v>
          </cell>
          <cell r="AC257" t="str">
            <v>P23</v>
          </cell>
          <cell r="AD257" t="str">
            <v>T0</v>
          </cell>
          <cell r="AE257">
            <v>0</v>
          </cell>
          <cell r="AF257">
            <v>0.5</v>
          </cell>
          <cell r="AG257">
            <v>0.68333333333333335</v>
          </cell>
          <cell r="AH257">
            <v>0.5</v>
          </cell>
          <cell r="AI257">
            <v>0</v>
          </cell>
          <cell r="AJ257">
            <v>8.3333333333333329E-2</v>
          </cell>
          <cell r="AK257">
            <v>0</v>
          </cell>
          <cell r="AL257">
            <v>0</v>
          </cell>
          <cell r="AM257">
            <v>1.7666666666666666</v>
          </cell>
          <cell r="AN257">
            <v>7.9146666666666666E-7</v>
          </cell>
          <cell r="AP257">
            <v>2</v>
          </cell>
          <cell r="AQ257">
            <v>2</v>
          </cell>
          <cell r="BD257">
            <v>2</v>
          </cell>
          <cell r="BJ257">
            <v>1</v>
          </cell>
          <cell r="BK257">
            <v>1</v>
          </cell>
          <cell r="BL257">
            <v>1</v>
          </cell>
          <cell r="BM257">
            <v>1</v>
          </cell>
          <cell r="BO257" t="str">
            <v/>
          </cell>
          <cell r="BP257" t="str">
            <v xml:space="preserve">Expected to be replaceable. </v>
          </cell>
          <cell r="BQ257" t="str">
            <v/>
          </cell>
          <cell r="BR257" t="str">
            <v/>
          </cell>
          <cell r="BS257" t="str">
            <v/>
          </cell>
          <cell r="BT257" t="str">
            <v/>
          </cell>
          <cell r="BU257" t="str">
            <v/>
          </cell>
          <cell r="BV257" t="str">
            <v xml:space="preserve">Remove tank in accordance with above to gain access. Expected to need 2 mechanics to remove tank. </v>
          </cell>
          <cell r="BW257" t="str">
            <v/>
          </cell>
          <cell r="BX257" t="str">
            <v/>
          </cell>
          <cell r="BY257" t="str">
            <v/>
          </cell>
          <cell r="BZ257" t="str">
            <v/>
          </cell>
          <cell r="CA257" t="str">
            <v xml:space="preserve">Repair by exchange available at First or Second line without special facilities. </v>
          </cell>
          <cell r="CB257" t="str">
            <v/>
          </cell>
          <cell r="CC257" t="str">
            <v/>
          </cell>
          <cell r="CD257" t="str">
            <v/>
          </cell>
          <cell r="CE257" t="str">
            <v/>
          </cell>
          <cell r="CF257" t="str">
            <v xml:space="preserve">Remove and replace part with standard tools. No Special tools predicted. </v>
          </cell>
          <cell r="CG257" t="str">
            <v xml:space="preserve">Reinstall in the reverse order. </v>
          </cell>
          <cell r="CH257" t="str">
            <v/>
          </cell>
          <cell r="CI257" t="str">
            <v xml:space="preserve">No consumeables predicted. </v>
          </cell>
          <cell r="CJ257" t="str">
            <v xml:space="preserve">No predicted life limitations. </v>
          </cell>
          <cell r="CK257" t="str">
            <v/>
          </cell>
          <cell r="CL257" t="str">
            <v>Y</v>
          </cell>
        </row>
        <row r="258">
          <cell r="A258">
            <v>261</v>
          </cell>
          <cell r="B258">
            <v>73</v>
          </cell>
          <cell r="C258">
            <v>3</v>
          </cell>
          <cell r="D258" t="str">
            <v>Y</v>
          </cell>
          <cell r="E258">
            <v>5.0848000000000004</v>
          </cell>
          <cell r="F258" t="str">
            <v>SV00A0A410AD1911</v>
          </cell>
          <cell r="G258" t="str">
            <v>NT-M8-SCX24</v>
          </cell>
          <cell r="H258" t="str">
            <v>PMRS</v>
          </cell>
          <cell r="I258" t="str">
            <v>MAIN TANK - 2 - PMRS</v>
          </cell>
          <cell r="J258" t="str">
            <v>Studding Connector M8</v>
          </cell>
          <cell r="K258" t="str">
            <v>(Strap Assy 1) FT28412/-</v>
          </cell>
          <cell r="L258" t="str">
            <v>Studding Connector M8</v>
          </cell>
          <cell r="M258">
            <v>2</v>
          </cell>
          <cell r="N258">
            <v>2</v>
          </cell>
          <cell r="O258">
            <v>2.5424000000000002</v>
          </cell>
          <cell r="P258">
            <v>5.0848000000000004</v>
          </cell>
          <cell r="Q258">
            <v>5.0848000000000009E-6</v>
          </cell>
          <cell r="R258">
            <v>196664.56891126491</v>
          </cell>
          <cell r="S258" t="str">
            <v>Any two straps will retain function</v>
          </cell>
          <cell r="T258" t="str">
            <v>NPRD 95 P2-49, Connector Adapter - 0.0908M converted to hours</v>
          </cell>
          <cell r="U258">
            <v>2</v>
          </cell>
          <cell r="V258">
            <v>1.3166666666666667</v>
          </cell>
          <cell r="W258">
            <v>6.6949866666666674E-6</v>
          </cell>
          <cell r="X25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58">
            <v>1</v>
          </cell>
          <cell r="AA258" t="str">
            <v>R3</v>
          </cell>
          <cell r="AB258" t="str">
            <v>T0</v>
          </cell>
          <cell r="AC258" t="str">
            <v>P11</v>
          </cell>
          <cell r="AD258" t="str">
            <v>T0</v>
          </cell>
          <cell r="AE258">
            <v>0</v>
          </cell>
          <cell r="AF258">
            <v>0.5</v>
          </cell>
          <cell r="AG258">
            <v>0.23333333333333334</v>
          </cell>
          <cell r="AH258">
            <v>0.5</v>
          </cell>
          <cell r="AI258">
            <v>0</v>
          </cell>
          <cell r="AJ258">
            <v>8.3333333333333329E-2</v>
          </cell>
          <cell r="AK258">
            <v>0</v>
          </cell>
          <cell r="AL258">
            <v>0</v>
          </cell>
          <cell r="AM258">
            <v>1.3166666666666667</v>
          </cell>
          <cell r="AN258">
            <v>6.6949866666666674E-6</v>
          </cell>
          <cell r="AP258">
            <v>2</v>
          </cell>
          <cell r="AQ258">
            <v>2</v>
          </cell>
          <cell r="BD258">
            <v>2</v>
          </cell>
          <cell r="BJ258">
            <v>1</v>
          </cell>
          <cell r="BK258">
            <v>1</v>
          </cell>
          <cell r="BL258">
            <v>2</v>
          </cell>
          <cell r="BM258">
            <v>1</v>
          </cell>
          <cell r="BO258" t="str">
            <v/>
          </cell>
          <cell r="BP258" t="str">
            <v xml:space="preserve">Expected to be replaceable. </v>
          </cell>
          <cell r="BQ258" t="str">
            <v/>
          </cell>
          <cell r="BR258" t="str">
            <v/>
          </cell>
          <cell r="BS258" t="str">
            <v/>
          </cell>
          <cell r="BT258" t="str">
            <v/>
          </cell>
          <cell r="BU258" t="str">
            <v/>
          </cell>
          <cell r="BV258" t="str">
            <v xml:space="preserve">Remove tank in accordance with above to gain access. Expected to need 2 mechanics to remove tank. </v>
          </cell>
          <cell r="BW258" t="str">
            <v/>
          </cell>
          <cell r="BX258" t="str">
            <v/>
          </cell>
          <cell r="BY258" t="str">
            <v/>
          </cell>
          <cell r="BZ258" t="str">
            <v/>
          </cell>
          <cell r="CA258" t="str">
            <v xml:space="preserve">Repair by exchange available at First or Second line without special facilities. </v>
          </cell>
          <cell r="CB258" t="str">
            <v/>
          </cell>
          <cell r="CC258" t="str">
            <v/>
          </cell>
          <cell r="CD258" t="str">
            <v/>
          </cell>
          <cell r="CE258" t="str">
            <v/>
          </cell>
          <cell r="CF258" t="str">
            <v xml:space="preserve">Remove and replace part with standard tools. No Special tools predicted. </v>
          </cell>
          <cell r="CG258" t="str">
            <v xml:space="preserve">Reinstall in the reverse order. </v>
          </cell>
          <cell r="CH258" t="str">
            <v/>
          </cell>
          <cell r="CI258" t="str">
            <v xml:space="preserve">Use thread-locking compound on fasteners. Use silicone grease on bonded seals for preservation.  Use anti-seizing grease/compound on bulkhead connectors and bolts.  Use  bonding compound on mounting strap clamp locations as required. </v>
          </cell>
          <cell r="CJ258" t="str">
            <v xml:space="preserve">No predicted life limitations. </v>
          </cell>
          <cell r="CK258" t="str">
            <v/>
          </cell>
          <cell r="CL258" t="str">
            <v>Y</v>
          </cell>
        </row>
        <row r="259">
          <cell r="A259">
            <v>262</v>
          </cell>
          <cell r="B259">
            <v>48</v>
          </cell>
          <cell r="C259">
            <v>3</v>
          </cell>
          <cell r="D259" t="str">
            <v>Y</v>
          </cell>
          <cell r="E259">
            <v>0.224</v>
          </cell>
          <cell r="F259" t="str">
            <v>SV00A0A410AD1913</v>
          </cell>
          <cell r="G259" t="str">
            <v>FT28905</v>
          </cell>
          <cell r="H259" t="str">
            <v>PMRS</v>
          </cell>
          <cell r="I259" t="str">
            <v>MAIN TANK - 2 - PMRS</v>
          </cell>
          <cell r="J259" t="str">
            <v>Mounting Block</v>
          </cell>
          <cell r="K259" t="str">
            <v>(Strap Assy 1) FT28412/-</v>
          </cell>
          <cell r="L259" t="str">
            <v>Mounting Block</v>
          </cell>
          <cell r="M259">
            <v>1</v>
          </cell>
          <cell r="N259">
            <v>1</v>
          </cell>
          <cell r="O259">
            <v>0.224</v>
          </cell>
          <cell r="P259">
            <v>0.224</v>
          </cell>
          <cell r="Q259">
            <v>2.2399999999999999E-7</v>
          </cell>
          <cell r="R259">
            <v>4464285.7142857146</v>
          </cell>
          <cell r="S259" t="str">
            <v>Any two straps will retain function</v>
          </cell>
          <cell r="T259" t="str">
            <v>NPRD 95 P2-152, Plate - 0.008M GM converted to hours.</v>
          </cell>
          <cell r="U259">
            <v>2</v>
          </cell>
          <cell r="V259">
            <v>1.7666666666666666</v>
          </cell>
          <cell r="W259">
            <v>3.9573333333333333E-7</v>
          </cell>
          <cell r="X25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59">
            <v>1</v>
          </cell>
          <cell r="AA259" t="str">
            <v>R3</v>
          </cell>
          <cell r="AB259" t="str">
            <v>T0</v>
          </cell>
          <cell r="AC259" t="str">
            <v>P23</v>
          </cell>
          <cell r="AD259" t="str">
            <v>T0</v>
          </cell>
          <cell r="AE259">
            <v>0</v>
          </cell>
          <cell r="AF259">
            <v>0.5</v>
          </cell>
          <cell r="AG259">
            <v>0.68333333333333335</v>
          </cell>
          <cell r="AH259">
            <v>0.5</v>
          </cell>
          <cell r="AI259">
            <v>0</v>
          </cell>
          <cell r="AJ259">
            <v>8.3333333333333329E-2</v>
          </cell>
          <cell r="AK259">
            <v>0</v>
          </cell>
          <cell r="AL259">
            <v>0</v>
          </cell>
          <cell r="AM259">
            <v>1.7666666666666666</v>
          </cell>
          <cell r="AN259">
            <v>3.9573333333333333E-7</v>
          </cell>
          <cell r="AP259">
            <v>2</v>
          </cell>
          <cell r="AQ259">
            <v>2</v>
          </cell>
          <cell r="BD259">
            <v>2</v>
          </cell>
          <cell r="BJ259">
            <v>1</v>
          </cell>
          <cell r="BK259">
            <v>1</v>
          </cell>
          <cell r="BL259">
            <v>1</v>
          </cell>
          <cell r="BM259">
            <v>1</v>
          </cell>
          <cell r="BO259" t="str">
            <v/>
          </cell>
          <cell r="BP259" t="str">
            <v xml:space="preserve">Expected to be replaceable. </v>
          </cell>
          <cell r="BQ259" t="str">
            <v/>
          </cell>
          <cell r="BR259" t="str">
            <v/>
          </cell>
          <cell r="BS259" t="str">
            <v/>
          </cell>
          <cell r="BT259" t="str">
            <v/>
          </cell>
          <cell r="BU259" t="str">
            <v/>
          </cell>
          <cell r="BV259" t="str">
            <v xml:space="preserve">Remove tank in accordance with above to gain access. Expected to need 2 mechanics to remove tank. </v>
          </cell>
          <cell r="BW259" t="str">
            <v/>
          </cell>
          <cell r="BX259" t="str">
            <v/>
          </cell>
          <cell r="BY259" t="str">
            <v/>
          </cell>
          <cell r="BZ259" t="str">
            <v/>
          </cell>
          <cell r="CA259" t="str">
            <v xml:space="preserve">Repair by exchange available at First or Second line without special facilities. </v>
          </cell>
          <cell r="CB259" t="str">
            <v/>
          </cell>
          <cell r="CC259" t="str">
            <v/>
          </cell>
          <cell r="CD259" t="str">
            <v/>
          </cell>
          <cell r="CE259" t="str">
            <v/>
          </cell>
          <cell r="CF259" t="str">
            <v xml:space="preserve">Remove and replace part with standard tools. No Special tools predicted. </v>
          </cell>
          <cell r="CG259" t="str">
            <v xml:space="preserve">Reinstall in the reverse order. </v>
          </cell>
          <cell r="CH259" t="str">
            <v/>
          </cell>
          <cell r="CI259" t="str">
            <v xml:space="preserve">No consumeables predicted. </v>
          </cell>
          <cell r="CJ259" t="str">
            <v xml:space="preserve">No predicted life limitations. </v>
          </cell>
          <cell r="CK259" t="str">
            <v/>
          </cell>
          <cell r="CL259" t="str">
            <v>Y</v>
          </cell>
        </row>
        <row r="260">
          <cell r="A260">
            <v>263</v>
          </cell>
          <cell r="B260">
            <v>48</v>
          </cell>
          <cell r="C260">
            <v>3</v>
          </cell>
          <cell r="D260" t="str">
            <v>Y</v>
          </cell>
          <cell r="E260">
            <v>0.224</v>
          </cell>
          <cell r="F260" t="str">
            <v>SV00A0A410AD1915</v>
          </cell>
          <cell r="G260" t="str">
            <v>FT28909</v>
          </cell>
          <cell r="H260" t="str">
            <v>PMRS</v>
          </cell>
          <cell r="I260" t="str">
            <v>MAIN TANK - 2 - PMRS</v>
          </cell>
          <cell r="J260" t="str">
            <v>Strap Retaining Block</v>
          </cell>
          <cell r="K260" t="str">
            <v>(Strap Assy 1) FT28412/-</v>
          </cell>
          <cell r="L260" t="str">
            <v>Strap Retaining Block</v>
          </cell>
          <cell r="M260">
            <v>1</v>
          </cell>
          <cell r="N260">
            <v>1</v>
          </cell>
          <cell r="O260">
            <v>0.224</v>
          </cell>
          <cell r="P260">
            <v>0.224</v>
          </cell>
          <cell r="Q260">
            <v>2.2399999999999999E-7</v>
          </cell>
          <cell r="R260">
            <v>4464285.7142857146</v>
          </cell>
          <cell r="S260" t="str">
            <v>Any two straps will retain function</v>
          </cell>
          <cell r="T260" t="str">
            <v>NPRD 95 P2-152, Plate - 0.008M GM converted to hours.</v>
          </cell>
          <cell r="U260">
            <v>2</v>
          </cell>
          <cell r="V260">
            <v>1.7666666666666666</v>
          </cell>
          <cell r="W260">
            <v>3.9573333333333333E-7</v>
          </cell>
          <cell r="X26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60">
            <v>1</v>
          </cell>
          <cell r="AA260" t="str">
            <v>R3</v>
          </cell>
          <cell r="AB260" t="str">
            <v>T0</v>
          </cell>
          <cell r="AC260" t="str">
            <v>P23</v>
          </cell>
          <cell r="AD260" t="str">
            <v>T0</v>
          </cell>
          <cell r="AE260">
            <v>0</v>
          </cell>
          <cell r="AF260">
            <v>0.5</v>
          </cell>
          <cell r="AG260">
            <v>0.68333333333333335</v>
          </cell>
          <cell r="AH260">
            <v>0.5</v>
          </cell>
          <cell r="AI260">
            <v>0</v>
          </cell>
          <cell r="AJ260">
            <v>8.3333333333333329E-2</v>
          </cell>
          <cell r="AK260">
            <v>0</v>
          </cell>
          <cell r="AL260">
            <v>0</v>
          </cell>
          <cell r="AM260">
            <v>1.7666666666666666</v>
          </cell>
          <cell r="AN260">
            <v>3.9573333333333333E-7</v>
          </cell>
          <cell r="AP260">
            <v>2</v>
          </cell>
          <cell r="AQ260">
            <v>2</v>
          </cell>
          <cell r="BD260">
            <v>2</v>
          </cell>
          <cell r="BJ260">
            <v>1</v>
          </cell>
          <cell r="BK260">
            <v>1</v>
          </cell>
          <cell r="BL260">
            <v>1</v>
          </cell>
          <cell r="BM260">
            <v>1</v>
          </cell>
          <cell r="BO260" t="str">
            <v/>
          </cell>
          <cell r="BP260" t="str">
            <v xml:space="preserve">Expected to be replaceable. </v>
          </cell>
          <cell r="BQ260" t="str">
            <v/>
          </cell>
          <cell r="BR260" t="str">
            <v/>
          </cell>
          <cell r="BS260" t="str">
            <v/>
          </cell>
          <cell r="BT260" t="str">
            <v/>
          </cell>
          <cell r="BU260" t="str">
            <v/>
          </cell>
          <cell r="BV260" t="str">
            <v xml:space="preserve">Remove tank in accordance with above to gain access. Expected to need 2 mechanics to remove tank. </v>
          </cell>
          <cell r="BW260" t="str">
            <v/>
          </cell>
          <cell r="BX260" t="str">
            <v/>
          </cell>
          <cell r="BY260" t="str">
            <v/>
          </cell>
          <cell r="BZ260" t="str">
            <v/>
          </cell>
          <cell r="CA260" t="str">
            <v xml:space="preserve">Repair by exchange available at First or Second line without special facilities. </v>
          </cell>
          <cell r="CB260" t="str">
            <v/>
          </cell>
          <cell r="CC260" t="str">
            <v/>
          </cell>
          <cell r="CD260" t="str">
            <v/>
          </cell>
          <cell r="CE260" t="str">
            <v/>
          </cell>
          <cell r="CF260" t="str">
            <v xml:space="preserve">Remove and replace part with standard tools. No Special tools predicted. </v>
          </cell>
          <cell r="CG260" t="str">
            <v xml:space="preserve">Reinstall in the reverse order. </v>
          </cell>
          <cell r="CH260" t="str">
            <v/>
          </cell>
          <cell r="CI260" t="str">
            <v xml:space="preserve">No consumeables predicted. </v>
          </cell>
          <cell r="CJ260" t="str">
            <v xml:space="preserve">No predicted life limitations. </v>
          </cell>
          <cell r="CK260" t="str">
            <v/>
          </cell>
          <cell r="CL260" t="str">
            <v>Y</v>
          </cell>
        </row>
        <row r="261">
          <cell r="A261">
            <v>264</v>
          </cell>
          <cell r="B261">
            <v>48</v>
          </cell>
          <cell r="C261">
            <v>3</v>
          </cell>
          <cell r="D261" t="str">
            <v>Y</v>
          </cell>
          <cell r="E261">
            <v>0.224</v>
          </cell>
          <cell r="F261" t="str">
            <v>SV00A0A410AD1917</v>
          </cell>
          <cell r="G261" t="str">
            <v>FT28907</v>
          </cell>
          <cell r="H261" t="str">
            <v>PMRS</v>
          </cell>
          <cell r="I261" t="str">
            <v>MAIN TANK - 2 - PMRS</v>
          </cell>
          <cell r="J261" t="str">
            <v>Welded Mounting Block</v>
          </cell>
          <cell r="K261" t="str">
            <v>(Strap Assy 1) FT28412/-</v>
          </cell>
          <cell r="L261" t="str">
            <v>Welded Mounting Block</v>
          </cell>
          <cell r="M261">
            <v>1</v>
          </cell>
          <cell r="N261">
            <v>1</v>
          </cell>
          <cell r="O261">
            <v>0.224</v>
          </cell>
          <cell r="P261">
            <v>0.224</v>
          </cell>
          <cell r="Q261">
            <v>2.2399999999999999E-7</v>
          </cell>
          <cell r="R261">
            <v>4464285.7142857146</v>
          </cell>
          <cell r="S261" t="str">
            <v>Any two straps will retain function</v>
          </cell>
          <cell r="T261" t="str">
            <v>NPRD 95 P2-152, Plate - 0.008M GM converted to hours.</v>
          </cell>
          <cell r="U261">
            <v>2</v>
          </cell>
          <cell r="V261">
            <v>1.7666666666666666</v>
          </cell>
          <cell r="W261">
            <v>3.9573333333333333E-7</v>
          </cell>
          <cell r="X26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61">
            <v>1</v>
          </cell>
          <cell r="AA261" t="str">
            <v>R3</v>
          </cell>
          <cell r="AB261" t="str">
            <v>T0</v>
          </cell>
          <cell r="AC261" t="str">
            <v>P23</v>
          </cell>
          <cell r="AD261" t="str">
            <v>T0</v>
          </cell>
          <cell r="AE261">
            <v>0</v>
          </cell>
          <cell r="AF261">
            <v>0.5</v>
          </cell>
          <cell r="AG261">
            <v>0.68333333333333335</v>
          </cell>
          <cell r="AH261">
            <v>0.5</v>
          </cell>
          <cell r="AI261">
            <v>0</v>
          </cell>
          <cell r="AJ261">
            <v>8.3333333333333329E-2</v>
          </cell>
          <cell r="AK261">
            <v>0</v>
          </cell>
          <cell r="AL261">
            <v>0</v>
          </cell>
          <cell r="AM261">
            <v>1.7666666666666666</v>
          </cell>
          <cell r="AN261">
            <v>3.9573333333333333E-7</v>
          </cell>
          <cell r="AP261">
            <v>2</v>
          </cell>
          <cell r="AQ261">
            <v>2</v>
          </cell>
          <cell r="BD261">
            <v>2</v>
          </cell>
          <cell r="BJ261">
            <v>1</v>
          </cell>
          <cell r="BK261">
            <v>1</v>
          </cell>
          <cell r="BL261">
            <v>1</v>
          </cell>
          <cell r="BM261">
            <v>1</v>
          </cell>
          <cell r="BO261" t="str">
            <v/>
          </cell>
          <cell r="BP261" t="str">
            <v xml:space="preserve">Expected to be replaceable. </v>
          </cell>
          <cell r="BQ261" t="str">
            <v/>
          </cell>
          <cell r="BR261" t="str">
            <v/>
          </cell>
          <cell r="BS261" t="str">
            <v/>
          </cell>
          <cell r="BT261" t="str">
            <v/>
          </cell>
          <cell r="BU261" t="str">
            <v/>
          </cell>
          <cell r="BV261" t="str">
            <v xml:space="preserve">Remove tank in accordance with above to gain access. Expected to need 2 mechanics to remove tank. </v>
          </cell>
          <cell r="BW261" t="str">
            <v/>
          </cell>
          <cell r="BX261" t="str">
            <v/>
          </cell>
          <cell r="BY261" t="str">
            <v/>
          </cell>
          <cell r="BZ261" t="str">
            <v/>
          </cell>
          <cell r="CA261" t="str">
            <v xml:space="preserve">Repair by exchange available at First or Second line without special facilities. </v>
          </cell>
          <cell r="CB261" t="str">
            <v/>
          </cell>
          <cell r="CC261" t="str">
            <v/>
          </cell>
          <cell r="CD261" t="str">
            <v/>
          </cell>
          <cell r="CE261" t="str">
            <v/>
          </cell>
          <cell r="CF261" t="str">
            <v xml:space="preserve">Remove and replace part with standard tools. No Special tools predicted. </v>
          </cell>
          <cell r="CG261" t="str">
            <v xml:space="preserve">Reinstall in the reverse order. </v>
          </cell>
          <cell r="CH261" t="str">
            <v/>
          </cell>
          <cell r="CI261" t="str">
            <v xml:space="preserve">No consumeables predicted. </v>
          </cell>
          <cell r="CJ261" t="str">
            <v xml:space="preserve">No predicted life limitations. </v>
          </cell>
          <cell r="CK261" t="str">
            <v/>
          </cell>
          <cell r="CL261" t="str">
            <v>Y</v>
          </cell>
        </row>
        <row r="262">
          <cell r="A262">
            <v>265</v>
          </cell>
          <cell r="B262">
            <v>48</v>
          </cell>
          <cell r="C262">
            <v>3</v>
          </cell>
          <cell r="D262" t="str">
            <v>Y</v>
          </cell>
          <cell r="E262">
            <v>0.224</v>
          </cell>
          <cell r="F262" t="str">
            <v>SV00A0A410AD1919</v>
          </cell>
          <cell r="G262" t="str">
            <v>FT28908</v>
          </cell>
          <cell r="H262" t="str">
            <v>PMRS</v>
          </cell>
          <cell r="I262" t="str">
            <v>MAIN TANK - 2 - PMRS</v>
          </cell>
          <cell r="J262" t="str">
            <v>Strap Mounting Block</v>
          </cell>
          <cell r="K262" t="str">
            <v>(Strap Assy 1) FT28412/-</v>
          </cell>
          <cell r="L262" t="str">
            <v>Strap Mounting Block</v>
          </cell>
          <cell r="M262">
            <v>1</v>
          </cell>
          <cell r="N262">
            <v>1</v>
          </cell>
          <cell r="O262">
            <v>0.224</v>
          </cell>
          <cell r="P262">
            <v>0.224</v>
          </cell>
          <cell r="Q262">
            <v>2.2399999999999999E-7</v>
          </cell>
          <cell r="R262">
            <v>4464285.7142857146</v>
          </cell>
          <cell r="S262" t="str">
            <v>Any two straps will retain function</v>
          </cell>
          <cell r="T262" t="str">
            <v>NPRD 95 P2-152, Plate - 0.008M GM converted to hours.</v>
          </cell>
          <cell r="U262">
            <v>2</v>
          </cell>
          <cell r="V262">
            <v>1.7666666666666666</v>
          </cell>
          <cell r="W262">
            <v>3.9573333333333333E-7</v>
          </cell>
          <cell r="X26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62">
            <v>1</v>
          </cell>
          <cell r="AA262" t="str">
            <v>R3</v>
          </cell>
          <cell r="AB262" t="str">
            <v>T0</v>
          </cell>
          <cell r="AC262" t="str">
            <v>P23</v>
          </cell>
          <cell r="AD262" t="str">
            <v>T0</v>
          </cell>
          <cell r="AE262">
            <v>0</v>
          </cell>
          <cell r="AF262">
            <v>0.5</v>
          </cell>
          <cell r="AG262">
            <v>0.68333333333333335</v>
          </cell>
          <cell r="AH262">
            <v>0.5</v>
          </cell>
          <cell r="AI262">
            <v>0</v>
          </cell>
          <cell r="AJ262">
            <v>8.3333333333333329E-2</v>
          </cell>
          <cell r="AK262">
            <v>0</v>
          </cell>
          <cell r="AL262">
            <v>0</v>
          </cell>
          <cell r="AM262">
            <v>1.7666666666666666</v>
          </cell>
          <cell r="AN262">
            <v>3.9573333333333333E-7</v>
          </cell>
          <cell r="AP262">
            <v>2</v>
          </cell>
          <cell r="AQ262">
            <v>2</v>
          </cell>
          <cell r="BD262">
            <v>2</v>
          </cell>
          <cell r="BJ262">
            <v>1</v>
          </cell>
          <cell r="BK262">
            <v>1</v>
          </cell>
          <cell r="BL262">
            <v>1</v>
          </cell>
          <cell r="BM262">
            <v>1</v>
          </cell>
          <cell r="BO262" t="str">
            <v/>
          </cell>
          <cell r="BP262" t="str">
            <v xml:space="preserve">Expected to be replaceable. </v>
          </cell>
          <cell r="BQ262" t="str">
            <v/>
          </cell>
          <cell r="BR262" t="str">
            <v/>
          </cell>
          <cell r="BS262" t="str">
            <v/>
          </cell>
          <cell r="BT262" t="str">
            <v/>
          </cell>
          <cell r="BU262" t="str">
            <v/>
          </cell>
          <cell r="BV262" t="str">
            <v xml:space="preserve">Remove tank in accordance with above to gain access. Expected to need 2 mechanics to remove tank. </v>
          </cell>
          <cell r="BW262" t="str">
            <v/>
          </cell>
          <cell r="BX262" t="str">
            <v/>
          </cell>
          <cell r="BY262" t="str">
            <v/>
          </cell>
          <cell r="BZ262" t="str">
            <v/>
          </cell>
          <cell r="CA262" t="str">
            <v xml:space="preserve">Repair by exchange available at First or Second line without special facilities. </v>
          </cell>
          <cell r="CB262" t="str">
            <v/>
          </cell>
          <cell r="CC262" t="str">
            <v/>
          </cell>
          <cell r="CD262" t="str">
            <v/>
          </cell>
          <cell r="CE262" t="str">
            <v/>
          </cell>
          <cell r="CF262" t="str">
            <v xml:space="preserve">Remove and replace part with standard tools. No Special tools predicted. </v>
          </cell>
          <cell r="CG262" t="str">
            <v xml:space="preserve">Reinstall in the reverse order. </v>
          </cell>
          <cell r="CH262" t="str">
            <v/>
          </cell>
          <cell r="CI262" t="str">
            <v xml:space="preserve">No consumeables predicted. </v>
          </cell>
          <cell r="CJ262" t="str">
            <v xml:space="preserve">No predicted life limitations. </v>
          </cell>
          <cell r="CK262" t="str">
            <v/>
          </cell>
          <cell r="CL262" t="str">
            <v>Y</v>
          </cell>
        </row>
        <row r="263">
          <cell r="A263">
            <v>266</v>
          </cell>
          <cell r="B263">
            <v>5</v>
          </cell>
          <cell r="C263">
            <v>3</v>
          </cell>
          <cell r="D263" t="str">
            <v>Y</v>
          </cell>
          <cell r="E263">
            <v>0.11629627686963176</v>
          </cell>
          <cell r="F263" t="str">
            <v>SV00A0A410AD1921</v>
          </cell>
          <cell r="G263" t="str">
            <v>Z-W-M8</v>
          </cell>
          <cell r="H263" t="str">
            <v>PMRS</v>
          </cell>
          <cell r="I263" t="str">
            <v>MAIN TANK - 2 - PMRS</v>
          </cell>
          <cell r="J263" t="str">
            <v>Washer M8</v>
          </cell>
          <cell r="K263" t="str">
            <v>(Strap Assy 1) FT28412/-</v>
          </cell>
          <cell r="L263" t="str">
            <v>Washer M8</v>
          </cell>
          <cell r="M263">
            <v>7</v>
          </cell>
          <cell r="N263">
            <v>7</v>
          </cell>
          <cell r="O263">
            <v>1.6613753838518822E-2</v>
          </cell>
          <cell r="P263">
            <v>0.11629627686963176</v>
          </cell>
          <cell r="Q263">
            <v>1.1629627686963175E-7</v>
          </cell>
          <cell r="R263">
            <v>8598727.551020408</v>
          </cell>
          <cell r="S263" t="str">
            <v>Any two straps will retain function</v>
          </cell>
          <cell r="T263" t="str">
            <v>NPRD 95 P2-237, Washer P# 7748743 - 1/1685.3506M GM converted to hours</v>
          </cell>
          <cell r="U263">
            <v>2</v>
          </cell>
          <cell r="V263">
            <v>1.2833333333333332</v>
          </cell>
          <cell r="W263">
            <v>1.4924688864936074E-7</v>
          </cell>
          <cell r="X26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63">
            <v>1</v>
          </cell>
          <cell r="AA263" t="str">
            <v>R3</v>
          </cell>
          <cell r="AB263" t="str">
            <v>T0</v>
          </cell>
          <cell r="AC263" t="str">
            <v>P26</v>
          </cell>
          <cell r="AD263" t="str">
            <v>T0</v>
          </cell>
          <cell r="AE263">
            <v>0</v>
          </cell>
          <cell r="AF263">
            <v>0.5</v>
          </cell>
          <cell r="AG263">
            <v>0.19999999999999998</v>
          </cell>
          <cell r="AH263">
            <v>0.5</v>
          </cell>
          <cell r="AI263">
            <v>0</v>
          </cell>
          <cell r="AJ263">
            <v>8.3333333333333329E-2</v>
          </cell>
          <cell r="AK263">
            <v>0</v>
          </cell>
          <cell r="AL263">
            <v>0</v>
          </cell>
          <cell r="AM263">
            <v>1.2833333333333332</v>
          </cell>
          <cell r="AN263">
            <v>1.4924688864936074E-7</v>
          </cell>
          <cell r="AP263">
            <v>2</v>
          </cell>
          <cell r="AQ263">
            <v>2</v>
          </cell>
          <cell r="BD263">
            <v>2</v>
          </cell>
          <cell r="BJ263">
            <v>1</v>
          </cell>
          <cell r="BK263">
            <v>1</v>
          </cell>
          <cell r="BL263">
            <v>1</v>
          </cell>
          <cell r="BM263">
            <v>1</v>
          </cell>
          <cell r="BO263" t="str">
            <v/>
          </cell>
          <cell r="BP263" t="str">
            <v xml:space="preserve">Expected to be replaceable. </v>
          </cell>
          <cell r="BQ263" t="str">
            <v/>
          </cell>
          <cell r="BR263" t="str">
            <v/>
          </cell>
          <cell r="BS263" t="str">
            <v/>
          </cell>
          <cell r="BT263" t="str">
            <v/>
          </cell>
          <cell r="BU263" t="str">
            <v/>
          </cell>
          <cell r="BV263" t="str">
            <v xml:space="preserve">Remove tank in accordance with above to gain access. Expected to need 2 mechanics to remove tank. </v>
          </cell>
          <cell r="BW263" t="str">
            <v/>
          </cell>
          <cell r="BX263" t="str">
            <v/>
          </cell>
          <cell r="BY263" t="str">
            <v/>
          </cell>
          <cell r="BZ263" t="str">
            <v/>
          </cell>
          <cell r="CA263" t="str">
            <v xml:space="preserve">Repair by exchange available at First or Second line without special facilities. </v>
          </cell>
          <cell r="CB263" t="str">
            <v/>
          </cell>
          <cell r="CC263" t="str">
            <v/>
          </cell>
          <cell r="CD263" t="str">
            <v/>
          </cell>
          <cell r="CE263" t="str">
            <v/>
          </cell>
          <cell r="CF263" t="str">
            <v xml:space="preserve">Remove and replace part with standard tools. No Special tools predicted. </v>
          </cell>
          <cell r="CG263" t="str">
            <v xml:space="preserve">Reinstall in the reverse order. </v>
          </cell>
          <cell r="CH263" t="str">
            <v/>
          </cell>
          <cell r="CI263" t="str">
            <v xml:space="preserve">No consumeables predicted. </v>
          </cell>
          <cell r="CJ263" t="str">
            <v xml:space="preserve">No predicted life limitations. </v>
          </cell>
          <cell r="CK263" t="str">
            <v/>
          </cell>
          <cell r="CL263" t="str">
            <v>Y</v>
          </cell>
        </row>
        <row r="264">
          <cell r="A264">
            <v>267</v>
          </cell>
          <cell r="B264">
            <v>5</v>
          </cell>
          <cell r="C264">
            <v>3</v>
          </cell>
          <cell r="D264" t="str">
            <v>Y</v>
          </cell>
          <cell r="E264">
            <v>0.11629627686963176</v>
          </cell>
          <cell r="F264" t="str">
            <v>SV00A0A410AD1923</v>
          </cell>
          <cell r="G264" t="str">
            <v>Z-W-NL8</v>
          </cell>
          <cell r="H264" t="str">
            <v>PMRS</v>
          </cell>
          <cell r="I264" t="str">
            <v>MAIN TANK - 2 - PMRS</v>
          </cell>
          <cell r="J264" t="str">
            <v>Nord-Lock Washer M8</v>
          </cell>
          <cell r="K264" t="str">
            <v>(Strap Assy 1) FT28412/-</v>
          </cell>
          <cell r="L264" t="str">
            <v>Nord-Lock Washer M8</v>
          </cell>
          <cell r="M264">
            <v>7</v>
          </cell>
          <cell r="N264">
            <v>7</v>
          </cell>
          <cell r="O264">
            <v>1.6613753838518822E-2</v>
          </cell>
          <cell r="P264">
            <v>0.11629627686963176</v>
          </cell>
          <cell r="Q264">
            <v>1.1629627686963175E-7</v>
          </cell>
          <cell r="R264">
            <v>8598727.551020408</v>
          </cell>
          <cell r="S264" t="str">
            <v>Any two straps will retain function</v>
          </cell>
          <cell r="T264" t="str">
            <v>NPRD 95 P2-237, Washer P# 7748743 - 1/1685.3506M GM converted to hours</v>
          </cell>
          <cell r="U264">
            <v>2</v>
          </cell>
          <cell r="V264">
            <v>1.2833333333333332</v>
          </cell>
          <cell r="W264">
            <v>1.4924688864936074E-7</v>
          </cell>
          <cell r="X26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64">
            <v>1</v>
          </cell>
          <cell r="AA264" t="str">
            <v>R3</v>
          </cell>
          <cell r="AB264" t="str">
            <v>T0</v>
          </cell>
          <cell r="AC264" t="str">
            <v>P26</v>
          </cell>
          <cell r="AD264" t="str">
            <v>T0</v>
          </cell>
          <cell r="AE264">
            <v>0</v>
          </cell>
          <cell r="AF264">
            <v>0.5</v>
          </cell>
          <cell r="AG264">
            <v>0.19999999999999998</v>
          </cell>
          <cell r="AH264">
            <v>0.5</v>
          </cell>
          <cell r="AI264">
            <v>0</v>
          </cell>
          <cell r="AJ264">
            <v>8.3333333333333329E-2</v>
          </cell>
          <cell r="AK264">
            <v>0</v>
          </cell>
          <cell r="AL264">
            <v>0</v>
          </cell>
          <cell r="AM264">
            <v>1.2833333333333332</v>
          </cell>
          <cell r="AN264">
            <v>1.4924688864936074E-7</v>
          </cell>
          <cell r="AP264">
            <v>2</v>
          </cell>
          <cell r="AQ264">
            <v>2</v>
          </cell>
          <cell r="BD264">
            <v>2</v>
          </cell>
          <cell r="BJ264">
            <v>1</v>
          </cell>
          <cell r="BK264">
            <v>1</v>
          </cell>
          <cell r="BL264">
            <v>1</v>
          </cell>
          <cell r="BM264">
            <v>1</v>
          </cell>
          <cell r="BO264" t="str">
            <v/>
          </cell>
          <cell r="BP264" t="str">
            <v xml:space="preserve">Expected to be replaceable. </v>
          </cell>
          <cell r="BQ264" t="str">
            <v/>
          </cell>
          <cell r="BR264" t="str">
            <v/>
          </cell>
          <cell r="BS264" t="str">
            <v/>
          </cell>
          <cell r="BT264" t="str">
            <v/>
          </cell>
          <cell r="BU264" t="str">
            <v/>
          </cell>
          <cell r="BV264" t="str">
            <v xml:space="preserve">Remove tank in accordance with above to gain access. Expected to need 2 mechanics to remove tank. </v>
          </cell>
          <cell r="BW264" t="str">
            <v/>
          </cell>
          <cell r="BX264" t="str">
            <v/>
          </cell>
          <cell r="BY264" t="str">
            <v/>
          </cell>
          <cell r="BZ264" t="str">
            <v/>
          </cell>
          <cell r="CA264" t="str">
            <v xml:space="preserve">Repair by exchange available at First or Second line without special facilities. </v>
          </cell>
          <cell r="CB264" t="str">
            <v/>
          </cell>
          <cell r="CC264" t="str">
            <v/>
          </cell>
          <cell r="CD264" t="str">
            <v/>
          </cell>
          <cell r="CE264" t="str">
            <v/>
          </cell>
          <cell r="CF264" t="str">
            <v xml:space="preserve">Remove and replace part with standard tools. No Special tools predicted. </v>
          </cell>
          <cell r="CG264" t="str">
            <v xml:space="preserve">Reinstall in the reverse order. </v>
          </cell>
          <cell r="CH264" t="str">
            <v/>
          </cell>
          <cell r="CI264" t="str">
            <v xml:space="preserve">No consumeables predicted. </v>
          </cell>
          <cell r="CJ264" t="str">
            <v xml:space="preserve">No predicted life limitations. </v>
          </cell>
          <cell r="CK264" t="str">
            <v/>
          </cell>
          <cell r="CL264" t="str">
            <v>Y</v>
          </cell>
        </row>
        <row r="265">
          <cell r="A265">
            <v>268</v>
          </cell>
          <cell r="B265">
            <v>46</v>
          </cell>
          <cell r="C265">
            <v>3</v>
          </cell>
          <cell r="D265" t="str">
            <v>Y</v>
          </cell>
          <cell r="E265">
            <v>0.112</v>
          </cell>
          <cell r="F265" t="str">
            <v>SV00A0A410AD1925</v>
          </cell>
          <cell r="G265" t="str">
            <v>BT-M8X30SKCPHD</v>
          </cell>
          <cell r="H265" t="str">
            <v>PMRS</v>
          </cell>
          <cell r="I265" t="str">
            <v>MAIN TANK - 2 - PMRS</v>
          </cell>
          <cell r="J265" t="str">
            <v>BOLT M8x30 Socket cap head screw</v>
          </cell>
          <cell r="K265" t="str">
            <v>(Strap Assy 1) FT28412/-</v>
          </cell>
          <cell r="L265" t="str">
            <v>BOLT M8x30 Socket cap head screw</v>
          </cell>
          <cell r="M265">
            <v>2</v>
          </cell>
          <cell r="N265">
            <v>2</v>
          </cell>
          <cell r="O265">
            <v>5.6000000000000001E-2</v>
          </cell>
          <cell r="P265">
            <v>0.112</v>
          </cell>
          <cell r="Q265">
            <v>1.12E-7</v>
          </cell>
          <cell r="R265">
            <v>8928571.4285714291</v>
          </cell>
          <cell r="S265" t="str">
            <v>Any two straps will retain function</v>
          </cell>
          <cell r="T265" t="str">
            <v>NPRD 95 P2-20, Bolt Hex Head - 0.0020M converted to hours</v>
          </cell>
          <cell r="U265">
            <v>2</v>
          </cell>
          <cell r="V265">
            <v>1.2833333333333332</v>
          </cell>
          <cell r="W265">
            <v>1.4373333333333332E-7</v>
          </cell>
          <cell r="X26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65">
            <v>1</v>
          </cell>
          <cell r="AA265" t="str">
            <v>R3</v>
          </cell>
          <cell r="AB265" t="str">
            <v>T0</v>
          </cell>
          <cell r="AC265" t="str">
            <v>P6</v>
          </cell>
          <cell r="AD265" t="str">
            <v>T0</v>
          </cell>
          <cell r="AE265">
            <v>0</v>
          </cell>
          <cell r="AF265">
            <v>0.5</v>
          </cell>
          <cell r="AG265">
            <v>0.19999999999999998</v>
          </cell>
          <cell r="AH265">
            <v>0.5</v>
          </cell>
          <cell r="AI265">
            <v>0</v>
          </cell>
          <cell r="AJ265">
            <v>8.3333333333333329E-2</v>
          </cell>
          <cell r="AK265">
            <v>0</v>
          </cell>
          <cell r="AL265">
            <v>0</v>
          </cell>
          <cell r="AM265">
            <v>1.2833333333333332</v>
          </cell>
          <cell r="AN265">
            <v>1.4373333333333332E-7</v>
          </cell>
          <cell r="AP265">
            <v>2</v>
          </cell>
          <cell r="AQ265">
            <v>2</v>
          </cell>
          <cell r="BD265">
            <v>2</v>
          </cell>
          <cell r="BJ265">
            <v>1</v>
          </cell>
          <cell r="BK265">
            <v>1</v>
          </cell>
          <cell r="BL265">
            <v>1</v>
          </cell>
          <cell r="BM265">
            <v>1</v>
          </cell>
          <cell r="BO265" t="str">
            <v/>
          </cell>
          <cell r="BP265" t="str">
            <v xml:space="preserve">Expected to be replaceable. </v>
          </cell>
          <cell r="BQ265" t="str">
            <v/>
          </cell>
          <cell r="BR265" t="str">
            <v/>
          </cell>
          <cell r="BS265" t="str">
            <v/>
          </cell>
          <cell r="BT265" t="str">
            <v/>
          </cell>
          <cell r="BU265" t="str">
            <v/>
          </cell>
          <cell r="BV265" t="str">
            <v xml:space="preserve">Remove tank in accordance with above to gain access. Expected to need 2 mechanics to remove tank. </v>
          </cell>
          <cell r="BW265" t="str">
            <v/>
          </cell>
          <cell r="BX265" t="str">
            <v/>
          </cell>
          <cell r="BY265" t="str">
            <v/>
          </cell>
          <cell r="BZ265" t="str">
            <v/>
          </cell>
          <cell r="CA265" t="str">
            <v xml:space="preserve">Repair by exchange available at First or Second line without special facilities. </v>
          </cell>
          <cell r="CB265" t="str">
            <v/>
          </cell>
          <cell r="CC265" t="str">
            <v/>
          </cell>
          <cell r="CD265" t="str">
            <v/>
          </cell>
          <cell r="CE265" t="str">
            <v/>
          </cell>
          <cell r="CF265" t="str">
            <v xml:space="preserve">Remove and replace part with standard tools. No Special tools predicted. </v>
          </cell>
          <cell r="CG265" t="str">
            <v xml:space="preserve">Reinstall in the reverse order. </v>
          </cell>
          <cell r="CH265" t="str">
            <v/>
          </cell>
          <cell r="CI265" t="str">
            <v xml:space="preserve">No consumeables predicted. </v>
          </cell>
          <cell r="CJ265" t="str">
            <v xml:space="preserve">No predicted life limitations. </v>
          </cell>
          <cell r="CK265" t="str">
            <v/>
          </cell>
          <cell r="CL265" t="str">
            <v>Y</v>
          </cell>
        </row>
        <row r="266">
          <cell r="A266">
            <v>269</v>
          </cell>
          <cell r="B266">
            <v>46</v>
          </cell>
          <cell r="C266">
            <v>3</v>
          </cell>
          <cell r="D266" t="str">
            <v>Y</v>
          </cell>
          <cell r="E266">
            <v>5.6000000000000001E-2</v>
          </cell>
          <cell r="F266" t="str">
            <v>SV00A0A410AD1927</v>
          </cell>
          <cell r="G266" t="str">
            <v>BT-M8X40SKCPHD</v>
          </cell>
          <cell r="H266" t="str">
            <v>PMRS</v>
          </cell>
          <cell r="I266" t="str">
            <v>MAIN TANK - 2 - PMRS</v>
          </cell>
          <cell r="J266" t="str">
            <v>BOLT M8x40 Socket cap head screw</v>
          </cell>
          <cell r="K266" t="str">
            <v>(Strap Assy 1) FT28412/-</v>
          </cell>
          <cell r="L266" t="str">
            <v>BOLT M8x40 Socket cap head screw</v>
          </cell>
          <cell r="M266">
            <v>1</v>
          </cell>
          <cell r="N266">
            <v>1</v>
          </cell>
          <cell r="O266">
            <v>5.6000000000000001E-2</v>
          </cell>
          <cell r="P266">
            <v>5.6000000000000001E-2</v>
          </cell>
          <cell r="Q266">
            <v>5.5999999999999999E-8</v>
          </cell>
          <cell r="R266">
            <v>17857142.857142858</v>
          </cell>
          <cell r="S266" t="str">
            <v>Any two straps will retain function</v>
          </cell>
          <cell r="T266" t="str">
            <v>NPRD 95 P2-20, Bolt Hex Head - 0.0020M converted to hours</v>
          </cell>
          <cell r="U266">
            <v>2</v>
          </cell>
          <cell r="V266">
            <v>1.2833333333333332</v>
          </cell>
          <cell r="W266">
            <v>7.1866666666666662E-8</v>
          </cell>
          <cell r="X26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66">
            <v>1</v>
          </cell>
          <cell r="AA266" t="str">
            <v>R3</v>
          </cell>
          <cell r="AB266" t="str">
            <v>T0</v>
          </cell>
          <cell r="AC266" t="str">
            <v>P6</v>
          </cell>
          <cell r="AD266" t="str">
            <v>T0</v>
          </cell>
          <cell r="AE266">
            <v>0</v>
          </cell>
          <cell r="AF266">
            <v>0.5</v>
          </cell>
          <cell r="AG266">
            <v>0.19999999999999998</v>
          </cell>
          <cell r="AH266">
            <v>0.5</v>
          </cell>
          <cell r="AI266">
            <v>0</v>
          </cell>
          <cell r="AJ266">
            <v>8.3333333333333329E-2</v>
          </cell>
          <cell r="AK266">
            <v>0</v>
          </cell>
          <cell r="AL266">
            <v>0</v>
          </cell>
          <cell r="AM266">
            <v>1.2833333333333332</v>
          </cell>
          <cell r="AN266">
            <v>7.1866666666666662E-8</v>
          </cell>
          <cell r="AP266">
            <v>2</v>
          </cell>
          <cell r="AQ266">
            <v>2</v>
          </cell>
          <cell r="BD266">
            <v>2</v>
          </cell>
          <cell r="BJ266">
            <v>1</v>
          </cell>
          <cell r="BK266">
            <v>1</v>
          </cell>
          <cell r="BL266">
            <v>1</v>
          </cell>
          <cell r="BM266">
            <v>1</v>
          </cell>
          <cell r="BO266" t="str">
            <v/>
          </cell>
          <cell r="BP266" t="str">
            <v xml:space="preserve">Expected to be replaceable. </v>
          </cell>
          <cell r="BQ266" t="str">
            <v/>
          </cell>
          <cell r="BR266" t="str">
            <v/>
          </cell>
          <cell r="BS266" t="str">
            <v/>
          </cell>
          <cell r="BT266" t="str">
            <v/>
          </cell>
          <cell r="BU266" t="str">
            <v/>
          </cell>
          <cell r="BV266" t="str">
            <v xml:space="preserve">Remove tank in accordance with above to gain access. Expected to need 2 mechanics to remove tank. </v>
          </cell>
          <cell r="BW266" t="str">
            <v/>
          </cell>
          <cell r="BX266" t="str">
            <v/>
          </cell>
          <cell r="BY266" t="str">
            <v/>
          </cell>
          <cell r="BZ266" t="str">
            <v/>
          </cell>
          <cell r="CA266" t="str">
            <v xml:space="preserve">Repair by exchange available at First or Second line without special facilities. </v>
          </cell>
          <cell r="CB266" t="str">
            <v/>
          </cell>
          <cell r="CC266" t="str">
            <v/>
          </cell>
          <cell r="CD266" t="str">
            <v/>
          </cell>
          <cell r="CE266" t="str">
            <v/>
          </cell>
          <cell r="CF266" t="str">
            <v xml:space="preserve">Remove and replace part with standard tools. No Special tools predicted. </v>
          </cell>
          <cell r="CG266" t="str">
            <v xml:space="preserve">Reinstall in the reverse order. </v>
          </cell>
          <cell r="CH266" t="str">
            <v/>
          </cell>
          <cell r="CI266" t="str">
            <v xml:space="preserve">No consumeables predicted. </v>
          </cell>
          <cell r="CJ266" t="str">
            <v xml:space="preserve">No predicted life limitations. </v>
          </cell>
          <cell r="CK266" t="str">
            <v/>
          </cell>
          <cell r="CL266" t="str">
            <v>Y</v>
          </cell>
        </row>
        <row r="267">
          <cell r="A267">
            <v>270</v>
          </cell>
          <cell r="B267">
            <v>46</v>
          </cell>
          <cell r="C267">
            <v>3</v>
          </cell>
          <cell r="D267" t="str">
            <v>Y</v>
          </cell>
          <cell r="E267">
            <v>0.224</v>
          </cell>
          <cell r="F267" t="str">
            <v>SV00A0A410AD1929</v>
          </cell>
          <cell r="G267" t="str">
            <v>BT-M8X60SKCPHD</v>
          </cell>
          <cell r="H267" t="str">
            <v>PMRS</v>
          </cell>
          <cell r="I267" t="str">
            <v>MAIN TANK - 2 - PMRS</v>
          </cell>
          <cell r="J267" t="str">
            <v>BOLT M8x60 Socket cap head screw</v>
          </cell>
          <cell r="K267" t="str">
            <v>(Strap Assy 1) FT28412/-</v>
          </cell>
          <cell r="L267" t="str">
            <v>BOLT M8x60 Socket cap head screw</v>
          </cell>
          <cell r="M267">
            <v>4</v>
          </cell>
          <cell r="N267">
            <v>4</v>
          </cell>
          <cell r="O267">
            <v>5.6000000000000001E-2</v>
          </cell>
          <cell r="P267">
            <v>0.224</v>
          </cell>
          <cell r="Q267">
            <v>2.2399999999999999E-7</v>
          </cell>
          <cell r="R267">
            <v>4464285.7142857146</v>
          </cell>
          <cell r="S267" t="str">
            <v>Any two straps will retain function</v>
          </cell>
          <cell r="T267" t="str">
            <v>NPRD 95 P2-20, Bolt Hex Head - 0.0020M converted to hours</v>
          </cell>
          <cell r="U267">
            <v>2</v>
          </cell>
          <cell r="V267">
            <v>1.2833333333333332</v>
          </cell>
          <cell r="W267">
            <v>2.8746666666666665E-7</v>
          </cell>
          <cell r="X26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67">
            <v>1</v>
          </cell>
          <cell r="AA267" t="str">
            <v>R3</v>
          </cell>
          <cell r="AB267" t="str">
            <v>T0</v>
          </cell>
          <cell r="AC267" t="str">
            <v>P6</v>
          </cell>
          <cell r="AD267" t="str">
            <v>T0</v>
          </cell>
          <cell r="AE267">
            <v>0</v>
          </cell>
          <cell r="AF267">
            <v>0.5</v>
          </cell>
          <cell r="AG267">
            <v>0.19999999999999998</v>
          </cell>
          <cell r="AH267">
            <v>0.5</v>
          </cell>
          <cell r="AI267">
            <v>0</v>
          </cell>
          <cell r="AJ267">
            <v>8.3333333333333329E-2</v>
          </cell>
          <cell r="AK267">
            <v>0</v>
          </cell>
          <cell r="AL267">
            <v>0</v>
          </cell>
          <cell r="AM267">
            <v>1.2833333333333332</v>
          </cell>
          <cell r="AN267">
            <v>2.8746666666666665E-7</v>
          </cell>
          <cell r="AP267">
            <v>2</v>
          </cell>
          <cell r="AQ267">
            <v>2</v>
          </cell>
          <cell r="BD267">
            <v>2</v>
          </cell>
          <cell r="BJ267">
            <v>1</v>
          </cell>
          <cell r="BK267">
            <v>1</v>
          </cell>
          <cell r="BL267">
            <v>1</v>
          </cell>
          <cell r="BM267">
            <v>1</v>
          </cell>
          <cell r="BO267" t="str">
            <v/>
          </cell>
          <cell r="BP267" t="str">
            <v xml:space="preserve">Expected to be replaceable. </v>
          </cell>
          <cell r="BQ267" t="str">
            <v/>
          </cell>
          <cell r="BR267" t="str">
            <v/>
          </cell>
          <cell r="BS267" t="str">
            <v/>
          </cell>
          <cell r="BT267" t="str">
            <v/>
          </cell>
          <cell r="BU267" t="str">
            <v/>
          </cell>
          <cell r="BV267" t="str">
            <v xml:space="preserve">Remove tank in accordance with above to gain access. Expected to need 2 mechanics to remove tank. </v>
          </cell>
          <cell r="BW267" t="str">
            <v/>
          </cell>
          <cell r="BX267" t="str">
            <v/>
          </cell>
          <cell r="BY267" t="str">
            <v/>
          </cell>
          <cell r="BZ267" t="str">
            <v/>
          </cell>
          <cell r="CA267" t="str">
            <v xml:space="preserve">Repair by exchange available at First or Second line without special facilities. </v>
          </cell>
          <cell r="CB267" t="str">
            <v/>
          </cell>
          <cell r="CC267" t="str">
            <v/>
          </cell>
          <cell r="CD267" t="str">
            <v/>
          </cell>
          <cell r="CE267" t="str">
            <v/>
          </cell>
          <cell r="CF267" t="str">
            <v xml:space="preserve">Remove and replace part with standard tools. No Special tools predicted. </v>
          </cell>
          <cell r="CG267" t="str">
            <v xml:space="preserve">Reinstall in the reverse order. </v>
          </cell>
          <cell r="CH267" t="str">
            <v/>
          </cell>
          <cell r="CI267" t="str">
            <v xml:space="preserve">No consumeables predicted. </v>
          </cell>
          <cell r="CJ267" t="str">
            <v xml:space="preserve">No predicted life limitations. </v>
          </cell>
          <cell r="CK267" t="str">
            <v/>
          </cell>
          <cell r="CL267" t="str">
            <v>Y</v>
          </cell>
        </row>
        <row r="268">
          <cell r="A268">
            <v>271</v>
          </cell>
          <cell r="B268">
            <v>46</v>
          </cell>
          <cell r="C268">
            <v>3</v>
          </cell>
          <cell r="D268" t="str">
            <v>Y</v>
          </cell>
          <cell r="E268">
            <v>0.112</v>
          </cell>
          <cell r="F268" t="str">
            <v>SV00A0A410AD1931</v>
          </cell>
          <cell r="G268" t="str">
            <v>BT-M8X90SKCPHD</v>
          </cell>
          <cell r="H268" t="str">
            <v>PMRS</v>
          </cell>
          <cell r="I268" t="str">
            <v>MAIN TANK - 2 - PMRS</v>
          </cell>
          <cell r="J268" t="str">
            <v>BOLT M8x90 Socket cap head screw</v>
          </cell>
          <cell r="K268" t="str">
            <v>(Strap Assy 1) FT28412/-</v>
          </cell>
          <cell r="L268" t="str">
            <v>BOLT M8x90 Socket cap head screw</v>
          </cell>
          <cell r="M268">
            <v>2</v>
          </cell>
          <cell r="N268">
            <v>2</v>
          </cell>
          <cell r="O268">
            <v>5.6000000000000001E-2</v>
          </cell>
          <cell r="P268">
            <v>0.112</v>
          </cell>
          <cell r="Q268">
            <v>1.12E-7</v>
          </cell>
          <cell r="R268">
            <v>8928571.4285714291</v>
          </cell>
          <cell r="S268" t="str">
            <v>Any two straps will retain function</v>
          </cell>
          <cell r="T268" t="str">
            <v>NPRD 95 P2-20, Bolt Hex Head - 0.0020M converted to hours</v>
          </cell>
          <cell r="U268">
            <v>2</v>
          </cell>
          <cell r="V268">
            <v>1.2833333333333332</v>
          </cell>
          <cell r="W268">
            <v>1.4373333333333332E-7</v>
          </cell>
          <cell r="X26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68">
            <v>1</v>
          </cell>
          <cell r="AA268" t="str">
            <v>R3</v>
          </cell>
          <cell r="AB268" t="str">
            <v>T0</v>
          </cell>
          <cell r="AC268" t="str">
            <v>P6</v>
          </cell>
          <cell r="AD268" t="str">
            <v>T0</v>
          </cell>
          <cell r="AE268">
            <v>0</v>
          </cell>
          <cell r="AF268">
            <v>0.5</v>
          </cell>
          <cell r="AG268">
            <v>0.19999999999999998</v>
          </cell>
          <cell r="AH268">
            <v>0.5</v>
          </cell>
          <cell r="AI268">
            <v>0</v>
          </cell>
          <cell r="AJ268">
            <v>8.3333333333333329E-2</v>
          </cell>
          <cell r="AK268">
            <v>0</v>
          </cell>
          <cell r="AL268">
            <v>0</v>
          </cell>
          <cell r="AM268">
            <v>1.2833333333333332</v>
          </cell>
          <cell r="AN268">
            <v>1.4373333333333332E-7</v>
          </cell>
          <cell r="AP268">
            <v>2</v>
          </cell>
          <cell r="AQ268">
            <v>2</v>
          </cell>
          <cell r="BD268">
            <v>2</v>
          </cell>
          <cell r="BJ268">
            <v>1</v>
          </cell>
          <cell r="BK268">
            <v>1</v>
          </cell>
          <cell r="BL268">
            <v>1</v>
          </cell>
          <cell r="BM268">
            <v>1</v>
          </cell>
          <cell r="BO268" t="str">
            <v/>
          </cell>
          <cell r="BP268" t="str">
            <v xml:space="preserve">Expected to be replaceable. </v>
          </cell>
          <cell r="BQ268" t="str">
            <v/>
          </cell>
          <cell r="BR268" t="str">
            <v/>
          </cell>
          <cell r="BS268" t="str">
            <v/>
          </cell>
          <cell r="BT268" t="str">
            <v/>
          </cell>
          <cell r="BU268" t="str">
            <v/>
          </cell>
          <cell r="BV268" t="str">
            <v xml:space="preserve">Remove tank in accordance with above to gain access. Expected to need 2 mechanics to remove tank. </v>
          </cell>
          <cell r="BW268" t="str">
            <v/>
          </cell>
          <cell r="BX268" t="str">
            <v/>
          </cell>
          <cell r="BY268" t="str">
            <v/>
          </cell>
          <cell r="BZ268" t="str">
            <v/>
          </cell>
          <cell r="CA268" t="str">
            <v xml:space="preserve">Repair by exchange available at First or Second line without special facilities. </v>
          </cell>
          <cell r="CB268" t="str">
            <v/>
          </cell>
          <cell r="CC268" t="str">
            <v/>
          </cell>
          <cell r="CD268" t="str">
            <v/>
          </cell>
          <cell r="CE268" t="str">
            <v/>
          </cell>
          <cell r="CF268" t="str">
            <v xml:space="preserve">Remove and replace part with standard tools. No Special tools predicted. </v>
          </cell>
          <cell r="CG268" t="str">
            <v xml:space="preserve">Reinstall in the reverse order. </v>
          </cell>
          <cell r="CH268" t="str">
            <v/>
          </cell>
          <cell r="CI268" t="str">
            <v xml:space="preserve">No consumeables predicted. </v>
          </cell>
          <cell r="CJ268" t="str">
            <v xml:space="preserve">No predicted life limitations. </v>
          </cell>
          <cell r="CK268" t="str">
            <v/>
          </cell>
          <cell r="CL268" t="str">
            <v>Y</v>
          </cell>
        </row>
        <row r="269">
          <cell r="A269">
            <v>272</v>
          </cell>
          <cell r="B269">
            <v>111</v>
          </cell>
          <cell r="C269">
            <v>2</v>
          </cell>
          <cell r="D269" t="str">
            <v>N</v>
          </cell>
          <cell r="E269">
            <v>0</v>
          </cell>
          <cell r="F269" t="str">
            <v>SV00A0A410AD21</v>
          </cell>
          <cell r="G269" t="str">
            <v/>
          </cell>
          <cell r="H269" t="str">
            <v>PMRS</v>
          </cell>
          <cell r="I269" t="str">
            <v>MAIN TANK - 2 - PMRS</v>
          </cell>
          <cell r="J269" t="str">
            <v/>
          </cell>
          <cell r="K269" t="str">
            <v>Strap Assy 2</v>
          </cell>
          <cell r="L269" t="str">
            <v/>
          </cell>
          <cell r="M269" t="str">
            <v/>
          </cell>
          <cell r="N269" t="str">
            <v/>
          </cell>
          <cell r="O269">
            <v>7.9493925537392647</v>
          </cell>
          <cell r="P269">
            <v>7.9493925537392647</v>
          </cell>
          <cell r="Q269">
            <v>7.949392553739265E-6</v>
          </cell>
          <cell r="R269">
            <v>125795.77536771867</v>
          </cell>
          <cell r="S269" t="str">
            <v>Any two straps will retain function</v>
          </cell>
          <cell r="T269" t="str">
            <v>Sum of Below Parts</v>
          </cell>
          <cell r="U269">
            <v>1</v>
          </cell>
          <cell r="V269">
            <v>1.4340400267778703</v>
          </cell>
          <cell r="W269">
            <v>1.1399747110632058E-5</v>
          </cell>
          <cell r="X269" t="str">
            <v xml:space="preserve">Repair by exchange available at First or Second line without special facilities. See parts below. Individual damaged parts can be replaced without replacing the tank. </v>
          </cell>
          <cell r="Z269">
            <v>0</v>
          </cell>
          <cell r="AA269" t="str">
            <v>T0</v>
          </cell>
          <cell r="AB269" t="str">
            <v>T0</v>
          </cell>
          <cell r="AC269" t="str">
            <v>T0</v>
          </cell>
          <cell r="AD269" t="str">
            <v>T0</v>
          </cell>
          <cell r="AL269" t="str">
            <v>MTTE =</v>
          </cell>
          <cell r="AM269">
            <v>1.4340400267778703</v>
          </cell>
          <cell r="AN269">
            <v>1.1399747110632058E-5</v>
          </cell>
          <cell r="AP269">
            <v>1</v>
          </cell>
          <cell r="AQ269">
            <v>4</v>
          </cell>
          <cell r="BJ269">
            <v>6</v>
          </cell>
          <cell r="BL269">
            <v>6</v>
          </cell>
          <cell r="BM269">
            <v>5</v>
          </cell>
          <cell r="BN269">
            <v>2</v>
          </cell>
          <cell r="BO269" t="str">
            <v/>
          </cell>
          <cell r="BP269" t="str">
            <v/>
          </cell>
          <cell r="BQ269" t="str">
            <v/>
          </cell>
          <cell r="BR269" t="str">
            <v/>
          </cell>
          <cell r="BS269" t="str">
            <v/>
          </cell>
          <cell r="BT269" t="str">
            <v/>
          </cell>
          <cell r="BU269" t="str">
            <v/>
          </cell>
          <cell r="BV269" t="str">
            <v/>
          </cell>
          <cell r="BW269" t="str">
            <v/>
          </cell>
          <cell r="BX269" t="str">
            <v/>
          </cell>
          <cell r="BY269" t="str">
            <v/>
          </cell>
          <cell r="BZ269" t="str">
            <v/>
          </cell>
          <cell r="CA269" t="str">
            <v xml:space="preserve">Repair by exchange available at First or Second line without special facilities. </v>
          </cell>
          <cell r="CB269" t="str">
            <v/>
          </cell>
          <cell r="CC269" t="str">
            <v/>
          </cell>
          <cell r="CD269" t="str">
            <v/>
          </cell>
          <cell r="CE269" t="str">
            <v/>
          </cell>
          <cell r="CF269" t="str">
            <v/>
          </cell>
          <cell r="CG269" t="str">
            <v/>
          </cell>
          <cell r="CH269" t="str">
            <v/>
          </cell>
          <cell r="CI269" t="str">
            <v/>
          </cell>
          <cell r="CJ269" t="str">
            <v/>
          </cell>
          <cell r="CK269" t="str">
            <v xml:space="preserve">See parts below. Individual damaged parts can be replaced without replacing the tank. </v>
          </cell>
          <cell r="CL269" t="str">
            <v>Y</v>
          </cell>
        </row>
        <row r="270">
          <cell r="A270">
            <v>273</v>
          </cell>
          <cell r="B270">
            <v>111</v>
          </cell>
          <cell r="C270">
            <v>3</v>
          </cell>
          <cell r="D270" t="str">
            <v>Y</v>
          </cell>
          <cell r="E270">
            <v>0.112</v>
          </cell>
          <cell r="F270" t="str">
            <v>SV00A0A410AD2101</v>
          </cell>
          <cell r="G270" t="str">
            <v>FT28422/01</v>
          </cell>
          <cell r="H270" t="str">
            <v>PMRS</v>
          </cell>
          <cell r="I270" t="str">
            <v>MAIN TANK - 2 - PMRS</v>
          </cell>
          <cell r="J270" t="str">
            <v>Strap</v>
          </cell>
          <cell r="K270" t="str">
            <v>(Strap Assy 2) FT28422/-</v>
          </cell>
          <cell r="L270" t="str">
            <v>Strap</v>
          </cell>
          <cell r="M270">
            <v>1</v>
          </cell>
          <cell r="N270">
            <v>1</v>
          </cell>
          <cell r="O270">
            <v>0.112</v>
          </cell>
          <cell r="P270">
            <v>0.112</v>
          </cell>
          <cell r="Q270">
            <v>1.12E-7</v>
          </cell>
          <cell r="R270">
            <v>8928571.4285714291</v>
          </cell>
          <cell r="S270" t="str">
            <v>Any two straps will retain function</v>
          </cell>
          <cell r="T270" t="str">
            <v>NPRD 95 P2- 152, Plate Universal - 0.0040M converted to hours</v>
          </cell>
          <cell r="U270">
            <v>2</v>
          </cell>
          <cell r="V270">
            <v>1.7666666666666666</v>
          </cell>
          <cell r="W270">
            <v>1.9786666666666666E-7</v>
          </cell>
          <cell r="X27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70">
            <v>1</v>
          </cell>
          <cell r="AA270" t="str">
            <v>R3</v>
          </cell>
          <cell r="AB270" t="str">
            <v>T0</v>
          </cell>
          <cell r="AC270" t="str">
            <v>P23</v>
          </cell>
          <cell r="AD270" t="str">
            <v>T0</v>
          </cell>
          <cell r="AE270">
            <v>0</v>
          </cell>
          <cell r="AF270">
            <v>0.5</v>
          </cell>
          <cell r="AG270">
            <v>0.68333333333333335</v>
          </cell>
          <cell r="AH270">
            <v>0.5</v>
          </cell>
          <cell r="AI270">
            <v>0</v>
          </cell>
          <cell r="AJ270">
            <v>8.3333333333333329E-2</v>
          </cell>
          <cell r="AK270">
            <v>0</v>
          </cell>
          <cell r="AL270">
            <v>0</v>
          </cell>
          <cell r="AM270">
            <v>1.7666666666666666</v>
          </cell>
          <cell r="AN270">
            <v>1.9786666666666666E-7</v>
          </cell>
          <cell r="AP270">
            <v>2</v>
          </cell>
          <cell r="AQ270">
            <v>2</v>
          </cell>
          <cell r="BD270">
            <v>2</v>
          </cell>
          <cell r="BJ270">
            <v>1</v>
          </cell>
          <cell r="BK270">
            <v>1</v>
          </cell>
          <cell r="BL270">
            <v>1</v>
          </cell>
          <cell r="BM270">
            <v>1</v>
          </cell>
          <cell r="BO270" t="str">
            <v/>
          </cell>
          <cell r="BP270" t="str">
            <v xml:space="preserve">Expected to be replaceable. </v>
          </cell>
          <cell r="BQ270" t="str">
            <v/>
          </cell>
          <cell r="BR270" t="str">
            <v/>
          </cell>
          <cell r="BS270" t="str">
            <v/>
          </cell>
          <cell r="BT270" t="str">
            <v/>
          </cell>
          <cell r="BU270" t="str">
            <v/>
          </cell>
          <cell r="BV270" t="str">
            <v xml:space="preserve">Remove tank in accordance with above to gain access. Expected to need 2 mechanics to remove tank. </v>
          </cell>
          <cell r="BW270" t="str">
            <v/>
          </cell>
          <cell r="BX270" t="str">
            <v/>
          </cell>
          <cell r="BY270" t="str">
            <v/>
          </cell>
          <cell r="BZ270" t="str">
            <v/>
          </cell>
          <cell r="CA270" t="str">
            <v xml:space="preserve">Repair by exchange available at First or Second line without special facilities. </v>
          </cell>
          <cell r="CB270" t="str">
            <v/>
          </cell>
          <cell r="CC270" t="str">
            <v/>
          </cell>
          <cell r="CD270" t="str">
            <v/>
          </cell>
          <cell r="CE270" t="str">
            <v/>
          </cell>
          <cell r="CF270" t="str">
            <v xml:space="preserve">Remove and replace part with standard tools. No Special tools predicted. </v>
          </cell>
          <cell r="CG270" t="str">
            <v xml:space="preserve">Reinstall in the reverse order. </v>
          </cell>
          <cell r="CH270" t="str">
            <v/>
          </cell>
          <cell r="CI270" t="str">
            <v xml:space="preserve">No consumeables predicted. </v>
          </cell>
          <cell r="CJ270" t="str">
            <v xml:space="preserve">No predicted life limitations. </v>
          </cell>
          <cell r="CK270" t="str">
            <v/>
          </cell>
          <cell r="CL270" t="str">
            <v>Y</v>
          </cell>
        </row>
        <row r="271">
          <cell r="A271">
            <v>274</v>
          </cell>
          <cell r="B271">
            <v>111</v>
          </cell>
          <cell r="C271">
            <v>3</v>
          </cell>
          <cell r="D271" t="str">
            <v>Y</v>
          </cell>
          <cell r="E271">
            <v>0.112</v>
          </cell>
          <cell r="F271" t="str">
            <v>SV00A0A410AD2103</v>
          </cell>
          <cell r="G271" t="str">
            <v>FT28422/02</v>
          </cell>
          <cell r="H271" t="str">
            <v>PMRS</v>
          </cell>
          <cell r="I271" t="str">
            <v>MAIN TANK - 2 - PMRS</v>
          </cell>
          <cell r="J271" t="str">
            <v>Strap</v>
          </cell>
          <cell r="K271" t="str">
            <v>(Strap Assy 2) FT28422/-</v>
          </cell>
          <cell r="L271" t="str">
            <v>Strap</v>
          </cell>
          <cell r="M271">
            <v>1</v>
          </cell>
          <cell r="N271">
            <v>1</v>
          </cell>
          <cell r="O271">
            <v>0.112</v>
          </cell>
          <cell r="P271">
            <v>0.112</v>
          </cell>
          <cell r="Q271">
            <v>1.12E-7</v>
          </cell>
          <cell r="R271">
            <v>8928571.4285714291</v>
          </cell>
          <cell r="S271" t="str">
            <v>Any two straps will retain function</v>
          </cell>
          <cell r="T271" t="str">
            <v>NPRD 95 P2- 152, Plate Universal - 0.0040M converted to hours</v>
          </cell>
          <cell r="U271">
            <v>2</v>
          </cell>
          <cell r="V271">
            <v>1.7666666666666666</v>
          </cell>
          <cell r="W271">
            <v>1.9786666666666666E-7</v>
          </cell>
          <cell r="X27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71">
            <v>1</v>
          </cell>
          <cell r="AA271" t="str">
            <v>R3</v>
          </cell>
          <cell r="AB271" t="str">
            <v>T0</v>
          </cell>
          <cell r="AC271" t="str">
            <v>P23</v>
          </cell>
          <cell r="AD271" t="str">
            <v>T0</v>
          </cell>
          <cell r="AE271">
            <v>0</v>
          </cell>
          <cell r="AF271">
            <v>0.5</v>
          </cell>
          <cell r="AG271">
            <v>0.68333333333333335</v>
          </cell>
          <cell r="AH271">
            <v>0.5</v>
          </cell>
          <cell r="AI271">
            <v>0</v>
          </cell>
          <cell r="AJ271">
            <v>8.3333333333333329E-2</v>
          </cell>
          <cell r="AK271">
            <v>0</v>
          </cell>
          <cell r="AL271">
            <v>0</v>
          </cell>
          <cell r="AM271">
            <v>1.7666666666666666</v>
          </cell>
          <cell r="AN271">
            <v>1.9786666666666666E-7</v>
          </cell>
          <cell r="AP271">
            <v>2</v>
          </cell>
          <cell r="AQ271">
            <v>2</v>
          </cell>
          <cell r="BD271">
            <v>2</v>
          </cell>
          <cell r="BJ271">
            <v>1</v>
          </cell>
          <cell r="BK271">
            <v>1</v>
          </cell>
          <cell r="BL271">
            <v>1</v>
          </cell>
          <cell r="BM271">
            <v>1</v>
          </cell>
          <cell r="BO271" t="str">
            <v/>
          </cell>
          <cell r="BP271" t="str">
            <v xml:space="preserve">Expected to be replaceable. </v>
          </cell>
          <cell r="BQ271" t="str">
            <v/>
          </cell>
          <cell r="BR271" t="str">
            <v/>
          </cell>
          <cell r="BS271" t="str">
            <v/>
          </cell>
          <cell r="BT271" t="str">
            <v/>
          </cell>
          <cell r="BU271" t="str">
            <v/>
          </cell>
          <cell r="BV271" t="str">
            <v xml:space="preserve">Remove tank in accordance with above to gain access. Expected to need 2 mechanics to remove tank. </v>
          </cell>
          <cell r="BW271" t="str">
            <v/>
          </cell>
          <cell r="BX271" t="str">
            <v/>
          </cell>
          <cell r="BY271" t="str">
            <v/>
          </cell>
          <cell r="BZ271" t="str">
            <v/>
          </cell>
          <cell r="CA271" t="str">
            <v xml:space="preserve">Repair by exchange available at First or Second line without special facilities. </v>
          </cell>
          <cell r="CB271" t="str">
            <v/>
          </cell>
          <cell r="CC271" t="str">
            <v/>
          </cell>
          <cell r="CD271" t="str">
            <v/>
          </cell>
          <cell r="CE271" t="str">
            <v/>
          </cell>
          <cell r="CF271" t="str">
            <v xml:space="preserve">Remove and replace part with standard tools. No Special tools predicted. </v>
          </cell>
          <cell r="CG271" t="str">
            <v xml:space="preserve">Reinstall in the reverse order. </v>
          </cell>
          <cell r="CH271" t="str">
            <v/>
          </cell>
          <cell r="CI271" t="str">
            <v xml:space="preserve">No consumeables predicted. </v>
          </cell>
          <cell r="CJ271" t="str">
            <v xml:space="preserve">No predicted life limitations. </v>
          </cell>
          <cell r="CK271" t="str">
            <v/>
          </cell>
          <cell r="CL271" t="str">
            <v>Y</v>
          </cell>
        </row>
        <row r="272">
          <cell r="A272">
            <v>275</v>
          </cell>
          <cell r="B272">
            <v>111</v>
          </cell>
          <cell r="C272">
            <v>3</v>
          </cell>
          <cell r="D272" t="str">
            <v>Y</v>
          </cell>
          <cell r="E272">
            <v>0.112</v>
          </cell>
          <cell r="F272" t="str">
            <v>SV00A0A410AD2105</v>
          </cell>
          <cell r="G272" t="str">
            <v>FT28422/03</v>
          </cell>
          <cell r="H272" t="str">
            <v>PMRS</v>
          </cell>
          <cell r="I272" t="str">
            <v>MAIN TANK - 2 - PMRS</v>
          </cell>
          <cell r="J272" t="str">
            <v>Strap</v>
          </cell>
          <cell r="K272" t="str">
            <v>(Strap Assy 2) FT28422/-</v>
          </cell>
          <cell r="L272" t="str">
            <v>Strap</v>
          </cell>
          <cell r="M272">
            <v>1</v>
          </cell>
          <cell r="N272">
            <v>1</v>
          </cell>
          <cell r="O272">
            <v>0.112</v>
          </cell>
          <cell r="P272">
            <v>0.112</v>
          </cell>
          <cell r="Q272">
            <v>1.12E-7</v>
          </cell>
          <cell r="R272">
            <v>8928571.4285714291</v>
          </cell>
          <cell r="S272" t="str">
            <v>Any two straps will retain function</v>
          </cell>
          <cell r="T272" t="str">
            <v>NPRD 95 P2- 152, Plate Universal - 0.0040M converted to hours</v>
          </cell>
          <cell r="U272">
            <v>2</v>
          </cell>
          <cell r="V272">
            <v>1.7666666666666666</v>
          </cell>
          <cell r="W272">
            <v>1.9786666666666666E-7</v>
          </cell>
          <cell r="X27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72">
            <v>1</v>
          </cell>
          <cell r="AA272" t="str">
            <v>R3</v>
          </cell>
          <cell r="AB272" t="str">
            <v>T0</v>
          </cell>
          <cell r="AC272" t="str">
            <v>P23</v>
          </cell>
          <cell r="AD272" t="str">
            <v>T0</v>
          </cell>
          <cell r="AE272">
            <v>0</v>
          </cell>
          <cell r="AF272">
            <v>0.5</v>
          </cell>
          <cell r="AG272">
            <v>0.68333333333333335</v>
          </cell>
          <cell r="AH272">
            <v>0.5</v>
          </cell>
          <cell r="AI272">
            <v>0</v>
          </cell>
          <cell r="AJ272">
            <v>8.3333333333333329E-2</v>
          </cell>
          <cell r="AK272">
            <v>0</v>
          </cell>
          <cell r="AL272">
            <v>0</v>
          </cell>
          <cell r="AM272">
            <v>1.7666666666666666</v>
          </cell>
          <cell r="AN272">
            <v>1.9786666666666666E-7</v>
          </cell>
          <cell r="AP272">
            <v>2</v>
          </cell>
          <cell r="AQ272">
            <v>2</v>
          </cell>
          <cell r="BD272">
            <v>2</v>
          </cell>
          <cell r="BJ272">
            <v>1</v>
          </cell>
          <cell r="BK272">
            <v>1</v>
          </cell>
          <cell r="BL272">
            <v>1</v>
          </cell>
          <cell r="BM272">
            <v>1</v>
          </cell>
          <cell r="BO272" t="str">
            <v/>
          </cell>
          <cell r="BP272" t="str">
            <v xml:space="preserve">Expected to be replaceable. </v>
          </cell>
          <cell r="BQ272" t="str">
            <v/>
          </cell>
          <cell r="BR272" t="str">
            <v/>
          </cell>
          <cell r="BS272" t="str">
            <v/>
          </cell>
          <cell r="BT272" t="str">
            <v/>
          </cell>
          <cell r="BU272" t="str">
            <v/>
          </cell>
          <cell r="BV272" t="str">
            <v xml:space="preserve">Remove tank in accordance with above to gain access. Expected to need 2 mechanics to remove tank. </v>
          </cell>
          <cell r="BW272" t="str">
            <v/>
          </cell>
          <cell r="BX272" t="str">
            <v/>
          </cell>
          <cell r="BY272" t="str">
            <v/>
          </cell>
          <cell r="BZ272" t="str">
            <v/>
          </cell>
          <cell r="CA272" t="str">
            <v xml:space="preserve">Repair by exchange available at First or Second line without special facilities. </v>
          </cell>
          <cell r="CB272" t="str">
            <v/>
          </cell>
          <cell r="CC272" t="str">
            <v/>
          </cell>
          <cell r="CD272" t="str">
            <v/>
          </cell>
          <cell r="CE272" t="str">
            <v/>
          </cell>
          <cell r="CF272" t="str">
            <v xml:space="preserve">Remove and replace part with standard tools. No Special tools predicted. </v>
          </cell>
          <cell r="CG272" t="str">
            <v xml:space="preserve">Reinstall in the reverse order. </v>
          </cell>
          <cell r="CH272" t="str">
            <v/>
          </cell>
          <cell r="CI272" t="str">
            <v xml:space="preserve">No consumeables predicted. </v>
          </cell>
          <cell r="CJ272" t="str">
            <v xml:space="preserve">No predicted life limitations. </v>
          </cell>
          <cell r="CK272" t="str">
            <v/>
          </cell>
          <cell r="CL272" t="str">
            <v>Y</v>
          </cell>
        </row>
        <row r="273">
          <cell r="A273">
            <v>276</v>
          </cell>
          <cell r="B273">
            <v>48</v>
          </cell>
          <cell r="C273">
            <v>3</v>
          </cell>
          <cell r="D273" t="str">
            <v>Y</v>
          </cell>
          <cell r="E273">
            <v>0.44800000000000001</v>
          </cell>
          <cell r="F273" t="str">
            <v>SV00A0A410AD2107</v>
          </cell>
          <cell r="G273" t="str">
            <v>FT28911</v>
          </cell>
          <cell r="H273" t="str">
            <v>PMRS</v>
          </cell>
          <cell r="I273" t="str">
            <v>MAIN TANK - 2 - PMRS</v>
          </cell>
          <cell r="J273" t="str">
            <v>Tension Block Threaded M8</v>
          </cell>
          <cell r="K273" t="str">
            <v>(Strap Assy 2) FT28422/-</v>
          </cell>
          <cell r="L273" t="str">
            <v>Tension Block Threaded M8</v>
          </cell>
          <cell r="M273">
            <v>2</v>
          </cell>
          <cell r="N273">
            <v>2</v>
          </cell>
          <cell r="O273">
            <v>0.224</v>
          </cell>
          <cell r="P273">
            <v>0.44800000000000001</v>
          </cell>
          <cell r="Q273">
            <v>4.4799999999999999E-7</v>
          </cell>
          <cell r="R273">
            <v>2232142.8571428573</v>
          </cell>
          <cell r="S273" t="str">
            <v>Any two straps will retain function</v>
          </cell>
          <cell r="T273" t="str">
            <v>NPRD 95 P2-152, Plate - 0.008M GM converted to hours.</v>
          </cell>
          <cell r="U273">
            <v>2</v>
          </cell>
          <cell r="V273">
            <v>1.7666666666666666</v>
          </cell>
          <cell r="W273">
            <v>7.9146666666666666E-7</v>
          </cell>
          <cell r="X27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73">
            <v>1</v>
          </cell>
          <cell r="AA273" t="str">
            <v>R3</v>
          </cell>
          <cell r="AB273" t="str">
            <v>T0</v>
          </cell>
          <cell r="AC273" t="str">
            <v>P23</v>
          </cell>
          <cell r="AD273" t="str">
            <v>T0</v>
          </cell>
          <cell r="AE273">
            <v>0</v>
          </cell>
          <cell r="AF273">
            <v>0.5</v>
          </cell>
          <cell r="AG273">
            <v>0.68333333333333335</v>
          </cell>
          <cell r="AH273">
            <v>0.5</v>
          </cell>
          <cell r="AI273">
            <v>0</v>
          </cell>
          <cell r="AJ273">
            <v>8.3333333333333329E-2</v>
          </cell>
          <cell r="AK273">
            <v>0</v>
          </cell>
          <cell r="AL273">
            <v>0</v>
          </cell>
          <cell r="AM273">
            <v>1.7666666666666666</v>
          </cell>
          <cell r="AN273">
            <v>7.9146666666666666E-7</v>
          </cell>
          <cell r="AP273">
            <v>2</v>
          </cell>
          <cell r="AQ273">
            <v>2</v>
          </cell>
          <cell r="BD273">
            <v>2</v>
          </cell>
          <cell r="BJ273">
            <v>1</v>
          </cell>
          <cell r="BK273">
            <v>1</v>
          </cell>
          <cell r="BL273">
            <v>1</v>
          </cell>
          <cell r="BM273">
            <v>1</v>
          </cell>
          <cell r="BO273" t="str">
            <v/>
          </cell>
          <cell r="BP273" t="str">
            <v xml:space="preserve">Expected to be replaceable. </v>
          </cell>
          <cell r="BQ273" t="str">
            <v/>
          </cell>
          <cell r="BR273" t="str">
            <v/>
          </cell>
          <cell r="BS273" t="str">
            <v/>
          </cell>
          <cell r="BT273" t="str">
            <v/>
          </cell>
          <cell r="BU273" t="str">
            <v/>
          </cell>
          <cell r="BV273" t="str">
            <v xml:space="preserve">Remove tank in accordance with above to gain access. Expected to need 2 mechanics to remove tank. </v>
          </cell>
          <cell r="BW273" t="str">
            <v/>
          </cell>
          <cell r="BX273" t="str">
            <v/>
          </cell>
          <cell r="BY273" t="str">
            <v/>
          </cell>
          <cell r="BZ273" t="str">
            <v/>
          </cell>
          <cell r="CA273" t="str">
            <v xml:space="preserve">Repair by exchange available at First or Second line without special facilities. </v>
          </cell>
          <cell r="CB273" t="str">
            <v/>
          </cell>
          <cell r="CC273" t="str">
            <v/>
          </cell>
          <cell r="CD273" t="str">
            <v/>
          </cell>
          <cell r="CE273" t="str">
            <v/>
          </cell>
          <cell r="CF273" t="str">
            <v xml:space="preserve">Remove and replace part with standard tools. No Special tools predicted. </v>
          </cell>
          <cell r="CG273" t="str">
            <v xml:space="preserve">Reinstall in the reverse order. </v>
          </cell>
          <cell r="CH273" t="str">
            <v/>
          </cell>
          <cell r="CI273" t="str">
            <v xml:space="preserve">No consumeables predicted. </v>
          </cell>
          <cell r="CJ273" t="str">
            <v xml:space="preserve">No predicted life limitations. </v>
          </cell>
          <cell r="CK273" t="str">
            <v/>
          </cell>
          <cell r="CL273" t="str">
            <v>Y</v>
          </cell>
        </row>
        <row r="274">
          <cell r="A274">
            <v>277</v>
          </cell>
          <cell r="B274">
            <v>48</v>
          </cell>
          <cell r="C274">
            <v>3</v>
          </cell>
          <cell r="D274" t="str">
            <v>Y</v>
          </cell>
          <cell r="E274">
            <v>0.44800000000000001</v>
          </cell>
          <cell r="F274" t="str">
            <v>SV00A0A410AD2109</v>
          </cell>
          <cell r="G274" t="str">
            <v>FT28910</v>
          </cell>
          <cell r="H274" t="str">
            <v>PMRS</v>
          </cell>
          <cell r="I274" t="str">
            <v>MAIN TANK - 2 - PMRS</v>
          </cell>
          <cell r="J274" t="str">
            <v>Tension Block Clearance</v>
          </cell>
          <cell r="K274" t="str">
            <v>(Strap Assy 2) FT28422/-</v>
          </cell>
          <cell r="L274" t="str">
            <v>Tension Block Clearance</v>
          </cell>
          <cell r="M274">
            <v>2</v>
          </cell>
          <cell r="N274">
            <v>2</v>
          </cell>
          <cell r="O274">
            <v>0.224</v>
          </cell>
          <cell r="P274">
            <v>0.44800000000000001</v>
          </cell>
          <cell r="Q274">
            <v>4.4799999999999999E-7</v>
          </cell>
          <cell r="R274">
            <v>2232142.8571428573</v>
          </cell>
          <cell r="S274" t="str">
            <v>Any two straps will retain function</v>
          </cell>
          <cell r="T274" t="str">
            <v>NPRD 95 P2-152, Plate - 0.008M GM converted to hours.</v>
          </cell>
          <cell r="U274">
            <v>2</v>
          </cell>
          <cell r="V274">
            <v>1.7666666666666666</v>
          </cell>
          <cell r="W274">
            <v>7.9146666666666666E-7</v>
          </cell>
          <cell r="X27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74">
            <v>1</v>
          </cell>
          <cell r="AA274" t="str">
            <v>R3</v>
          </cell>
          <cell r="AB274" t="str">
            <v>T0</v>
          </cell>
          <cell r="AC274" t="str">
            <v>P23</v>
          </cell>
          <cell r="AD274" t="str">
            <v>T0</v>
          </cell>
          <cell r="AE274">
            <v>0</v>
          </cell>
          <cell r="AF274">
            <v>0.5</v>
          </cell>
          <cell r="AG274">
            <v>0.68333333333333335</v>
          </cell>
          <cell r="AH274">
            <v>0.5</v>
          </cell>
          <cell r="AI274">
            <v>0</v>
          </cell>
          <cell r="AJ274">
            <v>8.3333333333333329E-2</v>
          </cell>
          <cell r="AK274">
            <v>0</v>
          </cell>
          <cell r="AL274">
            <v>0</v>
          </cell>
          <cell r="AM274">
            <v>1.7666666666666666</v>
          </cell>
          <cell r="AN274">
            <v>7.9146666666666666E-7</v>
          </cell>
          <cell r="AP274">
            <v>2</v>
          </cell>
          <cell r="AQ274">
            <v>2</v>
          </cell>
          <cell r="BD274">
            <v>2</v>
          </cell>
          <cell r="BJ274">
            <v>1</v>
          </cell>
          <cell r="BK274">
            <v>1</v>
          </cell>
          <cell r="BL274">
            <v>1</v>
          </cell>
          <cell r="BM274">
            <v>1</v>
          </cell>
          <cell r="BO274" t="str">
            <v/>
          </cell>
          <cell r="BP274" t="str">
            <v xml:space="preserve">Expected to be replaceable. </v>
          </cell>
          <cell r="BQ274" t="str">
            <v/>
          </cell>
          <cell r="BR274" t="str">
            <v/>
          </cell>
          <cell r="BS274" t="str">
            <v/>
          </cell>
          <cell r="BT274" t="str">
            <v/>
          </cell>
          <cell r="BU274" t="str">
            <v/>
          </cell>
          <cell r="BV274" t="str">
            <v xml:space="preserve">Remove tank in accordance with above to gain access. Expected to need 2 mechanics to remove tank. </v>
          </cell>
          <cell r="BW274" t="str">
            <v/>
          </cell>
          <cell r="BX274" t="str">
            <v/>
          </cell>
          <cell r="BY274" t="str">
            <v/>
          </cell>
          <cell r="BZ274" t="str">
            <v/>
          </cell>
          <cell r="CA274" t="str">
            <v xml:space="preserve">Repair by exchange available at First or Second line without special facilities. </v>
          </cell>
          <cell r="CB274" t="str">
            <v/>
          </cell>
          <cell r="CC274" t="str">
            <v/>
          </cell>
          <cell r="CD274" t="str">
            <v/>
          </cell>
          <cell r="CE274" t="str">
            <v/>
          </cell>
          <cell r="CF274" t="str">
            <v xml:space="preserve">Remove and replace part with standard tools. No Special tools predicted. </v>
          </cell>
          <cell r="CG274" t="str">
            <v xml:space="preserve">Reinstall in the reverse order. </v>
          </cell>
          <cell r="CH274" t="str">
            <v/>
          </cell>
          <cell r="CI274" t="str">
            <v xml:space="preserve">No consumeables predicted. </v>
          </cell>
          <cell r="CJ274" t="str">
            <v xml:space="preserve">No predicted life limitations. </v>
          </cell>
          <cell r="CK274" t="str">
            <v/>
          </cell>
          <cell r="CL274" t="str">
            <v>Y</v>
          </cell>
        </row>
        <row r="275">
          <cell r="A275">
            <v>278</v>
          </cell>
          <cell r="B275">
            <v>73</v>
          </cell>
          <cell r="C275">
            <v>3</v>
          </cell>
          <cell r="D275" t="str">
            <v>Y</v>
          </cell>
          <cell r="E275">
            <v>5.0848000000000004</v>
          </cell>
          <cell r="F275" t="str">
            <v>SV00A0A410AD2111</v>
          </cell>
          <cell r="G275" t="str">
            <v>NT-M8-SCX24</v>
          </cell>
          <cell r="H275" t="str">
            <v>PMRS</v>
          </cell>
          <cell r="I275" t="str">
            <v>MAIN TANK - 2 - PMRS</v>
          </cell>
          <cell r="J275" t="str">
            <v>Studding Connector M8</v>
          </cell>
          <cell r="K275" t="str">
            <v>(Strap Assy 2) FT28422/-</v>
          </cell>
          <cell r="L275" t="str">
            <v>Studding Connector M8</v>
          </cell>
          <cell r="M275">
            <v>2</v>
          </cell>
          <cell r="N275">
            <v>2</v>
          </cell>
          <cell r="O275">
            <v>2.5424000000000002</v>
          </cell>
          <cell r="P275">
            <v>5.0848000000000004</v>
          </cell>
          <cell r="Q275">
            <v>5.0848000000000009E-6</v>
          </cell>
          <cell r="R275">
            <v>196664.56891126491</v>
          </cell>
          <cell r="S275" t="str">
            <v>Any two straps will retain function</v>
          </cell>
          <cell r="T275" t="str">
            <v>NPRD 95 P2-49, Connector Adapter - 0.0908M converted to hours</v>
          </cell>
          <cell r="U275">
            <v>2</v>
          </cell>
          <cell r="V275">
            <v>1.3166666666666667</v>
          </cell>
          <cell r="W275">
            <v>6.6949866666666674E-6</v>
          </cell>
          <cell r="X27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75">
            <v>1</v>
          </cell>
          <cell r="AA275" t="str">
            <v>R3</v>
          </cell>
          <cell r="AB275" t="str">
            <v>T0</v>
          </cell>
          <cell r="AC275" t="str">
            <v>P11</v>
          </cell>
          <cell r="AD275" t="str">
            <v>T0</v>
          </cell>
          <cell r="AE275">
            <v>0</v>
          </cell>
          <cell r="AF275">
            <v>0.5</v>
          </cell>
          <cell r="AG275">
            <v>0.23333333333333334</v>
          </cell>
          <cell r="AH275">
            <v>0.5</v>
          </cell>
          <cell r="AI275">
            <v>0</v>
          </cell>
          <cell r="AJ275">
            <v>8.3333333333333329E-2</v>
          </cell>
          <cell r="AK275">
            <v>0</v>
          </cell>
          <cell r="AL275">
            <v>0</v>
          </cell>
          <cell r="AM275">
            <v>1.3166666666666667</v>
          </cell>
          <cell r="AN275">
            <v>6.6949866666666674E-6</v>
          </cell>
          <cell r="AP275">
            <v>2</v>
          </cell>
          <cell r="AQ275">
            <v>2</v>
          </cell>
          <cell r="BD275">
            <v>2</v>
          </cell>
          <cell r="BJ275">
            <v>1</v>
          </cell>
          <cell r="BK275">
            <v>1</v>
          </cell>
          <cell r="BL275">
            <v>2</v>
          </cell>
          <cell r="BM275">
            <v>1</v>
          </cell>
          <cell r="BO275" t="str">
            <v/>
          </cell>
          <cell r="BP275" t="str">
            <v xml:space="preserve">Expected to be replaceable. </v>
          </cell>
          <cell r="BQ275" t="str">
            <v/>
          </cell>
          <cell r="BR275" t="str">
            <v/>
          </cell>
          <cell r="BS275" t="str">
            <v/>
          </cell>
          <cell r="BT275" t="str">
            <v/>
          </cell>
          <cell r="BU275" t="str">
            <v/>
          </cell>
          <cell r="BV275" t="str">
            <v xml:space="preserve">Remove tank in accordance with above to gain access. Expected to need 2 mechanics to remove tank. </v>
          </cell>
          <cell r="BW275" t="str">
            <v/>
          </cell>
          <cell r="BX275" t="str">
            <v/>
          </cell>
          <cell r="BY275" t="str">
            <v/>
          </cell>
          <cell r="BZ275" t="str">
            <v/>
          </cell>
          <cell r="CA275" t="str">
            <v xml:space="preserve">Repair by exchange available at First or Second line without special facilities. </v>
          </cell>
          <cell r="CB275" t="str">
            <v/>
          </cell>
          <cell r="CC275" t="str">
            <v/>
          </cell>
          <cell r="CD275" t="str">
            <v/>
          </cell>
          <cell r="CE275" t="str">
            <v/>
          </cell>
          <cell r="CF275" t="str">
            <v xml:space="preserve">Remove and replace part with standard tools. No Special tools predicted. </v>
          </cell>
          <cell r="CG275" t="str">
            <v xml:space="preserve">Reinstall in the reverse order. </v>
          </cell>
          <cell r="CH275" t="str">
            <v/>
          </cell>
          <cell r="CI275" t="str">
            <v xml:space="preserve">Use thread-locking compound on fasteners. Use silicone grease on bonded seals for preservation.  Use anti-seizing grease/compound on bulkhead connectors and bolts.  Use  bonding compound on mounting strap clamp locations as required. </v>
          </cell>
          <cell r="CJ275" t="str">
            <v xml:space="preserve">No predicted life limitations. </v>
          </cell>
          <cell r="CK275" t="str">
            <v/>
          </cell>
          <cell r="CL275" t="str">
            <v>Y</v>
          </cell>
        </row>
        <row r="276">
          <cell r="A276">
            <v>279</v>
          </cell>
          <cell r="B276">
            <v>48</v>
          </cell>
          <cell r="C276">
            <v>3</v>
          </cell>
          <cell r="D276" t="str">
            <v>Y</v>
          </cell>
          <cell r="E276">
            <v>0.224</v>
          </cell>
          <cell r="F276" t="str">
            <v>SV00A0A410AD2113</v>
          </cell>
          <cell r="G276" t="str">
            <v>FT28905</v>
          </cell>
          <cell r="H276" t="str">
            <v>PMRS</v>
          </cell>
          <cell r="I276" t="str">
            <v>MAIN TANK - 2 - PMRS</v>
          </cell>
          <cell r="J276" t="str">
            <v>Mounting Block</v>
          </cell>
          <cell r="K276" t="str">
            <v>(Strap Assy 2) FT28422/-</v>
          </cell>
          <cell r="L276" t="str">
            <v>Mounting Block</v>
          </cell>
          <cell r="M276">
            <v>1</v>
          </cell>
          <cell r="N276">
            <v>1</v>
          </cell>
          <cell r="O276">
            <v>0.224</v>
          </cell>
          <cell r="P276">
            <v>0.224</v>
          </cell>
          <cell r="Q276">
            <v>2.2399999999999999E-7</v>
          </cell>
          <cell r="R276">
            <v>4464285.7142857146</v>
          </cell>
          <cell r="S276" t="str">
            <v>Any two straps will retain function</v>
          </cell>
          <cell r="T276" t="str">
            <v>NPRD 95 P2-152, Plate - 0.008M GM converted to hours.</v>
          </cell>
          <cell r="U276">
            <v>2</v>
          </cell>
          <cell r="V276">
            <v>1.7666666666666666</v>
          </cell>
          <cell r="W276">
            <v>3.9573333333333333E-7</v>
          </cell>
          <cell r="X27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76">
            <v>1</v>
          </cell>
          <cell r="AA276" t="str">
            <v>R3</v>
          </cell>
          <cell r="AB276" t="str">
            <v>T0</v>
          </cell>
          <cell r="AC276" t="str">
            <v>P23</v>
          </cell>
          <cell r="AD276" t="str">
            <v>T0</v>
          </cell>
          <cell r="AE276">
            <v>0</v>
          </cell>
          <cell r="AF276">
            <v>0.5</v>
          </cell>
          <cell r="AG276">
            <v>0.68333333333333335</v>
          </cell>
          <cell r="AH276">
            <v>0.5</v>
          </cell>
          <cell r="AI276">
            <v>0</v>
          </cell>
          <cell r="AJ276">
            <v>8.3333333333333329E-2</v>
          </cell>
          <cell r="AK276">
            <v>0</v>
          </cell>
          <cell r="AL276">
            <v>0</v>
          </cell>
          <cell r="AM276">
            <v>1.7666666666666666</v>
          </cell>
          <cell r="AN276">
            <v>3.9573333333333333E-7</v>
          </cell>
          <cell r="AP276">
            <v>2</v>
          </cell>
          <cell r="AQ276">
            <v>2</v>
          </cell>
          <cell r="BD276">
            <v>2</v>
          </cell>
          <cell r="BJ276">
            <v>1</v>
          </cell>
          <cell r="BK276">
            <v>1</v>
          </cell>
          <cell r="BL276">
            <v>1</v>
          </cell>
          <cell r="BM276">
            <v>1</v>
          </cell>
          <cell r="BO276" t="str">
            <v/>
          </cell>
          <cell r="BP276" t="str">
            <v xml:space="preserve">Expected to be replaceable. </v>
          </cell>
          <cell r="BQ276" t="str">
            <v/>
          </cell>
          <cell r="BR276" t="str">
            <v/>
          </cell>
          <cell r="BS276" t="str">
            <v/>
          </cell>
          <cell r="BT276" t="str">
            <v/>
          </cell>
          <cell r="BU276" t="str">
            <v/>
          </cell>
          <cell r="BV276" t="str">
            <v xml:space="preserve">Remove tank in accordance with above to gain access. Expected to need 2 mechanics to remove tank. </v>
          </cell>
          <cell r="BW276" t="str">
            <v/>
          </cell>
          <cell r="BX276" t="str">
            <v/>
          </cell>
          <cell r="BY276" t="str">
            <v/>
          </cell>
          <cell r="BZ276" t="str">
            <v/>
          </cell>
          <cell r="CA276" t="str">
            <v xml:space="preserve">Repair by exchange available at First or Second line without special facilities. </v>
          </cell>
          <cell r="CB276" t="str">
            <v/>
          </cell>
          <cell r="CC276" t="str">
            <v/>
          </cell>
          <cell r="CD276" t="str">
            <v/>
          </cell>
          <cell r="CE276" t="str">
            <v/>
          </cell>
          <cell r="CF276" t="str">
            <v xml:space="preserve">Remove and replace part with standard tools. No Special tools predicted. </v>
          </cell>
          <cell r="CG276" t="str">
            <v xml:space="preserve">Reinstall in the reverse order. </v>
          </cell>
          <cell r="CH276" t="str">
            <v/>
          </cell>
          <cell r="CI276" t="str">
            <v xml:space="preserve">No consumeables predicted. </v>
          </cell>
          <cell r="CJ276" t="str">
            <v xml:space="preserve">No predicted life limitations. </v>
          </cell>
          <cell r="CK276" t="str">
            <v/>
          </cell>
          <cell r="CL276" t="str">
            <v>Y</v>
          </cell>
        </row>
        <row r="277">
          <cell r="A277">
            <v>280</v>
          </cell>
          <cell r="B277">
            <v>48</v>
          </cell>
          <cell r="C277">
            <v>3</v>
          </cell>
          <cell r="D277" t="str">
            <v>Y</v>
          </cell>
          <cell r="E277">
            <v>0.224</v>
          </cell>
          <cell r="F277" t="str">
            <v>SV00A0A410AD2115</v>
          </cell>
          <cell r="G277" t="str">
            <v>FT28909</v>
          </cell>
          <cell r="H277" t="str">
            <v>PMRS</v>
          </cell>
          <cell r="I277" t="str">
            <v>MAIN TANK - 2 - PMRS</v>
          </cell>
          <cell r="J277" t="str">
            <v>Strap Retaining Block</v>
          </cell>
          <cell r="K277" t="str">
            <v>(Strap Assy 2) FT28422/-</v>
          </cell>
          <cell r="L277" t="str">
            <v>Strap Retaining Block</v>
          </cell>
          <cell r="M277">
            <v>1</v>
          </cell>
          <cell r="N277">
            <v>1</v>
          </cell>
          <cell r="O277">
            <v>0.224</v>
          </cell>
          <cell r="P277">
            <v>0.224</v>
          </cell>
          <cell r="Q277">
            <v>2.2399999999999999E-7</v>
          </cell>
          <cell r="R277">
            <v>4464285.7142857146</v>
          </cell>
          <cell r="S277" t="str">
            <v>Any two straps will retain function</v>
          </cell>
          <cell r="T277" t="str">
            <v>NPRD 95 P2-152, Plate - 0.008M GM converted to hours.</v>
          </cell>
          <cell r="U277">
            <v>2</v>
          </cell>
          <cell r="V277">
            <v>1.7666666666666666</v>
          </cell>
          <cell r="W277">
            <v>3.9573333333333333E-7</v>
          </cell>
          <cell r="X27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77">
            <v>1</v>
          </cell>
          <cell r="AA277" t="str">
            <v>R3</v>
          </cell>
          <cell r="AB277" t="str">
            <v>T0</v>
          </cell>
          <cell r="AC277" t="str">
            <v>P23</v>
          </cell>
          <cell r="AD277" t="str">
            <v>T0</v>
          </cell>
          <cell r="AE277">
            <v>0</v>
          </cell>
          <cell r="AF277">
            <v>0.5</v>
          </cell>
          <cell r="AG277">
            <v>0.68333333333333335</v>
          </cell>
          <cell r="AH277">
            <v>0.5</v>
          </cell>
          <cell r="AI277">
            <v>0</v>
          </cell>
          <cell r="AJ277">
            <v>8.3333333333333329E-2</v>
          </cell>
          <cell r="AK277">
            <v>0</v>
          </cell>
          <cell r="AL277">
            <v>0</v>
          </cell>
          <cell r="AM277">
            <v>1.7666666666666666</v>
          </cell>
          <cell r="AN277">
            <v>3.9573333333333333E-7</v>
          </cell>
          <cell r="AP277">
            <v>2</v>
          </cell>
          <cell r="AQ277">
            <v>2</v>
          </cell>
          <cell r="BD277">
            <v>2</v>
          </cell>
          <cell r="BJ277">
            <v>1</v>
          </cell>
          <cell r="BK277">
            <v>1</v>
          </cell>
          <cell r="BL277">
            <v>1</v>
          </cell>
          <cell r="BM277">
            <v>1</v>
          </cell>
          <cell r="BO277" t="str">
            <v/>
          </cell>
          <cell r="BP277" t="str">
            <v xml:space="preserve">Expected to be replaceable. </v>
          </cell>
          <cell r="BQ277" t="str">
            <v/>
          </cell>
          <cell r="BR277" t="str">
            <v/>
          </cell>
          <cell r="BS277" t="str">
            <v/>
          </cell>
          <cell r="BT277" t="str">
            <v/>
          </cell>
          <cell r="BU277" t="str">
            <v/>
          </cell>
          <cell r="BV277" t="str">
            <v xml:space="preserve">Remove tank in accordance with above to gain access. Expected to need 2 mechanics to remove tank. </v>
          </cell>
          <cell r="BW277" t="str">
            <v/>
          </cell>
          <cell r="BX277" t="str">
            <v/>
          </cell>
          <cell r="BY277" t="str">
            <v/>
          </cell>
          <cell r="BZ277" t="str">
            <v/>
          </cell>
          <cell r="CA277" t="str">
            <v xml:space="preserve">Repair by exchange available at First or Second line without special facilities. </v>
          </cell>
          <cell r="CB277" t="str">
            <v/>
          </cell>
          <cell r="CC277" t="str">
            <v/>
          </cell>
          <cell r="CD277" t="str">
            <v/>
          </cell>
          <cell r="CE277" t="str">
            <v/>
          </cell>
          <cell r="CF277" t="str">
            <v xml:space="preserve">Remove and replace part with standard tools. No Special tools predicted. </v>
          </cell>
          <cell r="CG277" t="str">
            <v xml:space="preserve">Reinstall in the reverse order. </v>
          </cell>
          <cell r="CH277" t="str">
            <v/>
          </cell>
          <cell r="CI277" t="str">
            <v xml:space="preserve">No consumeables predicted. </v>
          </cell>
          <cell r="CJ277" t="str">
            <v xml:space="preserve">No predicted life limitations. </v>
          </cell>
          <cell r="CK277" t="str">
            <v/>
          </cell>
          <cell r="CL277" t="str">
            <v>Y</v>
          </cell>
        </row>
        <row r="278">
          <cell r="A278">
            <v>281</v>
          </cell>
          <cell r="B278">
            <v>48</v>
          </cell>
          <cell r="C278">
            <v>3</v>
          </cell>
          <cell r="D278" t="str">
            <v>Y</v>
          </cell>
          <cell r="E278">
            <v>0.224</v>
          </cell>
          <cell r="F278" t="str">
            <v>SV00A0A410AD2117</v>
          </cell>
          <cell r="G278" t="str">
            <v>FT28907</v>
          </cell>
          <cell r="H278" t="str">
            <v>PMRS</v>
          </cell>
          <cell r="I278" t="str">
            <v>MAIN TANK - 2 - PMRS</v>
          </cell>
          <cell r="J278" t="str">
            <v>Welded Mounting Block</v>
          </cell>
          <cell r="K278" t="str">
            <v>(Strap Assy 2) FT28422/-</v>
          </cell>
          <cell r="L278" t="str">
            <v>Welded Mounting Block</v>
          </cell>
          <cell r="M278">
            <v>1</v>
          </cell>
          <cell r="N278">
            <v>1</v>
          </cell>
          <cell r="O278">
            <v>0.224</v>
          </cell>
          <cell r="P278">
            <v>0.224</v>
          </cell>
          <cell r="Q278">
            <v>2.2399999999999999E-7</v>
          </cell>
          <cell r="R278">
            <v>4464285.7142857146</v>
          </cell>
          <cell r="S278" t="str">
            <v>Any two straps will retain function</v>
          </cell>
          <cell r="T278" t="str">
            <v>NPRD 95 P2-152, Plate - 0.008M GM converted to hours.</v>
          </cell>
          <cell r="U278">
            <v>2</v>
          </cell>
          <cell r="V278">
            <v>1.7666666666666666</v>
          </cell>
          <cell r="W278">
            <v>3.9573333333333333E-7</v>
          </cell>
          <cell r="X27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78">
            <v>1</v>
          </cell>
          <cell r="AA278" t="str">
            <v>R3</v>
          </cell>
          <cell r="AB278" t="str">
            <v>T0</v>
          </cell>
          <cell r="AC278" t="str">
            <v>P23</v>
          </cell>
          <cell r="AD278" t="str">
            <v>T0</v>
          </cell>
          <cell r="AE278">
            <v>0</v>
          </cell>
          <cell r="AF278">
            <v>0.5</v>
          </cell>
          <cell r="AG278">
            <v>0.68333333333333335</v>
          </cell>
          <cell r="AH278">
            <v>0.5</v>
          </cell>
          <cell r="AI278">
            <v>0</v>
          </cell>
          <cell r="AJ278">
            <v>8.3333333333333329E-2</v>
          </cell>
          <cell r="AK278">
            <v>0</v>
          </cell>
          <cell r="AL278">
            <v>0</v>
          </cell>
          <cell r="AM278">
            <v>1.7666666666666666</v>
          </cell>
          <cell r="AN278">
            <v>3.9573333333333333E-7</v>
          </cell>
          <cell r="AP278">
            <v>2</v>
          </cell>
          <cell r="AQ278">
            <v>2</v>
          </cell>
          <cell r="BD278">
            <v>2</v>
          </cell>
          <cell r="BJ278">
            <v>1</v>
          </cell>
          <cell r="BK278">
            <v>1</v>
          </cell>
          <cell r="BL278">
            <v>1</v>
          </cell>
          <cell r="BM278">
            <v>1</v>
          </cell>
          <cell r="BO278" t="str">
            <v/>
          </cell>
          <cell r="BP278" t="str">
            <v xml:space="preserve">Expected to be replaceable. </v>
          </cell>
          <cell r="BQ278" t="str">
            <v/>
          </cell>
          <cell r="BR278" t="str">
            <v/>
          </cell>
          <cell r="BS278" t="str">
            <v/>
          </cell>
          <cell r="BT278" t="str">
            <v/>
          </cell>
          <cell r="BU278" t="str">
            <v/>
          </cell>
          <cell r="BV278" t="str">
            <v xml:space="preserve">Remove tank in accordance with above to gain access. Expected to need 2 mechanics to remove tank. </v>
          </cell>
          <cell r="BW278" t="str">
            <v/>
          </cell>
          <cell r="BX278" t="str">
            <v/>
          </cell>
          <cell r="BY278" t="str">
            <v/>
          </cell>
          <cell r="BZ278" t="str">
            <v/>
          </cell>
          <cell r="CA278" t="str">
            <v xml:space="preserve">Repair by exchange available at First or Second line without special facilities. </v>
          </cell>
          <cell r="CB278" t="str">
            <v/>
          </cell>
          <cell r="CC278" t="str">
            <v/>
          </cell>
          <cell r="CD278" t="str">
            <v/>
          </cell>
          <cell r="CE278" t="str">
            <v/>
          </cell>
          <cell r="CF278" t="str">
            <v xml:space="preserve">Remove and replace part with standard tools. No Special tools predicted. </v>
          </cell>
          <cell r="CG278" t="str">
            <v xml:space="preserve">Reinstall in the reverse order. </v>
          </cell>
          <cell r="CH278" t="str">
            <v/>
          </cell>
          <cell r="CI278" t="str">
            <v xml:space="preserve">No consumeables predicted. </v>
          </cell>
          <cell r="CJ278" t="str">
            <v xml:space="preserve">No predicted life limitations. </v>
          </cell>
          <cell r="CK278" t="str">
            <v/>
          </cell>
          <cell r="CL278" t="str">
            <v>Y</v>
          </cell>
        </row>
        <row r="279">
          <cell r="A279">
            <v>282</v>
          </cell>
          <cell r="B279">
            <v>48</v>
          </cell>
          <cell r="C279">
            <v>3</v>
          </cell>
          <cell r="D279" t="str">
            <v>Y</v>
          </cell>
          <cell r="E279">
            <v>0.224</v>
          </cell>
          <cell r="F279" t="str">
            <v>SV00A0A410AD2119</v>
          </cell>
          <cell r="G279" t="str">
            <v>FT28908</v>
          </cell>
          <cell r="H279" t="str">
            <v>PMRS</v>
          </cell>
          <cell r="I279" t="str">
            <v>MAIN TANK - 2 - PMRS</v>
          </cell>
          <cell r="J279" t="str">
            <v>Strap Mounting Block</v>
          </cell>
          <cell r="K279" t="str">
            <v>(Strap Assy 2) FT28422/-</v>
          </cell>
          <cell r="L279" t="str">
            <v>Strap Mounting Block</v>
          </cell>
          <cell r="M279">
            <v>1</v>
          </cell>
          <cell r="N279">
            <v>1</v>
          </cell>
          <cell r="O279">
            <v>0.224</v>
          </cell>
          <cell r="P279">
            <v>0.224</v>
          </cell>
          <cell r="Q279">
            <v>2.2399999999999999E-7</v>
          </cell>
          <cell r="R279">
            <v>4464285.7142857146</v>
          </cell>
          <cell r="S279" t="str">
            <v>Any two straps will retain function</v>
          </cell>
          <cell r="T279" t="str">
            <v>NPRD 95 P2-152, Plate - 0.008M GM converted to hours.</v>
          </cell>
          <cell r="U279">
            <v>2</v>
          </cell>
          <cell r="V279">
            <v>1.7666666666666666</v>
          </cell>
          <cell r="W279">
            <v>3.9573333333333333E-7</v>
          </cell>
          <cell r="X27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79">
            <v>1</v>
          </cell>
          <cell r="AA279" t="str">
            <v>R3</v>
          </cell>
          <cell r="AB279" t="str">
            <v>T0</v>
          </cell>
          <cell r="AC279" t="str">
            <v>P23</v>
          </cell>
          <cell r="AD279" t="str">
            <v>T0</v>
          </cell>
          <cell r="AE279">
            <v>0</v>
          </cell>
          <cell r="AF279">
            <v>0.5</v>
          </cell>
          <cell r="AG279">
            <v>0.68333333333333335</v>
          </cell>
          <cell r="AH279">
            <v>0.5</v>
          </cell>
          <cell r="AI279">
            <v>0</v>
          </cell>
          <cell r="AJ279">
            <v>8.3333333333333329E-2</v>
          </cell>
          <cell r="AK279">
            <v>0</v>
          </cell>
          <cell r="AL279">
            <v>0</v>
          </cell>
          <cell r="AM279">
            <v>1.7666666666666666</v>
          </cell>
          <cell r="AN279">
            <v>3.9573333333333333E-7</v>
          </cell>
          <cell r="AP279">
            <v>2</v>
          </cell>
          <cell r="AQ279">
            <v>2</v>
          </cell>
          <cell r="BD279">
            <v>2</v>
          </cell>
          <cell r="BJ279">
            <v>1</v>
          </cell>
          <cell r="BK279">
            <v>1</v>
          </cell>
          <cell r="BL279">
            <v>1</v>
          </cell>
          <cell r="BM279">
            <v>1</v>
          </cell>
          <cell r="BO279" t="str">
            <v/>
          </cell>
          <cell r="BP279" t="str">
            <v xml:space="preserve">Expected to be replaceable. </v>
          </cell>
          <cell r="BQ279" t="str">
            <v/>
          </cell>
          <cell r="BR279" t="str">
            <v/>
          </cell>
          <cell r="BS279" t="str">
            <v/>
          </cell>
          <cell r="BT279" t="str">
            <v/>
          </cell>
          <cell r="BU279" t="str">
            <v/>
          </cell>
          <cell r="BV279" t="str">
            <v xml:space="preserve">Remove tank in accordance with above to gain access. Expected to need 2 mechanics to remove tank. </v>
          </cell>
          <cell r="BW279" t="str">
            <v/>
          </cell>
          <cell r="BX279" t="str">
            <v/>
          </cell>
          <cell r="BY279" t="str">
            <v/>
          </cell>
          <cell r="BZ279" t="str">
            <v/>
          </cell>
          <cell r="CA279" t="str">
            <v xml:space="preserve">Repair by exchange available at First or Second line without special facilities. </v>
          </cell>
          <cell r="CB279" t="str">
            <v/>
          </cell>
          <cell r="CC279" t="str">
            <v/>
          </cell>
          <cell r="CD279" t="str">
            <v/>
          </cell>
          <cell r="CE279" t="str">
            <v/>
          </cell>
          <cell r="CF279" t="str">
            <v xml:space="preserve">Remove and replace part with standard tools. No Special tools predicted. </v>
          </cell>
          <cell r="CG279" t="str">
            <v xml:space="preserve">Reinstall in the reverse order. </v>
          </cell>
          <cell r="CH279" t="str">
            <v/>
          </cell>
          <cell r="CI279" t="str">
            <v xml:space="preserve">No consumeables predicted. </v>
          </cell>
          <cell r="CJ279" t="str">
            <v xml:space="preserve">No predicted life limitations. </v>
          </cell>
          <cell r="CK279" t="str">
            <v/>
          </cell>
          <cell r="CL279" t="str">
            <v>Y</v>
          </cell>
        </row>
        <row r="280">
          <cell r="A280">
            <v>283</v>
          </cell>
          <cell r="B280">
            <v>5</v>
          </cell>
          <cell r="C280">
            <v>3</v>
          </cell>
          <cell r="D280" t="str">
            <v>Y</v>
          </cell>
          <cell r="E280">
            <v>0.11629627686963176</v>
          </cell>
          <cell r="F280" t="str">
            <v>SV00A0A410AD2121</v>
          </cell>
          <cell r="G280" t="str">
            <v>Z-W-M8</v>
          </cell>
          <cell r="H280" t="str">
            <v>PMRS</v>
          </cell>
          <cell r="I280" t="str">
            <v>MAIN TANK - 2 - PMRS</v>
          </cell>
          <cell r="J280" t="str">
            <v>Washer M8</v>
          </cell>
          <cell r="K280" t="str">
            <v>(Strap Assy 2) FT28422/-</v>
          </cell>
          <cell r="L280" t="str">
            <v>Washer M8</v>
          </cell>
          <cell r="M280">
            <v>7</v>
          </cell>
          <cell r="N280">
            <v>7</v>
          </cell>
          <cell r="O280">
            <v>1.6613753838518822E-2</v>
          </cell>
          <cell r="P280">
            <v>0.11629627686963176</v>
          </cell>
          <cell r="Q280">
            <v>1.1629627686963175E-7</v>
          </cell>
          <cell r="R280">
            <v>8598727.551020408</v>
          </cell>
          <cell r="S280" t="str">
            <v>Any two straps will retain function</v>
          </cell>
          <cell r="T280" t="str">
            <v>NPRD 95 P2-237, Washer P# 7748743 - 1/1685.3506M GM converted to hours</v>
          </cell>
          <cell r="U280">
            <v>2</v>
          </cell>
          <cell r="V280">
            <v>1.2833333333333332</v>
          </cell>
          <cell r="W280">
            <v>1.4924688864936074E-7</v>
          </cell>
          <cell r="X28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80">
            <v>1</v>
          </cell>
          <cell r="AA280" t="str">
            <v>R3</v>
          </cell>
          <cell r="AB280" t="str">
            <v>T0</v>
          </cell>
          <cell r="AC280" t="str">
            <v>P26</v>
          </cell>
          <cell r="AD280" t="str">
            <v>T0</v>
          </cell>
          <cell r="AE280">
            <v>0</v>
          </cell>
          <cell r="AF280">
            <v>0.5</v>
          </cell>
          <cell r="AG280">
            <v>0.19999999999999998</v>
          </cell>
          <cell r="AH280">
            <v>0.5</v>
          </cell>
          <cell r="AI280">
            <v>0</v>
          </cell>
          <cell r="AJ280">
            <v>8.3333333333333329E-2</v>
          </cell>
          <cell r="AK280">
            <v>0</v>
          </cell>
          <cell r="AL280">
            <v>0</v>
          </cell>
          <cell r="AM280">
            <v>1.2833333333333332</v>
          </cell>
          <cell r="AN280">
            <v>1.4924688864936074E-7</v>
          </cell>
          <cell r="AP280">
            <v>2</v>
          </cell>
          <cell r="AQ280">
            <v>2</v>
          </cell>
          <cell r="BD280">
            <v>2</v>
          </cell>
          <cell r="BJ280">
            <v>1</v>
          </cell>
          <cell r="BK280">
            <v>1</v>
          </cell>
          <cell r="BL280">
            <v>1</v>
          </cell>
          <cell r="BM280">
            <v>1</v>
          </cell>
          <cell r="BO280" t="str">
            <v/>
          </cell>
          <cell r="BP280" t="str">
            <v xml:space="preserve">Expected to be replaceable. </v>
          </cell>
          <cell r="BQ280" t="str">
            <v/>
          </cell>
          <cell r="BR280" t="str">
            <v/>
          </cell>
          <cell r="BS280" t="str">
            <v/>
          </cell>
          <cell r="BT280" t="str">
            <v/>
          </cell>
          <cell r="BU280" t="str">
            <v/>
          </cell>
          <cell r="BV280" t="str">
            <v xml:space="preserve">Remove tank in accordance with above to gain access. Expected to need 2 mechanics to remove tank. </v>
          </cell>
          <cell r="BW280" t="str">
            <v/>
          </cell>
          <cell r="BX280" t="str">
            <v/>
          </cell>
          <cell r="BY280" t="str">
            <v/>
          </cell>
          <cell r="BZ280" t="str">
            <v/>
          </cell>
          <cell r="CA280" t="str">
            <v xml:space="preserve">Repair by exchange available at First or Second line without special facilities. </v>
          </cell>
          <cell r="CB280" t="str">
            <v/>
          </cell>
          <cell r="CC280" t="str">
            <v/>
          </cell>
          <cell r="CD280" t="str">
            <v/>
          </cell>
          <cell r="CE280" t="str">
            <v/>
          </cell>
          <cell r="CF280" t="str">
            <v xml:space="preserve">Remove and replace part with standard tools. No Special tools predicted. </v>
          </cell>
          <cell r="CG280" t="str">
            <v xml:space="preserve">Reinstall in the reverse order. </v>
          </cell>
          <cell r="CH280" t="str">
            <v/>
          </cell>
          <cell r="CI280" t="str">
            <v xml:space="preserve">No consumeables predicted. </v>
          </cell>
          <cell r="CJ280" t="str">
            <v xml:space="preserve">No predicted life limitations. </v>
          </cell>
          <cell r="CK280" t="str">
            <v/>
          </cell>
          <cell r="CL280" t="str">
            <v>Y</v>
          </cell>
        </row>
        <row r="281">
          <cell r="A281">
            <v>284</v>
          </cell>
          <cell r="B281">
            <v>5</v>
          </cell>
          <cell r="C281">
            <v>3</v>
          </cell>
          <cell r="D281" t="str">
            <v>Y</v>
          </cell>
          <cell r="E281">
            <v>0.11629627686963176</v>
          </cell>
          <cell r="F281" t="str">
            <v>SV00A0A410AD2123</v>
          </cell>
          <cell r="G281" t="str">
            <v>Z-W-NL8</v>
          </cell>
          <cell r="H281" t="str">
            <v>PMRS</v>
          </cell>
          <cell r="I281" t="str">
            <v>MAIN TANK - 2 - PMRS</v>
          </cell>
          <cell r="J281" t="str">
            <v>Nord-Lock Washer M8</v>
          </cell>
          <cell r="K281" t="str">
            <v>(Strap Assy 2) FT28422/-</v>
          </cell>
          <cell r="L281" t="str">
            <v>Nord-Lock Washer M8</v>
          </cell>
          <cell r="M281">
            <v>7</v>
          </cell>
          <cell r="N281">
            <v>7</v>
          </cell>
          <cell r="O281">
            <v>1.6613753838518822E-2</v>
          </cell>
          <cell r="P281">
            <v>0.11629627686963176</v>
          </cell>
          <cell r="Q281">
            <v>1.1629627686963175E-7</v>
          </cell>
          <cell r="R281">
            <v>8598727.551020408</v>
          </cell>
          <cell r="S281" t="str">
            <v>Any two straps will retain function</v>
          </cell>
          <cell r="T281" t="str">
            <v>NPRD 95 P2-237, Washer P# 7748743 - 1/1685.3506M GM converted to hours</v>
          </cell>
          <cell r="U281">
            <v>2</v>
          </cell>
          <cell r="V281">
            <v>1.2833333333333332</v>
          </cell>
          <cell r="W281">
            <v>1.4924688864936074E-7</v>
          </cell>
          <cell r="X28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81">
            <v>1</v>
          </cell>
          <cell r="AA281" t="str">
            <v>R3</v>
          </cell>
          <cell r="AB281" t="str">
            <v>T0</v>
          </cell>
          <cell r="AC281" t="str">
            <v>P26</v>
          </cell>
          <cell r="AD281" t="str">
            <v>T0</v>
          </cell>
          <cell r="AE281">
            <v>0</v>
          </cell>
          <cell r="AF281">
            <v>0.5</v>
          </cell>
          <cell r="AG281">
            <v>0.19999999999999998</v>
          </cell>
          <cell r="AH281">
            <v>0.5</v>
          </cell>
          <cell r="AI281">
            <v>0</v>
          </cell>
          <cell r="AJ281">
            <v>8.3333333333333329E-2</v>
          </cell>
          <cell r="AK281">
            <v>0</v>
          </cell>
          <cell r="AL281">
            <v>0</v>
          </cell>
          <cell r="AM281">
            <v>1.2833333333333332</v>
          </cell>
          <cell r="AN281">
            <v>1.4924688864936074E-7</v>
          </cell>
          <cell r="AP281">
            <v>2</v>
          </cell>
          <cell r="AQ281">
            <v>2</v>
          </cell>
          <cell r="BD281">
            <v>2</v>
          </cell>
          <cell r="BJ281">
            <v>1</v>
          </cell>
          <cell r="BK281">
            <v>1</v>
          </cell>
          <cell r="BL281">
            <v>1</v>
          </cell>
          <cell r="BM281">
            <v>1</v>
          </cell>
          <cell r="BO281" t="str">
            <v/>
          </cell>
          <cell r="BP281" t="str">
            <v xml:space="preserve">Expected to be replaceable. </v>
          </cell>
          <cell r="BQ281" t="str">
            <v/>
          </cell>
          <cell r="BR281" t="str">
            <v/>
          </cell>
          <cell r="BS281" t="str">
            <v/>
          </cell>
          <cell r="BT281" t="str">
            <v/>
          </cell>
          <cell r="BU281" t="str">
            <v/>
          </cell>
          <cell r="BV281" t="str">
            <v xml:space="preserve">Remove tank in accordance with above to gain access. Expected to need 2 mechanics to remove tank. </v>
          </cell>
          <cell r="BW281" t="str">
            <v/>
          </cell>
          <cell r="BX281" t="str">
            <v/>
          </cell>
          <cell r="BY281" t="str">
            <v/>
          </cell>
          <cell r="BZ281" t="str">
            <v/>
          </cell>
          <cell r="CA281" t="str">
            <v xml:space="preserve">Repair by exchange available at First or Second line without special facilities. </v>
          </cell>
          <cell r="CB281" t="str">
            <v/>
          </cell>
          <cell r="CC281" t="str">
            <v/>
          </cell>
          <cell r="CD281" t="str">
            <v/>
          </cell>
          <cell r="CE281" t="str">
            <v/>
          </cell>
          <cell r="CF281" t="str">
            <v xml:space="preserve">Remove and replace part with standard tools. No Special tools predicted. </v>
          </cell>
          <cell r="CG281" t="str">
            <v xml:space="preserve">Reinstall in the reverse order. </v>
          </cell>
          <cell r="CH281" t="str">
            <v/>
          </cell>
          <cell r="CI281" t="str">
            <v xml:space="preserve">No consumeables predicted. </v>
          </cell>
          <cell r="CJ281" t="str">
            <v xml:space="preserve">No predicted life limitations. </v>
          </cell>
          <cell r="CK281" t="str">
            <v/>
          </cell>
          <cell r="CL281" t="str">
            <v>Y</v>
          </cell>
        </row>
        <row r="282">
          <cell r="A282">
            <v>285</v>
          </cell>
          <cell r="B282">
            <v>46</v>
          </cell>
          <cell r="C282">
            <v>3</v>
          </cell>
          <cell r="D282" t="str">
            <v>Y</v>
          </cell>
          <cell r="E282">
            <v>0.112</v>
          </cell>
          <cell r="F282" t="str">
            <v>SV00A0A410AD2125</v>
          </cell>
          <cell r="G282" t="str">
            <v>BT-M8X30SKCPHD</v>
          </cell>
          <cell r="H282" t="str">
            <v>PMRS</v>
          </cell>
          <cell r="I282" t="str">
            <v>MAIN TANK - 2 - PMRS</v>
          </cell>
          <cell r="J282" t="str">
            <v>BOLT M8x30 Socket cap head screw</v>
          </cell>
          <cell r="K282" t="str">
            <v>(Strap Assy 2) FT28422/-</v>
          </cell>
          <cell r="L282" t="str">
            <v>BOLT M8x30 Socket cap head screw</v>
          </cell>
          <cell r="M282">
            <v>2</v>
          </cell>
          <cell r="N282">
            <v>2</v>
          </cell>
          <cell r="O282">
            <v>5.6000000000000001E-2</v>
          </cell>
          <cell r="P282">
            <v>0.112</v>
          </cell>
          <cell r="Q282">
            <v>1.12E-7</v>
          </cell>
          <cell r="R282">
            <v>8928571.4285714291</v>
          </cell>
          <cell r="S282" t="str">
            <v>Any two straps will retain function</v>
          </cell>
          <cell r="T282" t="str">
            <v>NPRD 95 P2-20, Bolt Hex Head - 0.0020M converted to hours</v>
          </cell>
          <cell r="U282">
            <v>2</v>
          </cell>
          <cell r="V282">
            <v>1.2833333333333332</v>
          </cell>
          <cell r="W282">
            <v>1.4373333333333332E-7</v>
          </cell>
          <cell r="X28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82">
            <v>1</v>
          </cell>
          <cell r="AA282" t="str">
            <v>R3</v>
          </cell>
          <cell r="AB282" t="str">
            <v>T0</v>
          </cell>
          <cell r="AC282" t="str">
            <v>P6</v>
          </cell>
          <cell r="AD282" t="str">
            <v>T0</v>
          </cell>
          <cell r="AE282">
            <v>0</v>
          </cell>
          <cell r="AF282">
            <v>0.5</v>
          </cell>
          <cell r="AG282">
            <v>0.19999999999999998</v>
          </cell>
          <cell r="AH282">
            <v>0.5</v>
          </cell>
          <cell r="AI282">
            <v>0</v>
          </cell>
          <cell r="AJ282">
            <v>8.3333333333333329E-2</v>
          </cell>
          <cell r="AK282">
            <v>0</v>
          </cell>
          <cell r="AL282">
            <v>0</v>
          </cell>
          <cell r="AM282">
            <v>1.2833333333333332</v>
          </cell>
          <cell r="AN282">
            <v>1.4373333333333332E-7</v>
          </cell>
          <cell r="AP282">
            <v>2</v>
          </cell>
          <cell r="AQ282">
            <v>2</v>
          </cell>
          <cell r="BD282">
            <v>2</v>
          </cell>
          <cell r="BJ282">
            <v>1</v>
          </cell>
          <cell r="BK282">
            <v>1</v>
          </cell>
          <cell r="BL282">
            <v>1</v>
          </cell>
          <cell r="BM282">
            <v>1</v>
          </cell>
          <cell r="BO282" t="str">
            <v/>
          </cell>
          <cell r="BP282" t="str">
            <v xml:space="preserve">Expected to be replaceable. </v>
          </cell>
          <cell r="BQ282" t="str">
            <v/>
          </cell>
          <cell r="BR282" t="str">
            <v/>
          </cell>
          <cell r="BS282" t="str">
            <v/>
          </cell>
          <cell r="BT282" t="str">
            <v/>
          </cell>
          <cell r="BU282" t="str">
            <v/>
          </cell>
          <cell r="BV282" t="str">
            <v xml:space="preserve">Remove tank in accordance with above to gain access. Expected to need 2 mechanics to remove tank. </v>
          </cell>
          <cell r="BW282" t="str">
            <v/>
          </cell>
          <cell r="BX282" t="str">
            <v/>
          </cell>
          <cell r="BY282" t="str">
            <v/>
          </cell>
          <cell r="BZ282" t="str">
            <v/>
          </cell>
          <cell r="CA282" t="str">
            <v xml:space="preserve">Repair by exchange available at First or Second line without special facilities. </v>
          </cell>
          <cell r="CB282" t="str">
            <v/>
          </cell>
          <cell r="CC282" t="str">
            <v/>
          </cell>
          <cell r="CD282" t="str">
            <v/>
          </cell>
          <cell r="CE282" t="str">
            <v/>
          </cell>
          <cell r="CF282" t="str">
            <v xml:space="preserve">Remove and replace part with standard tools. No Special tools predicted. </v>
          </cell>
          <cell r="CG282" t="str">
            <v xml:space="preserve">Reinstall in the reverse order. </v>
          </cell>
          <cell r="CH282" t="str">
            <v/>
          </cell>
          <cell r="CI282" t="str">
            <v xml:space="preserve">No consumeables predicted. </v>
          </cell>
          <cell r="CJ282" t="str">
            <v xml:space="preserve">No predicted life limitations. </v>
          </cell>
          <cell r="CK282" t="str">
            <v/>
          </cell>
          <cell r="CL282" t="str">
            <v>Y</v>
          </cell>
        </row>
        <row r="283">
          <cell r="A283">
            <v>286</v>
          </cell>
          <cell r="B283">
            <v>46</v>
          </cell>
          <cell r="C283">
            <v>3</v>
          </cell>
          <cell r="D283" t="str">
            <v>Y</v>
          </cell>
          <cell r="E283">
            <v>5.6000000000000001E-2</v>
          </cell>
          <cell r="F283" t="str">
            <v>SV00A0A410AD2127</v>
          </cell>
          <cell r="G283" t="str">
            <v>BT-M8X40SKCPHD</v>
          </cell>
          <cell r="H283" t="str">
            <v>PMRS</v>
          </cell>
          <cell r="I283" t="str">
            <v>MAIN TANK - 2 - PMRS</v>
          </cell>
          <cell r="J283" t="str">
            <v>BOLT M8x40 Socket cap head screw</v>
          </cell>
          <cell r="K283" t="str">
            <v>(Strap Assy 2) FT28422/-</v>
          </cell>
          <cell r="L283" t="str">
            <v>BOLT M8x40 Socket cap head screw</v>
          </cell>
          <cell r="M283">
            <v>1</v>
          </cell>
          <cell r="N283">
            <v>1</v>
          </cell>
          <cell r="O283">
            <v>5.6000000000000001E-2</v>
          </cell>
          <cell r="P283">
            <v>5.6000000000000001E-2</v>
          </cell>
          <cell r="Q283">
            <v>5.5999999999999999E-8</v>
          </cell>
          <cell r="R283">
            <v>17857142.857142858</v>
          </cell>
          <cell r="S283" t="str">
            <v>Any two straps will retain function</v>
          </cell>
          <cell r="T283" t="str">
            <v>NPRD 95 P2-20, Bolt Hex Head - 0.0020M converted to hours</v>
          </cell>
          <cell r="U283">
            <v>2</v>
          </cell>
          <cell r="V283">
            <v>1.2833333333333332</v>
          </cell>
          <cell r="W283">
            <v>7.1866666666666662E-8</v>
          </cell>
          <cell r="X28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83">
            <v>1</v>
          </cell>
          <cell r="AA283" t="str">
            <v>R3</v>
          </cell>
          <cell r="AB283" t="str">
            <v>T0</v>
          </cell>
          <cell r="AC283" t="str">
            <v>P6</v>
          </cell>
          <cell r="AD283" t="str">
            <v>T0</v>
          </cell>
          <cell r="AE283">
            <v>0</v>
          </cell>
          <cell r="AF283">
            <v>0.5</v>
          </cell>
          <cell r="AG283">
            <v>0.19999999999999998</v>
          </cell>
          <cell r="AH283">
            <v>0.5</v>
          </cell>
          <cell r="AI283">
            <v>0</v>
          </cell>
          <cell r="AJ283">
            <v>8.3333333333333329E-2</v>
          </cell>
          <cell r="AK283">
            <v>0</v>
          </cell>
          <cell r="AL283">
            <v>0</v>
          </cell>
          <cell r="AM283">
            <v>1.2833333333333332</v>
          </cell>
          <cell r="AN283">
            <v>7.1866666666666662E-8</v>
          </cell>
          <cell r="AP283">
            <v>2</v>
          </cell>
          <cell r="AQ283">
            <v>2</v>
          </cell>
          <cell r="BD283">
            <v>2</v>
          </cell>
          <cell r="BJ283">
            <v>1</v>
          </cell>
          <cell r="BK283">
            <v>1</v>
          </cell>
          <cell r="BL283">
            <v>1</v>
          </cell>
          <cell r="BM283">
            <v>1</v>
          </cell>
          <cell r="BO283" t="str">
            <v/>
          </cell>
          <cell r="BP283" t="str">
            <v xml:space="preserve">Expected to be replaceable. </v>
          </cell>
          <cell r="BQ283" t="str">
            <v/>
          </cell>
          <cell r="BR283" t="str">
            <v/>
          </cell>
          <cell r="BS283" t="str">
            <v/>
          </cell>
          <cell r="BT283" t="str">
            <v/>
          </cell>
          <cell r="BU283" t="str">
            <v/>
          </cell>
          <cell r="BV283" t="str">
            <v xml:space="preserve">Remove tank in accordance with above to gain access. Expected to need 2 mechanics to remove tank. </v>
          </cell>
          <cell r="BW283" t="str">
            <v/>
          </cell>
          <cell r="BX283" t="str">
            <v/>
          </cell>
          <cell r="BY283" t="str">
            <v/>
          </cell>
          <cell r="BZ283" t="str">
            <v/>
          </cell>
          <cell r="CA283" t="str">
            <v xml:space="preserve">Repair by exchange available at First or Second line without special facilities. </v>
          </cell>
          <cell r="CB283" t="str">
            <v/>
          </cell>
          <cell r="CC283" t="str">
            <v/>
          </cell>
          <cell r="CD283" t="str">
            <v/>
          </cell>
          <cell r="CE283" t="str">
            <v/>
          </cell>
          <cell r="CF283" t="str">
            <v xml:space="preserve">Remove and replace part with standard tools. No Special tools predicted. </v>
          </cell>
          <cell r="CG283" t="str">
            <v xml:space="preserve">Reinstall in the reverse order. </v>
          </cell>
          <cell r="CH283" t="str">
            <v/>
          </cell>
          <cell r="CI283" t="str">
            <v xml:space="preserve">No consumeables predicted. </v>
          </cell>
          <cell r="CJ283" t="str">
            <v xml:space="preserve">No predicted life limitations. </v>
          </cell>
          <cell r="CK283" t="str">
            <v/>
          </cell>
          <cell r="CL283" t="str">
            <v>Y</v>
          </cell>
        </row>
        <row r="284">
          <cell r="A284">
            <v>287</v>
          </cell>
          <cell r="B284">
            <v>46</v>
          </cell>
          <cell r="C284">
            <v>3</v>
          </cell>
          <cell r="D284" t="str">
            <v>Y</v>
          </cell>
          <cell r="E284">
            <v>0.224</v>
          </cell>
          <cell r="F284" t="str">
            <v>SV00A0A410AD2129</v>
          </cell>
          <cell r="G284" t="str">
            <v>BT-M8X60SKCPHD</v>
          </cell>
          <cell r="H284" t="str">
            <v>PMRS</v>
          </cell>
          <cell r="I284" t="str">
            <v>MAIN TANK - 2 - PMRS</v>
          </cell>
          <cell r="J284" t="str">
            <v>BOLT M8x60 Socket cap head screw</v>
          </cell>
          <cell r="K284" t="str">
            <v>(Strap Assy 2) FT28422/-</v>
          </cell>
          <cell r="L284" t="str">
            <v>BOLT M8x60 Socket cap head screw</v>
          </cell>
          <cell r="M284">
            <v>4</v>
          </cell>
          <cell r="N284">
            <v>4</v>
          </cell>
          <cell r="O284">
            <v>5.6000000000000001E-2</v>
          </cell>
          <cell r="P284">
            <v>0.224</v>
          </cell>
          <cell r="Q284">
            <v>2.2399999999999999E-7</v>
          </cell>
          <cell r="R284">
            <v>4464285.7142857146</v>
          </cell>
          <cell r="S284" t="str">
            <v>Any two straps will retain function</v>
          </cell>
          <cell r="T284" t="str">
            <v>NPRD 95 P2-20, Bolt Hex Head - 0.0020M converted to hours</v>
          </cell>
          <cell r="U284">
            <v>2</v>
          </cell>
          <cell r="V284">
            <v>1.2833333333333332</v>
          </cell>
          <cell r="W284">
            <v>2.8746666666666665E-7</v>
          </cell>
          <cell r="X28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84">
            <v>1</v>
          </cell>
          <cell r="AA284" t="str">
            <v>R3</v>
          </cell>
          <cell r="AB284" t="str">
            <v>T0</v>
          </cell>
          <cell r="AC284" t="str">
            <v>P6</v>
          </cell>
          <cell r="AD284" t="str">
            <v>T0</v>
          </cell>
          <cell r="AE284">
            <v>0</v>
          </cell>
          <cell r="AF284">
            <v>0.5</v>
          </cell>
          <cell r="AG284">
            <v>0.19999999999999998</v>
          </cell>
          <cell r="AH284">
            <v>0.5</v>
          </cell>
          <cell r="AI284">
            <v>0</v>
          </cell>
          <cell r="AJ284">
            <v>8.3333333333333329E-2</v>
          </cell>
          <cell r="AK284">
            <v>0</v>
          </cell>
          <cell r="AL284">
            <v>0</v>
          </cell>
          <cell r="AM284">
            <v>1.2833333333333332</v>
          </cell>
          <cell r="AN284">
            <v>2.8746666666666665E-7</v>
          </cell>
          <cell r="AP284">
            <v>2</v>
          </cell>
          <cell r="AQ284">
            <v>2</v>
          </cell>
          <cell r="BD284">
            <v>2</v>
          </cell>
          <cell r="BJ284">
            <v>1</v>
          </cell>
          <cell r="BK284">
            <v>1</v>
          </cell>
          <cell r="BL284">
            <v>1</v>
          </cell>
          <cell r="BM284">
            <v>1</v>
          </cell>
          <cell r="BO284" t="str">
            <v/>
          </cell>
          <cell r="BP284" t="str">
            <v xml:space="preserve">Expected to be replaceable. </v>
          </cell>
          <cell r="BQ284" t="str">
            <v/>
          </cell>
          <cell r="BR284" t="str">
            <v/>
          </cell>
          <cell r="BS284" t="str">
            <v/>
          </cell>
          <cell r="BT284" t="str">
            <v/>
          </cell>
          <cell r="BU284" t="str">
            <v/>
          </cell>
          <cell r="BV284" t="str">
            <v xml:space="preserve">Remove tank in accordance with above to gain access. Expected to need 2 mechanics to remove tank. </v>
          </cell>
          <cell r="BW284" t="str">
            <v/>
          </cell>
          <cell r="BX284" t="str">
            <v/>
          </cell>
          <cell r="BY284" t="str">
            <v/>
          </cell>
          <cell r="BZ284" t="str">
            <v/>
          </cell>
          <cell r="CA284" t="str">
            <v xml:space="preserve">Repair by exchange available at First or Second line without special facilities. </v>
          </cell>
          <cell r="CB284" t="str">
            <v/>
          </cell>
          <cell r="CC284" t="str">
            <v/>
          </cell>
          <cell r="CD284" t="str">
            <v/>
          </cell>
          <cell r="CE284" t="str">
            <v/>
          </cell>
          <cell r="CF284" t="str">
            <v xml:space="preserve">Remove and replace part with standard tools. No Special tools predicted. </v>
          </cell>
          <cell r="CG284" t="str">
            <v xml:space="preserve">Reinstall in the reverse order. </v>
          </cell>
          <cell r="CH284" t="str">
            <v/>
          </cell>
          <cell r="CI284" t="str">
            <v xml:space="preserve">No consumeables predicted. </v>
          </cell>
          <cell r="CJ284" t="str">
            <v xml:space="preserve">No predicted life limitations. </v>
          </cell>
          <cell r="CK284" t="str">
            <v/>
          </cell>
          <cell r="CL284" t="str">
            <v>Y</v>
          </cell>
        </row>
        <row r="285">
          <cell r="A285">
            <v>288</v>
          </cell>
          <cell r="B285">
            <v>46</v>
          </cell>
          <cell r="C285">
            <v>3</v>
          </cell>
          <cell r="D285" t="str">
            <v>Y</v>
          </cell>
          <cell r="E285">
            <v>0.112</v>
          </cell>
          <cell r="F285" t="str">
            <v>SV00A0A410AD2131</v>
          </cell>
          <cell r="G285" t="str">
            <v>BT-M8X90SKCPHD</v>
          </cell>
          <cell r="H285" t="str">
            <v>PMRS</v>
          </cell>
          <cell r="I285" t="str">
            <v>MAIN TANK - 2 - PMRS</v>
          </cell>
          <cell r="J285" t="str">
            <v>BOLT M8x90 Socket cap head screw</v>
          </cell>
          <cell r="K285" t="str">
            <v>(Strap Assy 2) FT28422/-</v>
          </cell>
          <cell r="L285" t="str">
            <v>BOLT M8x90 Socket cap head screw</v>
          </cell>
          <cell r="M285">
            <v>2</v>
          </cell>
          <cell r="N285">
            <v>2</v>
          </cell>
          <cell r="O285">
            <v>5.6000000000000001E-2</v>
          </cell>
          <cell r="P285">
            <v>0.112</v>
          </cell>
          <cell r="Q285">
            <v>1.12E-7</v>
          </cell>
          <cell r="R285">
            <v>8928571.4285714291</v>
          </cell>
          <cell r="S285" t="str">
            <v>Any two straps will retain function</v>
          </cell>
          <cell r="T285" t="str">
            <v>NPRD 95 P2-20, Bolt Hex Head - 0.0020M converted to hours</v>
          </cell>
          <cell r="U285">
            <v>2</v>
          </cell>
          <cell r="V285">
            <v>1.2833333333333332</v>
          </cell>
          <cell r="W285">
            <v>1.4373333333333332E-7</v>
          </cell>
          <cell r="X28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85">
            <v>1</v>
          </cell>
          <cell r="AA285" t="str">
            <v>R3</v>
          </cell>
          <cell r="AB285" t="str">
            <v>T0</v>
          </cell>
          <cell r="AC285" t="str">
            <v>P6</v>
          </cell>
          <cell r="AD285" t="str">
            <v>T0</v>
          </cell>
          <cell r="AE285">
            <v>0</v>
          </cell>
          <cell r="AF285">
            <v>0.5</v>
          </cell>
          <cell r="AG285">
            <v>0.19999999999999998</v>
          </cell>
          <cell r="AH285">
            <v>0.5</v>
          </cell>
          <cell r="AI285">
            <v>0</v>
          </cell>
          <cell r="AJ285">
            <v>8.3333333333333329E-2</v>
          </cell>
          <cell r="AK285">
            <v>0</v>
          </cell>
          <cell r="AL285">
            <v>0</v>
          </cell>
          <cell r="AM285">
            <v>1.2833333333333332</v>
          </cell>
          <cell r="AN285">
            <v>1.4373333333333332E-7</v>
          </cell>
          <cell r="AP285">
            <v>2</v>
          </cell>
          <cell r="AQ285">
            <v>2</v>
          </cell>
          <cell r="BD285">
            <v>2</v>
          </cell>
          <cell r="BJ285">
            <v>1</v>
          </cell>
          <cell r="BK285">
            <v>1</v>
          </cell>
          <cell r="BL285">
            <v>1</v>
          </cell>
          <cell r="BM285">
            <v>1</v>
          </cell>
          <cell r="BO285" t="str">
            <v/>
          </cell>
          <cell r="BP285" t="str">
            <v xml:space="preserve">Expected to be replaceable. </v>
          </cell>
          <cell r="BQ285" t="str">
            <v/>
          </cell>
          <cell r="BR285" t="str">
            <v/>
          </cell>
          <cell r="BS285" t="str">
            <v/>
          </cell>
          <cell r="BT285" t="str">
            <v/>
          </cell>
          <cell r="BU285" t="str">
            <v/>
          </cell>
          <cell r="BV285" t="str">
            <v xml:space="preserve">Remove tank in accordance with above to gain access. Expected to need 2 mechanics to remove tank. </v>
          </cell>
          <cell r="BW285" t="str">
            <v/>
          </cell>
          <cell r="BX285" t="str">
            <v/>
          </cell>
          <cell r="BY285" t="str">
            <v/>
          </cell>
          <cell r="BZ285" t="str">
            <v/>
          </cell>
          <cell r="CA285" t="str">
            <v xml:space="preserve">Repair by exchange available at First or Second line without special facilities. </v>
          </cell>
          <cell r="CB285" t="str">
            <v/>
          </cell>
          <cell r="CC285" t="str">
            <v/>
          </cell>
          <cell r="CD285" t="str">
            <v/>
          </cell>
          <cell r="CE285" t="str">
            <v/>
          </cell>
          <cell r="CF285" t="str">
            <v xml:space="preserve">Remove and replace part with standard tools. No Special tools predicted. </v>
          </cell>
          <cell r="CG285" t="str">
            <v xml:space="preserve">Reinstall in the reverse order. </v>
          </cell>
          <cell r="CH285" t="str">
            <v/>
          </cell>
          <cell r="CI285" t="str">
            <v xml:space="preserve">No consumeables predicted. </v>
          </cell>
          <cell r="CJ285" t="str">
            <v xml:space="preserve">No predicted life limitations. </v>
          </cell>
          <cell r="CK285" t="str">
            <v/>
          </cell>
          <cell r="CL285" t="str">
            <v>Y</v>
          </cell>
        </row>
        <row r="286">
          <cell r="A286">
            <v>289</v>
          </cell>
          <cell r="B286">
            <v>111</v>
          </cell>
          <cell r="C286">
            <v>2</v>
          </cell>
          <cell r="D286" t="str">
            <v>N</v>
          </cell>
          <cell r="E286">
            <v>0</v>
          </cell>
          <cell r="F286" t="str">
            <v>SV00A0A410AD23</v>
          </cell>
          <cell r="G286" t="str">
            <v/>
          </cell>
          <cell r="H286" t="str">
            <v>PMRS</v>
          </cell>
          <cell r="I286" t="str">
            <v>MAIN TANK - 2 - PMRS</v>
          </cell>
          <cell r="J286" t="str">
            <v/>
          </cell>
          <cell r="K286" t="str">
            <v>Strap Assy 3</v>
          </cell>
          <cell r="L286" t="str">
            <v/>
          </cell>
          <cell r="M286" t="str">
            <v/>
          </cell>
          <cell r="N286" t="str">
            <v/>
          </cell>
          <cell r="O286">
            <v>7.9493925537392647</v>
          </cell>
          <cell r="P286">
            <v>7.9493925537392647</v>
          </cell>
          <cell r="Q286">
            <v>7.949392553739265E-6</v>
          </cell>
          <cell r="R286">
            <v>125795.77536771867</v>
          </cell>
          <cell r="S286" t="str">
            <v>Any two straps will retain function</v>
          </cell>
          <cell r="T286" t="str">
            <v>Sum of Below Parts</v>
          </cell>
          <cell r="U286">
            <v>1</v>
          </cell>
          <cell r="V286">
            <v>1.4340400267778703</v>
          </cell>
          <cell r="W286">
            <v>1.1399747110632058E-5</v>
          </cell>
          <cell r="X286" t="str">
            <v xml:space="preserve">Repair by exchange available at First or Second line without special facilities. See parts below. Individual damaged parts can be replaced without replacing the tank. </v>
          </cell>
          <cell r="Z286">
            <v>0</v>
          </cell>
          <cell r="AA286" t="str">
            <v>T0</v>
          </cell>
          <cell r="AB286" t="str">
            <v>T0</v>
          </cell>
          <cell r="AC286" t="str">
            <v>T0</v>
          </cell>
          <cell r="AD286" t="str">
            <v>T0</v>
          </cell>
          <cell r="AL286" t="str">
            <v>MTTE =</v>
          </cell>
          <cell r="AM286">
            <v>1.4340400267778703</v>
          </cell>
          <cell r="AN286">
            <v>1.1399747110632058E-5</v>
          </cell>
          <cell r="AP286">
            <v>1</v>
          </cell>
          <cell r="AQ286">
            <v>4</v>
          </cell>
          <cell r="BJ286">
            <v>6</v>
          </cell>
          <cell r="BL286">
            <v>6</v>
          </cell>
          <cell r="BM286">
            <v>5</v>
          </cell>
          <cell r="BN286">
            <v>2</v>
          </cell>
          <cell r="BO286" t="str">
            <v/>
          </cell>
          <cell r="BP286" t="str">
            <v/>
          </cell>
          <cell r="BQ286" t="str">
            <v/>
          </cell>
          <cell r="BR286" t="str">
            <v/>
          </cell>
          <cell r="BS286" t="str">
            <v/>
          </cell>
          <cell r="BT286" t="str">
            <v/>
          </cell>
          <cell r="BU286" t="str">
            <v/>
          </cell>
          <cell r="BV286" t="str">
            <v/>
          </cell>
          <cell r="BW286" t="str">
            <v/>
          </cell>
          <cell r="BX286" t="str">
            <v/>
          </cell>
          <cell r="BY286" t="str">
            <v/>
          </cell>
          <cell r="BZ286" t="str">
            <v/>
          </cell>
          <cell r="CA286" t="str">
            <v xml:space="preserve">Repair by exchange available at First or Second line without special facilities. </v>
          </cell>
          <cell r="CB286" t="str">
            <v/>
          </cell>
          <cell r="CC286" t="str">
            <v/>
          </cell>
          <cell r="CD286" t="str">
            <v/>
          </cell>
          <cell r="CE286" t="str">
            <v/>
          </cell>
          <cell r="CF286" t="str">
            <v/>
          </cell>
          <cell r="CG286" t="str">
            <v/>
          </cell>
          <cell r="CH286" t="str">
            <v/>
          </cell>
          <cell r="CI286" t="str">
            <v/>
          </cell>
          <cell r="CJ286" t="str">
            <v/>
          </cell>
          <cell r="CK286" t="str">
            <v xml:space="preserve">See parts below. Individual damaged parts can be replaced without replacing the tank. </v>
          </cell>
          <cell r="CL286" t="str">
            <v>Y</v>
          </cell>
        </row>
        <row r="287">
          <cell r="A287">
            <v>290</v>
          </cell>
          <cell r="B287">
            <v>111</v>
          </cell>
          <cell r="C287">
            <v>3</v>
          </cell>
          <cell r="D287" t="str">
            <v>Y</v>
          </cell>
          <cell r="E287">
            <v>0.112</v>
          </cell>
          <cell r="F287" t="str">
            <v>SV00A0A410AD2301</v>
          </cell>
          <cell r="G287" t="str">
            <v>FT28432/01</v>
          </cell>
          <cell r="H287" t="str">
            <v>PMRS</v>
          </cell>
          <cell r="I287" t="str">
            <v>MAIN TANK - 2 - PMRS</v>
          </cell>
          <cell r="J287" t="str">
            <v>Strap</v>
          </cell>
          <cell r="K287" t="str">
            <v>(Strap Assy 3) FT28432/-</v>
          </cell>
          <cell r="L287" t="str">
            <v>Strap</v>
          </cell>
          <cell r="M287">
            <v>1</v>
          </cell>
          <cell r="N287">
            <v>1</v>
          </cell>
          <cell r="O287">
            <v>0.112</v>
          </cell>
          <cell r="P287">
            <v>0.112</v>
          </cell>
          <cell r="Q287">
            <v>1.12E-7</v>
          </cell>
          <cell r="R287">
            <v>8928571.4285714291</v>
          </cell>
          <cell r="S287" t="str">
            <v>Any two straps will retain function</v>
          </cell>
          <cell r="T287" t="str">
            <v>NPRD 95 P2- 152, Plate Universal - 0.0040M converted to hours</v>
          </cell>
          <cell r="U287">
            <v>2</v>
          </cell>
          <cell r="V287">
            <v>1.7666666666666666</v>
          </cell>
          <cell r="W287">
            <v>1.9786666666666666E-7</v>
          </cell>
          <cell r="X28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87">
            <v>1</v>
          </cell>
          <cell r="AA287" t="str">
            <v>R3</v>
          </cell>
          <cell r="AB287" t="str">
            <v>T0</v>
          </cell>
          <cell r="AC287" t="str">
            <v>P23</v>
          </cell>
          <cell r="AD287" t="str">
            <v>T0</v>
          </cell>
          <cell r="AE287">
            <v>0</v>
          </cell>
          <cell r="AF287">
            <v>0.5</v>
          </cell>
          <cell r="AG287">
            <v>0.68333333333333335</v>
          </cell>
          <cell r="AH287">
            <v>0.5</v>
          </cell>
          <cell r="AI287">
            <v>0</v>
          </cell>
          <cell r="AJ287">
            <v>8.3333333333333329E-2</v>
          </cell>
          <cell r="AK287">
            <v>0</v>
          </cell>
          <cell r="AL287">
            <v>0</v>
          </cell>
          <cell r="AM287">
            <v>1.7666666666666666</v>
          </cell>
          <cell r="AN287">
            <v>1.9786666666666666E-7</v>
          </cell>
          <cell r="AP287">
            <v>2</v>
          </cell>
          <cell r="AQ287">
            <v>2</v>
          </cell>
          <cell r="BD287">
            <v>2</v>
          </cell>
          <cell r="BJ287">
            <v>1</v>
          </cell>
          <cell r="BK287">
            <v>1</v>
          </cell>
          <cell r="BL287">
            <v>1</v>
          </cell>
          <cell r="BM287">
            <v>1</v>
          </cell>
          <cell r="BO287" t="str">
            <v/>
          </cell>
          <cell r="BP287" t="str">
            <v xml:space="preserve">Expected to be replaceable. </v>
          </cell>
          <cell r="BQ287" t="str">
            <v/>
          </cell>
          <cell r="BR287" t="str">
            <v/>
          </cell>
          <cell r="BS287" t="str">
            <v/>
          </cell>
          <cell r="BT287" t="str">
            <v/>
          </cell>
          <cell r="BU287" t="str">
            <v/>
          </cell>
          <cell r="BV287" t="str">
            <v xml:space="preserve">Remove tank in accordance with above to gain access. Expected to need 2 mechanics to remove tank. </v>
          </cell>
          <cell r="BW287" t="str">
            <v/>
          </cell>
          <cell r="BX287" t="str">
            <v/>
          </cell>
          <cell r="BY287" t="str">
            <v/>
          </cell>
          <cell r="BZ287" t="str">
            <v/>
          </cell>
          <cell r="CA287" t="str">
            <v xml:space="preserve">Repair by exchange available at First or Second line without special facilities. </v>
          </cell>
          <cell r="CB287" t="str">
            <v/>
          </cell>
          <cell r="CC287" t="str">
            <v/>
          </cell>
          <cell r="CD287" t="str">
            <v/>
          </cell>
          <cell r="CE287" t="str">
            <v/>
          </cell>
          <cell r="CF287" t="str">
            <v xml:space="preserve">Remove and replace part with standard tools. No Special tools predicted. </v>
          </cell>
          <cell r="CG287" t="str">
            <v xml:space="preserve">Reinstall in the reverse order. </v>
          </cell>
          <cell r="CH287" t="str">
            <v/>
          </cell>
          <cell r="CI287" t="str">
            <v xml:space="preserve">No consumeables predicted. </v>
          </cell>
          <cell r="CJ287" t="str">
            <v xml:space="preserve">No predicted life limitations. </v>
          </cell>
          <cell r="CK287" t="str">
            <v/>
          </cell>
          <cell r="CL287" t="str">
            <v>Y</v>
          </cell>
        </row>
        <row r="288">
          <cell r="A288">
            <v>291</v>
          </cell>
          <cell r="B288">
            <v>111</v>
          </cell>
          <cell r="C288">
            <v>3</v>
          </cell>
          <cell r="D288" t="str">
            <v>Y</v>
          </cell>
          <cell r="E288">
            <v>0.112</v>
          </cell>
          <cell r="F288" t="str">
            <v>SV00A0A410AD2303</v>
          </cell>
          <cell r="G288" t="str">
            <v>FT28432/02</v>
          </cell>
          <cell r="H288" t="str">
            <v>PMRS</v>
          </cell>
          <cell r="I288" t="str">
            <v>MAIN TANK - 2 - PMRS</v>
          </cell>
          <cell r="J288" t="str">
            <v>Strap</v>
          </cell>
          <cell r="K288" t="str">
            <v>(Strap Assy 3) FT28432/-</v>
          </cell>
          <cell r="L288" t="str">
            <v>Strap</v>
          </cell>
          <cell r="M288">
            <v>1</v>
          </cell>
          <cell r="N288">
            <v>1</v>
          </cell>
          <cell r="O288">
            <v>0.112</v>
          </cell>
          <cell r="P288">
            <v>0.112</v>
          </cell>
          <cell r="Q288">
            <v>1.12E-7</v>
          </cell>
          <cell r="R288">
            <v>8928571.4285714291</v>
          </cell>
          <cell r="S288" t="str">
            <v>Any two straps will retain function</v>
          </cell>
          <cell r="T288" t="str">
            <v>NPRD 95 P2- 152, Plate Universal - 0.0040M converted to hours</v>
          </cell>
          <cell r="U288">
            <v>2</v>
          </cell>
          <cell r="V288">
            <v>1.7666666666666666</v>
          </cell>
          <cell r="W288">
            <v>1.9786666666666666E-7</v>
          </cell>
          <cell r="X28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88">
            <v>1</v>
          </cell>
          <cell r="AA288" t="str">
            <v>R3</v>
          </cell>
          <cell r="AB288" t="str">
            <v>T0</v>
          </cell>
          <cell r="AC288" t="str">
            <v>P23</v>
          </cell>
          <cell r="AD288" t="str">
            <v>T0</v>
          </cell>
          <cell r="AE288">
            <v>0</v>
          </cell>
          <cell r="AF288">
            <v>0.5</v>
          </cell>
          <cell r="AG288">
            <v>0.68333333333333335</v>
          </cell>
          <cell r="AH288">
            <v>0.5</v>
          </cell>
          <cell r="AI288">
            <v>0</v>
          </cell>
          <cell r="AJ288">
            <v>8.3333333333333329E-2</v>
          </cell>
          <cell r="AK288">
            <v>0</v>
          </cell>
          <cell r="AL288">
            <v>0</v>
          </cell>
          <cell r="AM288">
            <v>1.7666666666666666</v>
          </cell>
          <cell r="AN288">
            <v>1.9786666666666666E-7</v>
          </cell>
          <cell r="AP288">
            <v>2</v>
          </cell>
          <cell r="AQ288">
            <v>2</v>
          </cell>
          <cell r="BD288">
            <v>2</v>
          </cell>
          <cell r="BJ288">
            <v>1</v>
          </cell>
          <cell r="BK288">
            <v>1</v>
          </cell>
          <cell r="BL288">
            <v>1</v>
          </cell>
          <cell r="BM288">
            <v>1</v>
          </cell>
          <cell r="BO288" t="str">
            <v/>
          </cell>
          <cell r="BP288" t="str">
            <v xml:space="preserve">Expected to be replaceable. </v>
          </cell>
          <cell r="BQ288" t="str">
            <v/>
          </cell>
          <cell r="BR288" t="str">
            <v/>
          </cell>
          <cell r="BS288" t="str">
            <v/>
          </cell>
          <cell r="BT288" t="str">
            <v/>
          </cell>
          <cell r="BU288" t="str">
            <v/>
          </cell>
          <cell r="BV288" t="str">
            <v xml:space="preserve">Remove tank in accordance with above to gain access. Expected to need 2 mechanics to remove tank. </v>
          </cell>
          <cell r="BW288" t="str">
            <v/>
          </cell>
          <cell r="BX288" t="str">
            <v/>
          </cell>
          <cell r="BY288" t="str">
            <v/>
          </cell>
          <cell r="BZ288" t="str">
            <v/>
          </cell>
          <cell r="CA288" t="str">
            <v xml:space="preserve">Repair by exchange available at First or Second line without special facilities. </v>
          </cell>
          <cell r="CB288" t="str">
            <v/>
          </cell>
          <cell r="CC288" t="str">
            <v/>
          </cell>
          <cell r="CD288" t="str">
            <v/>
          </cell>
          <cell r="CE288" t="str">
            <v/>
          </cell>
          <cell r="CF288" t="str">
            <v xml:space="preserve">Remove and replace part with standard tools. No Special tools predicted. </v>
          </cell>
          <cell r="CG288" t="str">
            <v xml:space="preserve">Reinstall in the reverse order. </v>
          </cell>
          <cell r="CH288" t="str">
            <v/>
          </cell>
          <cell r="CI288" t="str">
            <v xml:space="preserve">No consumeables predicted. </v>
          </cell>
          <cell r="CJ288" t="str">
            <v xml:space="preserve">No predicted life limitations. </v>
          </cell>
          <cell r="CK288" t="str">
            <v/>
          </cell>
          <cell r="CL288" t="str">
            <v>Y</v>
          </cell>
        </row>
        <row r="289">
          <cell r="A289">
            <v>292</v>
          </cell>
          <cell r="B289">
            <v>111</v>
          </cell>
          <cell r="C289">
            <v>3</v>
          </cell>
          <cell r="D289" t="str">
            <v>Y</v>
          </cell>
          <cell r="E289">
            <v>0.112</v>
          </cell>
          <cell r="F289" t="str">
            <v>SV00A0A410AD2305</v>
          </cell>
          <cell r="G289" t="str">
            <v>FT28432/03</v>
          </cell>
          <cell r="H289" t="str">
            <v>PMRS</v>
          </cell>
          <cell r="I289" t="str">
            <v>MAIN TANK - 2 - PMRS</v>
          </cell>
          <cell r="J289" t="str">
            <v>Strap</v>
          </cell>
          <cell r="K289" t="str">
            <v>(Strap Assy 3) FT28432/-</v>
          </cell>
          <cell r="L289" t="str">
            <v>Strap</v>
          </cell>
          <cell r="M289">
            <v>1</v>
          </cell>
          <cell r="N289">
            <v>1</v>
          </cell>
          <cell r="O289">
            <v>0.112</v>
          </cell>
          <cell r="P289">
            <v>0.112</v>
          </cell>
          <cell r="Q289">
            <v>1.12E-7</v>
          </cell>
          <cell r="R289">
            <v>8928571.4285714291</v>
          </cell>
          <cell r="S289" t="str">
            <v>Any two straps will retain function</v>
          </cell>
          <cell r="T289" t="str">
            <v>NPRD 95 P2- 152, Plate Universal - 0.0040M converted to hours</v>
          </cell>
          <cell r="U289">
            <v>2</v>
          </cell>
          <cell r="V289">
            <v>1.7666666666666666</v>
          </cell>
          <cell r="W289">
            <v>1.9786666666666666E-7</v>
          </cell>
          <cell r="X28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89">
            <v>1</v>
          </cell>
          <cell r="AA289" t="str">
            <v>R3</v>
          </cell>
          <cell r="AB289" t="str">
            <v>T0</v>
          </cell>
          <cell r="AC289" t="str">
            <v>P23</v>
          </cell>
          <cell r="AD289" t="str">
            <v>T0</v>
          </cell>
          <cell r="AE289">
            <v>0</v>
          </cell>
          <cell r="AF289">
            <v>0.5</v>
          </cell>
          <cell r="AG289">
            <v>0.68333333333333335</v>
          </cell>
          <cell r="AH289">
            <v>0.5</v>
          </cell>
          <cell r="AI289">
            <v>0</v>
          </cell>
          <cell r="AJ289">
            <v>8.3333333333333329E-2</v>
          </cell>
          <cell r="AK289">
            <v>0</v>
          </cell>
          <cell r="AL289">
            <v>0</v>
          </cell>
          <cell r="AM289">
            <v>1.7666666666666666</v>
          </cell>
          <cell r="AN289">
            <v>1.9786666666666666E-7</v>
          </cell>
          <cell r="AP289">
            <v>2</v>
          </cell>
          <cell r="AQ289">
            <v>2</v>
          </cell>
          <cell r="BD289">
            <v>2</v>
          </cell>
          <cell r="BJ289">
            <v>1</v>
          </cell>
          <cell r="BK289">
            <v>1</v>
          </cell>
          <cell r="BL289">
            <v>1</v>
          </cell>
          <cell r="BM289">
            <v>1</v>
          </cell>
          <cell r="BO289" t="str">
            <v/>
          </cell>
          <cell r="BP289" t="str">
            <v xml:space="preserve">Expected to be replaceable. </v>
          </cell>
          <cell r="BQ289" t="str">
            <v/>
          </cell>
          <cell r="BR289" t="str">
            <v/>
          </cell>
          <cell r="BS289" t="str">
            <v/>
          </cell>
          <cell r="BT289" t="str">
            <v/>
          </cell>
          <cell r="BU289" t="str">
            <v/>
          </cell>
          <cell r="BV289" t="str">
            <v xml:space="preserve">Remove tank in accordance with above to gain access. Expected to need 2 mechanics to remove tank. </v>
          </cell>
          <cell r="BW289" t="str">
            <v/>
          </cell>
          <cell r="BX289" t="str">
            <v/>
          </cell>
          <cell r="BY289" t="str">
            <v/>
          </cell>
          <cell r="BZ289" t="str">
            <v/>
          </cell>
          <cell r="CA289" t="str">
            <v xml:space="preserve">Repair by exchange available at First or Second line without special facilities. </v>
          </cell>
          <cell r="CB289" t="str">
            <v/>
          </cell>
          <cell r="CC289" t="str">
            <v/>
          </cell>
          <cell r="CD289" t="str">
            <v/>
          </cell>
          <cell r="CE289" t="str">
            <v/>
          </cell>
          <cell r="CF289" t="str">
            <v xml:space="preserve">Remove and replace part with standard tools. No Special tools predicted. </v>
          </cell>
          <cell r="CG289" t="str">
            <v xml:space="preserve">Reinstall in the reverse order. </v>
          </cell>
          <cell r="CH289" t="str">
            <v/>
          </cell>
          <cell r="CI289" t="str">
            <v xml:space="preserve">No consumeables predicted. </v>
          </cell>
          <cell r="CJ289" t="str">
            <v xml:space="preserve">No predicted life limitations. </v>
          </cell>
          <cell r="CK289" t="str">
            <v/>
          </cell>
          <cell r="CL289" t="str">
            <v>Y</v>
          </cell>
        </row>
        <row r="290">
          <cell r="A290">
            <v>293</v>
          </cell>
          <cell r="B290">
            <v>48</v>
          </cell>
          <cell r="C290">
            <v>3</v>
          </cell>
          <cell r="D290" t="str">
            <v>Y</v>
          </cell>
          <cell r="E290">
            <v>0.44800000000000001</v>
          </cell>
          <cell r="F290" t="str">
            <v>SV00A0A410AD2307</v>
          </cell>
          <cell r="G290" t="str">
            <v>FT28911</v>
          </cell>
          <cell r="H290" t="str">
            <v>PMRS</v>
          </cell>
          <cell r="I290" t="str">
            <v>MAIN TANK - 2 - PMRS</v>
          </cell>
          <cell r="J290" t="str">
            <v>Tension Block Threaded M8</v>
          </cell>
          <cell r="K290" t="str">
            <v>(Strap Assy 3) FT28432/-</v>
          </cell>
          <cell r="L290" t="str">
            <v>Tension Block Threaded M8</v>
          </cell>
          <cell r="M290">
            <v>2</v>
          </cell>
          <cell r="N290">
            <v>2</v>
          </cell>
          <cell r="O290">
            <v>0.224</v>
          </cell>
          <cell r="P290">
            <v>0.44800000000000001</v>
          </cell>
          <cell r="Q290">
            <v>4.4799999999999999E-7</v>
          </cell>
          <cell r="R290">
            <v>2232142.8571428573</v>
          </cell>
          <cell r="S290" t="str">
            <v>Any two straps will retain function</v>
          </cell>
          <cell r="T290" t="str">
            <v>NPRD 95 P2-152, Plate - 0.008M GM converted to hours.</v>
          </cell>
          <cell r="U290">
            <v>2</v>
          </cell>
          <cell r="V290">
            <v>1.7666666666666666</v>
          </cell>
          <cell r="W290">
            <v>7.9146666666666666E-7</v>
          </cell>
          <cell r="X29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90">
            <v>1</v>
          </cell>
          <cell r="AA290" t="str">
            <v>R3</v>
          </cell>
          <cell r="AB290" t="str">
            <v>T0</v>
          </cell>
          <cell r="AC290" t="str">
            <v>P23</v>
          </cell>
          <cell r="AD290" t="str">
            <v>T0</v>
          </cell>
          <cell r="AE290">
            <v>0</v>
          </cell>
          <cell r="AF290">
            <v>0.5</v>
          </cell>
          <cell r="AG290">
            <v>0.68333333333333335</v>
          </cell>
          <cell r="AH290">
            <v>0.5</v>
          </cell>
          <cell r="AI290">
            <v>0</v>
          </cell>
          <cell r="AJ290">
            <v>8.3333333333333329E-2</v>
          </cell>
          <cell r="AK290">
            <v>0</v>
          </cell>
          <cell r="AL290">
            <v>0</v>
          </cell>
          <cell r="AM290">
            <v>1.7666666666666666</v>
          </cell>
          <cell r="AN290">
            <v>7.9146666666666666E-7</v>
          </cell>
          <cell r="AP290">
            <v>2</v>
          </cell>
          <cell r="AQ290">
            <v>2</v>
          </cell>
          <cell r="BD290">
            <v>2</v>
          </cell>
          <cell r="BJ290">
            <v>1</v>
          </cell>
          <cell r="BK290">
            <v>1</v>
          </cell>
          <cell r="BL290">
            <v>1</v>
          </cell>
          <cell r="BM290">
            <v>1</v>
          </cell>
          <cell r="BO290" t="str">
            <v/>
          </cell>
          <cell r="BP290" t="str">
            <v xml:space="preserve">Expected to be replaceable. </v>
          </cell>
          <cell r="BQ290" t="str">
            <v/>
          </cell>
          <cell r="BR290" t="str">
            <v/>
          </cell>
          <cell r="BS290" t="str">
            <v/>
          </cell>
          <cell r="BT290" t="str">
            <v/>
          </cell>
          <cell r="BU290" t="str">
            <v/>
          </cell>
          <cell r="BV290" t="str">
            <v xml:space="preserve">Remove tank in accordance with above to gain access. Expected to need 2 mechanics to remove tank. </v>
          </cell>
          <cell r="BW290" t="str">
            <v/>
          </cell>
          <cell r="BX290" t="str">
            <v/>
          </cell>
          <cell r="BY290" t="str">
            <v/>
          </cell>
          <cell r="BZ290" t="str">
            <v/>
          </cell>
          <cell r="CA290" t="str">
            <v xml:space="preserve">Repair by exchange available at First or Second line without special facilities. </v>
          </cell>
          <cell r="CB290" t="str">
            <v/>
          </cell>
          <cell r="CC290" t="str">
            <v/>
          </cell>
          <cell r="CD290" t="str">
            <v/>
          </cell>
          <cell r="CE290" t="str">
            <v/>
          </cell>
          <cell r="CF290" t="str">
            <v xml:space="preserve">Remove and replace part with standard tools. No Special tools predicted. </v>
          </cell>
          <cell r="CG290" t="str">
            <v xml:space="preserve">Reinstall in the reverse order. </v>
          </cell>
          <cell r="CH290" t="str">
            <v/>
          </cell>
          <cell r="CI290" t="str">
            <v xml:space="preserve">No consumeables predicted. </v>
          </cell>
          <cell r="CJ290" t="str">
            <v xml:space="preserve">No predicted life limitations. </v>
          </cell>
          <cell r="CK290" t="str">
            <v/>
          </cell>
          <cell r="CL290" t="str">
            <v>Y</v>
          </cell>
        </row>
        <row r="291">
          <cell r="A291">
            <v>294</v>
          </cell>
          <cell r="B291">
            <v>48</v>
          </cell>
          <cell r="C291">
            <v>3</v>
          </cell>
          <cell r="D291" t="str">
            <v>Y</v>
          </cell>
          <cell r="E291">
            <v>0.44800000000000001</v>
          </cell>
          <cell r="F291" t="str">
            <v>SV00A0A410AD2309</v>
          </cell>
          <cell r="G291" t="str">
            <v>FT28910</v>
          </cell>
          <cell r="H291" t="str">
            <v>PMRS</v>
          </cell>
          <cell r="I291" t="str">
            <v>MAIN TANK - 2 - PMRS</v>
          </cell>
          <cell r="J291" t="str">
            <v>Tension Block Clearance</v>
          </cell>
          <cell r="K291" t="str">
            <v>(Strap Assy 3) FT28432/-</v>
          </cell>
          <cell r="L291" t="str">
            <v>Tension Block Clearance</v>
          </cell>
          <cell r="M291">
            <v>2</v>
          </cell>
          <cell r="N291">
            <v>2</v>
          </cell>
          <cell r="O291">
            <v>0.224</v>
          </cell>
          <cell r="P291">
            <v>0.44800000000000001</v>
          </cell>
          <cell r="Q291">
            <v>4.4799999999999999E-7</v>
          </cell>
          <cell r="R291">
            <v>2232142.8571428573</v>
          </cell>
          <cell r="S291" t="str">
            <v>Any two straps will retain function</v>
          </cell>
          <cell r="T291" t="str">
            <v>NPRD 95 P2-152, Plate - 0.008M GM converted to hours.</v>
          </cell>
          <cell r="U291">
            <v>2</v>
          </cell>
          <cell r="V291">
            <v>1.7666666666666666</v>
          </cell>
          <cell r="W291">
            <v>7.9146666666666666E-7</v>
          </cell>
          <cell r="X29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91">
            <v>1</v>
          </cell>
          <cell r="AA291" t="str">
            <v>R3</v>
          </cell>
          <cell r="AB291" t="str">
            <v>T0</v>
          </cell>
          <cell r="AC291" t="str">
            <v>P23</v>
          </cell>
          <cell r="AD291" t="str">
            <v>T0</v>
          </cell>
          <cell r="AE291">
            <v>0</v>
          </cell>
          <cell r="AF291">
            <v>0.5</v>
          </cell>
          <cell r="AG291">
            <v>0.68333333333333335</v>
          </cell>
          <cell r="AH291">
            <v>0.5</v>
          </cell>
          <cell r="AI291">
            <v>0</v>
          </cell>
          <cell r="AJ291">
            <v>8.3333333333333329E-2</v>
          </cell>
          <cell r="AK291">
            <v>0</v>
          </cell>
          <cell r="AL291">
            <v>0</v>
          </cell>
          <cell r="AM291">
            <v>1.7666666666666666</v>
          </cell>
          <cell r="AN291">
            <v>7.9146666666666666E-7</v>
          </cell>
          <cell r="AP291">
            <v>2</v>
          </cell>
          <cell r="AQ291">
            <v>2</v>
          </cell>
          <cell r="BD291">
            <v>2</v>
          </cell>
          <cell r="BJ291">
            <v>1</v>
          </cell>
          <cell r="BK291">
            <v>1</v>
          </cell>
          <cell r="BL291">
            <v>1</v>
          </cell>
          <cell r="BM291">
            <v>1</v>
          </cell>
          <cell r="BO291" t="str">
            <v/>
          </cell>
          <cell r="BP291" t="str">
            <v xml:space="preserve">Expected to be replaceable. </v>
          </cell>
          <cell r="BQ291" t="str">
            <v/>
          </cell>
          <cell r="BR291" t="str">
            <v/>
          </cell>
          <cell r="BS291" t="str">
            <v/>
          </cell>
          <cell r="BT291" t="str">
            <v/>
          </cell>
          <cell r="BU291" t="str">
            <v/>
          </cell>
          <cell r="BV291" t="str">
            <v xml:space="preserve">Remove tank in accordance with above to gain access. Expected to need 2 mechanics to remove tank. </v>
          </cell>
          <cell r="BW291" t="str">
            <v/>
          </cell>
          <cell r="BX291" t="str">
            <v/>
          </cell>
          <cell r="BY291" t="str">
            <v/>
          </cell>
          <cell r="BZ291" t="str">
            <v/>
          </cell>
          <cell r="CA291" t="str">
            <v xml:space="preserve">Repair by exchange available at First or Second line without special facilities. </v>
          </cell>
          <cell r="CB291" t="str">
            <v/>
          </cell>
          <cell r="CC291" t="str">
            <v/>
          </cell>
          <cell r="CD291" t="str">
            <v/>
          </cell>
          <cell r="CE291" t="str">
            <v/>
          </cell>
          <cell r="CF291" t="str">
            <v xml:space="preserve">Remove and replace part with standard tools. No Special tools predicted. </v>
          </cell>
          <cell r="CG291" t="str">
            <v xml:space="preserve">Reinstall in the reverse order. </v>
          </cell>
          <cell r="CH291" t="str">
            <v/>
          </cell>
          <cell r="CI291" t="str">
            <v xml:space="preserve">No consumeables predicted. </v>
          </cell>
          <cell r="CJ291" t="str">
            <v xml:space="preserve">No predicted life limitations. </v>
          </cell>
          <cell r="CK291" t="str">
            <v/>
          </cell>
          <cell r="CL291" t="str">
            <v>Y</v>
          </cell>
        </row>
        <row r="292">
          <cell r="A292">
            <v>295</v>
          </cell>
          <cell r="B292">
            <v>73</v>
          </cell>
          <cell r="C292">
            <v>3</v>
          </cell>
          <cell r="D292" t="str">
            <v>Y</v>
          </cell>
          <cell r="E292">
            <v>5.0848000000000004</v>
          </cell>
          <cell r="F292" t="str">
            <v>SV00A0A410AD2311</v>
          </cell>
          <cell r="G292" t="str">
            <v>NT-M8-SCX24</v>
          </cell>
          <cell r="H292" t="str">
            <v>PMRS</v>
          </cell>
          <cell r="I292" t="str">
            <v>MAIN TANK - 2 - PMRS</v>
          </cell>
          <cell r="J292" t="str">
            <v>Studding Connector M8</v>
          </cell>
          <cell r="K292" t="str">
            <v>(Strap Assy 3) FT28432/-</v>
          </cell>
          <cell r="L292" t="str">
            <v>Studding Connector M8</v>
          </cell>
          <cell r="M292">
            <v>2</v>
          </cell>
          <cell r="N292">
            <v>2</v>
          </cell>
          <cell r="O292">
            <v>2.5424000000000002</v>
          </cell>
          <cell r="P292">
            <v>5.0848000000000004</v>
          </cell>
          <cell r="Q292">
            <v>5.0848000000000009E-6</v>
          </cell>
          <cell r="R292">
            <v>196664.56891126491</v>
          </cell>
          <cell r="S292" t="str">
            <v>Any two straps will retain function</v>
          </cell>
          <cell r="T292" t="str">
            <v>NPRD 95 P2-49, Connector Adapter - 0.0908M converted to hours</v>
          </cell>
          <cell r="U292">
            <v>2</v>
          </cell>
          <cell r="V292">
            <v>1.3166666666666667</v>
          </cell>
          <cell r="W292">
            <v>6.6949866666666674E-6</v>
          </cell>
          <cell r="X29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92">
            <v>1</v>
          </cell>
          <cell r="AA292" t="str">
            <v>R3</v>
          </cell>
          <cell r="AB292" t="str">
            <v>T0</v>
          </cell>
          <cell r="AC292" t="str">
            <v>P11</v>
          </cell>
          <cell r="AD292" t="str">
            <v>T0</v>
          </cell>
          <cell r="AE292">
            <v>0</v>
          </cell>
          <cell r="AF292">
            <v>0.5</v>
          </cell>
          <cell r="AG292">
            <v>0.23333333333333334</v>
          </cell>
          <cell r="AH292">
            <v>0.5</v>
          </cell>
          <cell r="AI292">
            <v>0</v>
          </cell>
          <cell r="AJ292">
            <v>8.3333333333333329E-2</v>
          </cell>
          <cell r="AK292">
            <v>0</v>
          </cell>
          <cell r="AL292">
            <v>0</v>
          </cell>
          <cell r="AM292">
            <v>1.3166666666666667</v>
          </cell>
          <cell r="AN292">
            <v>6.6949866666666674E-6</v>
          </cell>
          <cell r="AP292">
            <v>2</v>
          </cell>
          <cell r="AQ292">
            <v>2</v>
          </cell>
          <cell r="BD292">
            <v>2</v>
          </cell>
          <cell r="BJ292">
            <v>1</v>
          </cell>
          <cell r="BK292">
            <v>1</v>
          </cell>
          <cell r="BL292">
            <v>2</v>
          </cell>
          <cell r="BM292">
            <v>1</v>
          </cell>
          <cell r="BO292" t="str">
            <v/>
          </cell>
          <cell r="BP292" t="str">
            <v xml:space="preserve">Expected to be replaceable. </v>
          </cell>
          <cell r="BQ292" t="str">
            <v/>
          </cell>
          <cell r="BR292" t="str">
            <v/>
          </cell>
          <cell r="BS292" t="str">
            <v/>
          </cell>
          <cell r="BT292" t="str">
            <v/>
          </cell>
          <cell r="BU292" t="str">
            <v/>
          </cell>
          <cell r="BV292" t="str">
            <v xml:space="preserve">Remove tank in accordance with above to gain access. Expected to need 2 mechanics to remove tank. </v>
          </cell>
          <cell r="BW292" t="str">
            <v/>
          </cell>
          <cell r="BX292" t="str">
            <v/>
          </cell>
          <cell r="BY292" t="str">
            <v/>
          </cell>
          <cell r="BZ292" t="str">
            <v/>
          </cell>
          <cell r="CA292" t="str">
            <v xml:space="preserve">Repair by exchange available at First or Second line without special facilities. </v>
          </cell>
          <cell r="CB292" t="str">
            <v/>
          </cell>
          <cell r="CC292" t="str">
            <v/>
          </cell>
          <cell r="CD292" t="str">
            <v/>
          </cell>
          <cell r="CE292" t="str">
            <v/>
          </cell>
          <cell r="CF292" t="str">
            <v xml:space="preserve">Remove and replace part with standard tools. No Special tools predicted. </v>
          </cell>
          <cell r="CG292" t="str">
            <v xml:space="preserve">Reinstall in the reverse order. </v>
          </cell>
          <cell r="CH292" t="str">
            <v/>
          </cell>
          <cell r="CI292" t="str">
            <v xml:space="preserve">Use thread-locking compound on fasteners. Use silicone grease on bonded seals for preservation.  Use anti-seizing grease/compound on bulkhead connectors and bolts.  Use  bonding compound on mounting strap clamp locations as required. </v>
          </cell>
          <cell r="CJ292" t="str">
            <v xml:space="preserve">No predicted life limitations. </v>
          </cell>
          <cell r="CK292" t="str">
            <v/>
          </cell>
          <cell r="CL292" t="str">
            <v>Y</v>
          </cell>
        </row>
        <row r="293">
          <cell r="A293">
            <v>296</v>
          </cell>
          <cell r="B293">
            <v>48</v>
          </cell>
          <cell r="C293">
            <v>3</v>
          </cell>
          <cell r="D293" t="str">
            <v>Y</v>
          </cell>
          <cell r="E293">
            <v>0.224</v>
          </cell>
          <cell r="F293" t="str">
            <v>SV00A0A410AD2313</v>
          </cell>
          <cell r="G293" t="str">
            <v>FT28905</v>
          </cell>
          <cell r="H293" t="str">
            <v>PMRS</v>
          </cell>
          <cell r="I293" t="str">
            <v>MAIN TANK - 2 - PMRS</v>
          </cell>
          <cell r="J293" t="str">
            <v>Mounting Block</v>
          </cell>
          <cell r="K293" t="str">
            <v>(Strap Assy 3) FT28432/-</v>
          </cell>
          <cell r="L293" t="str">
            <v>Mounting Block</v>
          </cell>
          <cell r="M293">
            <v>1</v>
          </cell>
          <cell r="N293">
            <v>1</v>
          </cell>
          <cell r="O293">
            <v>0.224</v>
          </cell>
          <cell r="P293">
            <v>0.224</v>
          </cell>
          <cell r="Q293">
            <v>2.2399999999999999E-7</v>
          </cell>
          <cell r="R293">
            <v>4464285.7142857146</v>
          </cell>
          <cell r="S293" t="str">
            <v>Any two straps will retain function</v>
          </cell>
          <cell r="T293" t="str">
            <v>NPRD 95 P2-152, Plate - 0.008M GM converted to hours.</v>
          </cell>
          <cell r="U293">
            <v>2</v>
          </cell>
          <cell r="V293">
            <v>1.7666666666666666</v>
          </cell>
          <cell r="W293">
            <v>3.9573333333333333E-7</v>
          </cell>
          <cell r="X29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93">
            <v>1</v>
          </cell>
          <cell r="AA293" t="str">
            <v>R3</v>
          </cell>
          <cell r="AB293" t="str">
            <v>T0</v>
          </cell>
          <cell r="AC293" t="str">
            <v>P23</v>
          </cell>
          <cell r="AD293" t="str">
            <v>T0</v>
          </cell>
          <cell r="AE293">
            <v>0</v>
          </cell>
          <cell r="AF293">
            <v>0.5</v>
          </cell>
          <cell r="AG293">
            <v>0.68333333333333335</v>
          </cell>
          <cell r="AH293">
            <v>0.5</v>
          </cell>
          <cell r="AI293">
            <v>0</v>
          </cell>
          <cell r="AJ293">
            <v>8.3333333333333329E-2</v>
          </cell>
          <cell r="AK293">
            <v>0</v>
          </cell>
          <cell r="AL293">
            <v>0</v>
          </cell>
          <cell r="AM293">
            <v>1.7666666666666666</v>
          </cell>
          <cell r="AN293">
            <v>3.9573333333333333E-7</v>
          </cell>
          <cell r="AP293">
            <v>2</v>
          </cell>
          <cell r="AQ293">
            <v>2</v>
          </cell>
          <cell r="BD293">
            <v>2</v>
          </cell>
          <cell r="BJ293">
            <v>1</v>
          </cell>
          <cell r="BK293">
            <v>1</v>
          </cell>
          <cell r="BL293">
            <v>1</v>
          </cell>
          <cell r="BM293">
            <v>1</v>
          </cell>
          <cell r="BO293" t="str">
            <v/>
          </cell>
          <cell r="BP293" t="str">
            <v xml:space="preserve">Expected to be replaceable. </v>
          </cell>
          <cell r="BQ293" t="str">
            <v/>
          </cell>
          <cell r="BR293" t="str">
            <v/>
          </cell>
          <cell r="BS293" t="str">
            <v/>
          </cell>
          <cell r="BT293" t="str">
            <v/>
          </cell>
          <cell r="BU293" t="str">
            <v/>
          </cell>
          <cell r="BV293" t="str">
            <v xml:space="preserve">Remove tank in accordance with above to gain access. Expected to need 2 mechanics to remove tank. </v>
          </cell>
          <cell r="BW293" t="str">
            <v/>
          </cell>
          <cell r="BX293" t="str">
            <v/>
          </cell>
          <cell r="BY293" t="str">
            <v/>
          </cell>
          <cell r="BZ293" t="str">
            <v/>
          </cell>
          <cell r="CA293" t="str">
            <v xml:space="preserve">Repair by exchange available at First or Second line without special facilities. </v>
          </cell>
          <cell r="CB293" t="str">
            <v/>
          </cell>
          <cell r="CC293" t="str">
            <v/>
          </cell>
          <cell r="CD293" t="str">
            <v/>
          </cell>
          <cell r="CE293" t="str">
            <v/>
          </cell>
          <cell r="CF293" t="str">
            <v xml:space="preserve">Remove and replace part with standard tools. No Special tools predicted. </v>
          </cell>
          <cell r="CG293" t="str">
            <v xml:space="preserve">Reinstall in the reverse order. </v>
          </cell>
          <cell r="CH293" t="str">
            <v/>
          </cell>
          <cell r="CI293" t="str">
            <v xml:space="preserve">No consumeables predicted. </v>
          </cell>
          <cell r="CJ293" t="str">
            <v xml:space="preserve">No predicted life limitations. </v>
          </cell>
          <cell r="CK293" t="str">
            <v/>
          </cell>
          <cell r="CL293" t="str">
            <v>Y</v>
          </cell>
        </row>
        <row r="294">
          <cell r="A294">
            <v>297</v>
          </cell>
          <cell r="B294">
            <v>48</v>
          </cell>
          <cell r="C294">
            <v>3</v>
          </cell>
          <cell r="D294" t="str">
            <v>Y</v>
          </cell>
          <cell r="E294">
            <v>0.224</v>
          </cell>
          <cell r="F294" t="str">
            <v>SV00A0A410AD2315</v>
          </cell>
          <cell r="G294" t="str">
            <v>FT28909</v>
          </cell>
          <cell r="H294" t="str">
            <v>PMRS</v>
          </cell>
          <cell r="I294" t="str">
            <v>MAIN TANK - 2 - PMRS</v>
          </cell>
          <cell r="J294" t="str">
            <v>Strap Retaining Block</v>
          </cell>
          <cell r="K294" t="str">
            <v>(Strap Assy 3) FT28432/-</v>
          </cell>
          <cell r="L294" t="str">
            <v>Strap Retaining Block</v>
          </cell>
          <cell r="M294">
            <v>1</v>
          </cell>
          <cell r="N294">
            <v>1</v>
          </cell>
          <cell r="O294">
            <v>0.224</v>
          </cell>
          <cell r="P294">
            <v>0.224</v>
          </cell>
          <cell r="Q294">
            <v>2.2399999999999999E-7</v>
          </cell>
          <cell r="R294">
            <v>4464285.7142857146</v>
          </cell>
          <cell r="S294" t="str">
            <v>Any two straps will retain function</v>
          </cell>
          <cell r="T294" t="str">
            <v>NPRD 95 P2-152, Plate - 0.008M GM converted to hours.</v>
          </cell>
          <cell r="U294">
            <v>2</v>
          </cell>
          <cell r="V294">
            <v>1.7666666666666666</v>
          </cell>
          <cell r="W294">
            <v>3.9573333333333333E-7</v>
          </cell>
          <cell r="X29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94">
            <v>1</v>
          </cell>
          <cell r="AA294" t="str">
            <v>R3</v>
          </cell>
          <cell r="AB294" t="str">
            <v>T0</v>
          </cell>
          <cell r="AC294" t="str">
            <v>P23</v>
          </cell>
          <cell r="AD294" t="str">
            <v>T0</v>
          </cell>
          <cell r="AE294">
            <v>0</v>
          </cell>
          <cell r="AF294">
            <v>0.5</v>
          </cell>
          <cell r="AG294">
            <v>0.68333333333333335</v>
          </cell>
          <cell r="AH294">
            <v>0.5</v>
          </cell>
          <cell r="AI294">
            <v>0</v>
          </cell>
          <cell r="AJ294">
            <v>8.3333333333333329E-2</v>
          </cell>
          <cell r="AK294">
            <v>0</v>
          </cell>
          <cell r="AL294">
            <v>0</v>
          </cell>
          <cell r="AM294">
            <v>1.7666666666666666</v>
          </cell>
          <cell r="AN294">
            <v>3.9573333333333333E-7</v>
          </cell>
          <cell r="AP294">
            <v>2</v>
          </cell>
          <cell r="AQ294">
            <v>2</v>
          </cell>
          <cell r="BD294">
            <v>2</v>
          </cell>
          <cell r="BJ294">
            <v>1</v>
          </cell>
          <cell r="BK294">
            <v>1</v>
          </cell>
          <cell r="BL294">
            <v>1</v>
          </cell>
          <cell r="BM294">
            <v>1</v>
          </cell>
          <cell r="BO294" t="str">
            <v/>
          </cell>
          <cell r="BP294" t="str">
            <v xml:space="preserve">Expected to be replaceable. </v>
          </cell>
          <cell r="BQ294" t="str">
            <v/>
          </cell>
          <cell r="BR294" t="str">
            <v/>
          </cell>
          <cell r="BS294" t="str">
            <v/>
          </cell>
          <cell r="BT294" t="str">
            <v/>
          </cell>
          <cell r="BU294" t="str">
            <v/>
          </cell>
          <cell r="BV294" t="str">
            <v xml:space="preserve">Remove tank in accordance with above to gain access. Expected to need 2 mechanics to remove tank. </v>
          </cell>
          <cell r="BW294" t="str">
            <v/>
          </cell>
          <cell r="BX294" t="str">
            <v/>
          </cell>
          <cell r="BY294" t="str">
            <v/>
          </cell>
          <cell r="BZ294" t="str">
            <v/>
          </cell>
          <cell r="CA294" t="str">
            <v xml:space="preserve">Repair by exchange available at First or Second line without special facilities. </v>
          </cell>
          <cell r="CB294" t="str">
            <v/>
          </cell>
          <cell r="CC294" t="str">
            <v/>
          </cell>
          <cell r="CD294" t="str">
            <v/>
          </cell>
          <cell r="CE294" t="str">
            <v/>
          </cell>
          <cell r="CF294" t="str">
            <v xml:space="preserve">Remove and replace part with standard tools. No Special tools predicted. </v>
          </cell>
          <cell r="CG294" t="str">
            <v xml:space="preserve">Reinstall in the reverse order. </v>
          </cell>
          <cell r="CH294" t="str">
            <v/>
          </cell>
          <cell r="CI294" t="str">
            <v xml:space="preserve">No consumeables predicted. </v>
          </cell>
          <cell r="CJ294" t="str">
            <v xml:space="preserve">No predicted life limitations. </v>
          </cell>
          <cell r="CK294" t="str">
            <v/>
          </cell>
          <cell r="CL294" t="str">
            <v>Y</v>
          </cell>
        </row>
        <row r="295">
          <cell r="A295">
            <v>298</v>
          </cell>
          <cell r="B295">
            <v>48</v>
          </cell>
          <cell r="C295">
            <v>3</v>
          </cell>
          <cell r="D295" t="str">
            <v>Y</v>
          </cell>
          <cell r="E295">
            <v>0.224</v>
          </cell>
          <cell r="F295" t="str">
            <v>SV00A0A410AD2317</v>
          </cell>
          <cell r="G295" t="str">
            <v>FT28907</v>
          </cell>
          <cell r="H295" t="str">
            <v>PMRS</v>
          </cell>
          <cell r="I295" t="str">
            <v>MAIN TANK - 2 - PMRS</v>
          </cell>
          <cell r="J295" t="str">
            <v>Welded Mounting Block</v>
          </cell>
          <cell r="K295" t="str">
            <v>(Strap Assy 3) FT28432/-</v>
          </cell>
          <cell r="L295" t="str">
            <v>Welded Mounting Block</v>
          </cell>
          <cell r="M295">
            <v>1</v>
          </cell>
          <cell r="N295">
            <v>1</v>
          </cell>
          <cell r="O295">
            <v>0.224</v>
          </cell>
          <cell r="P295">
            <v>0.224</v>
          </cell>
          <cell r="Q295">
            <v>2.2399999999999999E-7</v>
          </cell>
          <cell r="R295">
            <v>4464285.7142857146</v>
          </cell>
          <cell r="S295" t="str">
            <v>Any two straps will retain function</v>
          </cell>
          <cell r="T295" t="str">
            <v>NPRD 95 P2-152, Plate - 0.008M GM converted to hours.</v>
          </cell>
          <cell r="U295">
            <v>2</v>
          </cell>
          <cell r="V295">
            <v>1.7666666666666666</v>
          </cell>
          <cell r="W295">
            <v>3.9573333333333333E-7</v>
          </cell>
          <cell r="X29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95">
            <v>1</v>
          </cell>
          <cell r="AA295" t="str">
            <v>R3</v>
          </cell>
          <cell r="AB295" t="str">
            <v>T0</v>
          </cell>
          <cell r="AC295" t="str">
            <v>P23</v>
          </cell>
          <cell r="AD295" t="str">
            <v>T0</v>
          </cell>
          <cell r="AE295">
            <v>0</v>
          </cell>
          <cell r="AF295">
            <v>0.5</v>
          </cell>
          <cell r="AG295">
            <v>0.68333333333333335</v>
          </cell>
          <cell r="AH295">
            <v>0.5</v>
          </cell>
          <cell r="AI295">
            <v>0</v>
          </cell>
          <cell r="AJ295">
            <v>8.3333333333333329E-2</v>
          </cell>
          <cell r="AK295">
            <v>0</v>
          </cell>
          <cell r="AL295">
            <v>0</v>
          </cell>
          <cell r="AM295">
            <v>1.7666666666666666</v>
          </cell>
          <cell r="AN295">
            <v>3.9573333333333333E-7</v>
          </cell>
          <cell r="AP295">
            <v>2</v>
          </cell>
          <cell r="AQ295">
            <v>2</v>
          </cell>
          <cell r="BD295">
            <v>2</v>
          </cell>
          <cell r="BJ295">
            <v>1</v>
          </cell>
          <cell r="BK295">
            <v>1</v>
          </cell>
          <cell r="BL295">
            <v>1</v>
          </cell>
          <cell r="BM295">
            <v>1</v>
          </cell>
          <cell r="BO295" t="str">
            <v/>
          </cell>
          <cell r="BP295" t="str">
            <v xml:space="preserve">Expected to be replaceable. </v>
          </cell>
          <cell r="BQ295" t="str">
            <v/>
          </cell>
          <cell r="BR295" t="str">
            <v/>
          </cell>
          <cell r="BS295" t="str">
            <v/>
          </cell>
          <cell r="BT295" t="str">
            <v/>
          </cell>
          <cell r="BU295" t="str">
            <v/>
          </cell>
          <cell r="BV295" t="str">
            <v xml:space="preserve">Remove tank in accordance with above to gain access. Expected to need 2 mechanics to remove tank. </v>
          </cell>
          <cell r="BW295" t="str">
            <v/>
          </cell>
          <cell r="BX295" t="str">
            <v/>
          </cell>
          <cell r="BY295" t="str">
            <v/>
          </cell>
          <cell r="BZ295" t="str">
            <v/>
          </cell>
          <cell r="CA295" t="str">
            <v xml:space="preserve">Repair by exchange available at First or Second line without special facilities. </v>
          </cell>
          <cell r="CB295" t="str">
            <v/>
          </cell>
          <cell r="CC295" t="str">
            <v/>
          </cell>
          <cell r="CD295" t="str">
            <v/>
          </cell>
          <cell r="CE295" t="str">
            <v/>
          </cell>
          <cell r="CF295" t="str">
            <v xml:space="preserve">Remove and replace part with standard tools. No Special tools predicted. </v>
          </cell>
          <cell r="CG295" t="str">
            <v xml:space="preserve">Reinstall in the reverse order. </v>
          </cell>
          <cell r="CH295" t="str">
            <v/>
          </cell>
          <cell r="CI295" t="str">
            <v xml:space="preserve">No consumeables predicted. </v>
          </cell>
          <cell r="CJ295" t="str">
            <v xml:space="preserve">No predicted life limitations. </v>
          </cell>
          <cell r="CK295" t="str">
            <v/>
          </cell>
          <cell r="CL295" t="str">
            <v>Y</v>
          </cell>
        </row>
        <row r="296">
          <cell r="A296">
            <v>299</v>
          </cell>
          <cell r="B296">
            <v>48</v>
          </cell>
          <cell r="C296">
            <v>3</v>
          </cell>
          <cell r="D296" t="str">
            <v>Y</v>
          </cell>
          <cell r="E296">
            <v>0.224</v>
          </cell>
          <cell r="F296" t="str">
            <v>SV00A0A410AD2319</v>
          </cell>
          <cell r="G296" t="str">
            <v>FT28908</v>
          </cell>
          <cell r="H296" t="str">
            <v>PMRS</v>
          </cell>
          <cell r="I296" t="str">
            <v>MAIN TANK - 2 - PMRS</v>
          </cell>
          <cell r="J296" t="str">
            <v>Strap Mounting Block</v>
          </cell>
          <cell r="K296" t="str">
            <v>(Strap Assy 3) FT28432/-</v>
          </cell>
          <cell r="L296" t="str">
            <v>Strap Mounting Block</v>
          </cell>
          <cell r="M296">
            <v>1</v>
          </cell>
          <cell r="N296">
            <v>1</v>
          </cell>
          <cell r="O296">
            <v>0.224</v>
          </cell>
          <cell r="P296">
            <v>0.224</v>
          </cell>
          <cell r="Q296">
            <v>2.2399999999999999E-7</v>
          </cell>
          <cell r="R296">
            <v>4464285.7142857146</v>
          </cell>
          <cell r="S296" t="str">
            <v>Any two straps will retain function</v>
          </cell>
          <cell r="T296" t="str">
            <v>NPRD 95 P2-152, Plate - 0.008M GM converted to hours.</v>
          </cell>
          <cell r="U296">
            <v>2</v>
          </cell>
          <cell r="V296">
            <v>1.7666666666666666</v>
          </cell>
          <cell r="W296">
            <v>3.9573333333333333E-7</v>
          </cell>
          <cell r="X29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96">
            <v>1</v>
          </cell>
          <cell r="AA296" t="str">
            <v>R3</v>
          </cell>
          <cell r="AB296" t="str">
            <v>T0</v>
          </cell>
          <cell r="AC296" t="str">
            <v>P23</v>
          </cell>
          <cell r="AD296" t="str">
            <v>T0</v>
          </cell>
          <cell r="AE296">
            <v>0</v>
          </cell>
          <cell r="AF296">
            <v>0.5</v>
          </cell>
          <cell r="AG296">
            <v>0.68333333333333335</v>
          </cell>
          <cell r="AH296">
            <v>0.5</v>
          </cell>
          <cell r="AI296">
            <v>0</v>
          </cell>
          <cell r="AJ296">
            <v>8.3333333333333329E-2</v>
          </cell>
          <cell r="AK296">
            <v>0</v>
          </cell>
          <cell r="AL296">
            <v>0</v>
          </cell>
          <cell r="AM296">
            <v>1.7666666666666666</v>
          </cell>
          <cell r="AN296">
            <v>3.9573333333333333E-7</v>
          </cell>
          <cell r="AP296">
            <v>2</v>
          </cell>
          <cell r="AQ296">
            <v>2</v>
          </cell>
          <cell r="BD296">
            <v>2</v>
          </cell>
          <cell r="BJ296">
            <v>1</v>
          </cell>
          <cell r="BK296">
            <v>1</v>
          </cell>
          <cell r="BL296">
            <v>1</v>
          </cell>
          <cell r="BM296">
            <v>1</v>
          </cell>
          <cell r="BO296" t="str">
            <v/>
          </cell>
          <cell r="BP296" t="str">
            <v xml:space="preserve">Expected to be replaceable. </v>
          </cell>
          <cell r="BQ296" t="str">
            <v/>
          </cell>
          <cell r="BR296" t="str">
            <v/>
          </cell>
          <cell r="BS296" t="str">
            <v/>
          </cell>
          <cell r="BT296" t="str">
            <v/>
          </cell>
          <cell r="BU296" t="str">
            <v/>
          </cell>
          <cell r="BV296" t="str">
            <v xml:space="preserve">Remove tank in accordance with above to gain access. Expected to need 2 mechanics to remove tank. </v>
          </cell>
          <cell r="BW296" t="str">
            <v/>
          </cell>
          <cell r="BX296" t="str">
            <v/>
          </cell>
          <cell r="BY296" t="str">
            <v/>
          </cell>
          <cell r="BZ296" t="str">
            <v/>
          </cell>
          <cell r="CA296" t="str">
            <v xml:space="preserve">Repair by exchange available at First or Second line without special facilities. </v>
          </cell>
          <cell r="CB296" t="str">
            <v/>
          </cell>
          <cell r="CC296" t="str">
            <v/>
          </cell>
          <cell r="CD296" t="str">
            <v/>
          </cell>
          <cell r="CE296" t="str">
            <v/>
          </cell>
          <cell r="CF296" t="str">
            <v xml:space="preserve">Remove and replace part with standard tools. No Special tools predicted. </v>
          </cell>
          <cell r="CG296" t="str">
            <v xml:space="preserve">Reinstall in the reverse order. </v>
          </cell>
          <cell r="CH296" t="str">
            <v/>
          </cell>
          <cell r="CI296" t="str">
            <v xml:space="preserve">No consumeables predicted. </v>
          </cell>
          <cell r="CJ296" t="str">
            <v xml:space="preserve">No predicted life limitations. </v>
          </cell>
          <cell r="CK296" t="str">
            <v/>
          </cell>
          <cell r="CL296" t="str">
            <v>Y</v>
          </cell>
        </row>
        <row r="297">
          <cell r="A297">
            <v>300</v>
          </cell>
          <cell r="B297">
            <v>5</v>
          </cell>
          <cell r="C297">
            <v>3</v>
          </cell>
          <cell r="D297" t="str">
            <v>Y</v>
          </cell>
          <cell r="E297">
            <v>0.11629627686963176</v>
          </cell>
          <cell r="F297" t="str">
            <v>SV00A0A410AD2321</v>
          </cell>
          <cell r="G297" t="str">
            <v>Z-W-M8</v>
          </cell>
          <cell r="H297" t="str">
            <v>PMRS</v>
          </cell>
          <cell r="I297" t="str">
            <v>MAIN TANK - 2 - PMRS</v>
          </cell>
          <cell r="J297" t="str">
            <v>Washer M8</v>
          </cell>
          <cell r="K297" t="str">
            <v>(Strap Assy 3) FT28432/-</v>
          </cell>
          <cell r="L297" t="str">
            <v>Washer M8</v>
          </cell>
          <cell r="M297">
            <v>7</v>
          </cell>
          <cell r="N297">
            <v>7</v>
          </cell>
          <cell r="O297">
            <v>1.6613753838518822E-2</v>
          </cell>
          <cell r="P297">
            <v>0.11629627686963176</v>
          </cell>
          <cell r="Q297">
            <v>1.1629627686963175E-7</v>
          </cell>
          <cell r="R297">
            <v>8598727.551020408</v>
          </cell>
          <cell r="S297" t="str">
            <v>Any two straps will retain function</v>
          </cell>
          <cell r="T297" t="str">
            <v>NPRD 95 P2-237, Washer P# 7748743 - 1/1685.3506M GM converted to hours</v>
          </cell>
          <cell r="U297">
            <v>2</v>
          </cell>
          <cell r="V297">
            <v>1.2833333333333332</v>
          </cell>
          <cell r="W297">
            <v>1.4924688864936074E-7</v>
          </cell>
          <cell r="X29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97">
            <v>1</v>
          </cell>
          <cell r="AA297" t="str">
            <v>R3</v>
          </cell>
          <cell r="AB297" t="str">
            <v>T0</v>
          </cell>
          <cell r="AC297" t="str">
            <v>P26</v>
          </cell>
          <cell r="AD297" t="str">
            <v>T0</v>
          </cell>
          <cell r="AE297">
            <v>0</v>
          </cell>
          <cell r="AF297">
            <v>0.5</v>
          </cell>
          <cell r="AG297">
            <v>0.19999999999999998</v>
          </cell>
          <cell r="AH297">
            <v>0.5</v>
          </cell>
          <cell r="AI297">
            <v>0</v>
          </cell>
          <cell r="AJ297">
            <v>8.3333333333333329E-2</v>
          </cell>
          <cell r="AK297">
            <v>0</v>
          </cell>
          <cell r="AL297">
            <v>0</v>
          </cell>
          <cell r="AM297">
            <v>1.2833333333333332</v>
          </cell>
          <cell r="AN297">
            <v>1.4924688864936074E-7</v>
          </cell>
          <cell r="AP297">
            <v>2</v>
          </cell>
          <cell r="AQ297">
            <v>2</v>
          </cell>
          <cell r="BD297">
            <v>2</v>
          </cell>
          <cell r="BJ297">
            <v>1</v>
          </cell>
          <cell r="BK297">
            <v>1</v>
          </cell>
          <cell r="BL297">
            <v>1</v>
          </cell>
          <cell r="BM297">
            <v>1</v>
          </cell>
          <cell r="BO297" t="str">
            <v/>
          </cell>
          <cell r="BP297" t="str">
            <v xml:space="preserve">Expected to be replaceable. </v>
          </cell>
          <cell r="BQ297" t="str">
            <v/>
          </cell>
          <cell r="BR297" t="str">
            <v/>
          </cell>
          <cell r="BS297" t="str">
            <v/>
          </cell>
          <cell r="BT297" t="str">
            <v/>
          </cell>
          <cell r="BU297" t="str">
            <v/>
          </cell>
          <cell r="BV297" t="str">
            <v xml:space="preserve">Remove tank in accordance with above to gain access. Expected to need 2 mechanics to remove tank. </v>
          </cell>
          <cell r="BW297" t="str">
            <v/>
          </cell>
          <cell r="BX297" t="str">
            <v/>
          </cell>
          <cell r="BY297" t="str">
            <v/>
          </cell>
          <cell r="BZ297" t="str">
            <v/>
          </cell>
          <cell r="CA297" t="str">
            <v xml:space="preserve">Repair by exchange available at First or Second line without special facilities. </v>
          </cell>
          <cell r="CB297" t="str">
            <v/>
          </cell>
          <cell r="CC297" t="str">
            <v/>
          </cell>
          <cell r="CD297" t="str">
            <v/>
          </cell>
          <cell r="CE297" t="str">
            <v/>
          </cell>
          <cell r="CF297" t="str">
            <v xml:space="preserve">Remove and replace part with standard tools. No Special tools predicted. </v>
          </cell>
          <cell r="CG297" t="str">
            <v xml:space="preserve">Reinstall in the reverse order. </v>
          </cell>
          <cell r="CH297" t="str">
            <v/>
          </cell>
          <cell r="CI297" t="str">
            <v xml:space="preserve">No consumeables predicted. </v>
          </cell>
          <cell r="CJ297" t="str">
            <v xml:space="preserve">No predicted life limitations. </v>
          </cell>
          <cell r="CK297" t="str">
            <v/>
          </cell>
          <cell r="CL297" t="str">
            <v>Y</v>
          </cell>
        </row>
        <row r="298">
          <cell r="A298">
            <v>301</v>
          </cell>
          <cell r="B298">
            <v>5</v>
          </cell>
          <cell r="C298">
            <v>3</v>
          </cell>
          <cell r="D298" t="str">
            <v>Y</v>
          </cell>
          <cell r="E298">
            <v>0.11629627686963176</v>
          </cell>
          <cell r="F298" t="str">
            <v>SV00A0A410AD2323</v>
          </cell>
          <cell r="G298" t="str">
            <v>Z-W-NL8</v>
          </cell>
          <cell r="H298" t="str">
            <v>PMRS</v>
          </cell>
          <cell r="I298" t="str">
            <v>MAIN TANK - 2 - PMRS</v>
          </cell>
          <cell r="J298" t="str">
            <v>Nord-Lock Washer M8</v>
          </cell>
          <cell r="K298" t="str">
            <v>(Strap Assy 3) FT28432/-</v>
          </cell>
          <cell r="L298" t="str">
            <v>Nord-Lock Washer M8</v>
          </cell>
          <cell r="M298">
            <v>7</v>
          </cell>
          <cell r="N298">
            <v>7</v>
          </cell>
          <cell r="O298">
            <v>1.6613753838518822E-2</v>
          </cell>
          <cell r="P298">
            <v>0.11629627686963176</v>
          </cell>
          <cell r="Q298">
            <v>1.1629627686963175E-7</v>
          </cell>
          <cell r="R298">
            <v>8598727.551020408</v>
          </cell>
          <cell r="S298" t="str">
            <v>Any two straps will retain function</v>
          </cell>
          <cell r="T298" t="str">
            <v>NPRD 95 P2-237, Washer P# 7748743 - 1/1685.3506M GM converted to hours</v>
          </cell>
          <cell r="U298">
            <v>2</v>
          </cell>
          <cell r="V298">
            <v>1.2833333333333332</v>
          </cell>
          <cell r="W298">
            <v>1.4924688864936074E-7</v>
          </cell>
          <cell r="X29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98">
            <v>1</v>
          </cell>
          <cell r="AA298" t="str">
            <v>R3</v>
          </cell>
          <cell r="AB298" t="str">
            <v>T0</v>
          </cell>
          <cell r="AC298" t="str">
            <v>P26</v>
          </cell>
          <cell r="AD298" t="str">
            <v>T0</v>
          </cell>
          <cell r="AE298">
            <v>0</v>
          </cell>
          <cell r="AF298">
            <v>0.5</v>
          </cell>
          <cell r="AG298">
            <v>0.19999999999999998</v>
          </cell>
          <cell r="AH298">
            <v>0.5</v>
          </cell>
          <cell r="AI298">
            <v>0</v>
          </cell>
          <cell r="AJ298">
            <v>8.3333333333333329E-2</v>
          </cell>
          <cell r="AK298">
            <v>0</v>
          </cell>
          <cell r="AL298">
            <v>0</v>
          </cell>
          <cell r="AM298">
            <v>1.2833333333333332</v>
          </cell>
          <cell r="AN298">
            <v>1.4924688864936074E-7</v>
          </cell>
          <cell r="AP298">
            <v>2</v>
          </cell>
          <cell r="AQ298">
            <v>2</v>
          </cell>
          <cell r="BD298">
            <v>2</v>
          </cell>
          <cell r="BJ298">
            <v>1</v>
          </cell>
          <cell r="BK298">
            <v>1</v>
          </cell>
          <cell r="BL298">
            <v>1</v>
          </cell>
          <cell r="BM298">
            <v>1</v>
          </cell>
          <cell r="BO298" t="str">
            <v/>
          </cell>
          <cell r="BP298" t="str">
            <v xml:space="preserve">Expected to be replaceable. </v>
          </cell>
          <cell r="BQ298" t="str">
            <v/>
          </cell>
          <cell r="BR298" t="str">
            <v/>
          </cell>
          <cell r="BS298" t="str">
            <v/>
          </cell>
          <cell r="BT298" t="str">
            <v/>
          </cell>
          <cell r="BU298" t="str">
            <v/>
          </cell>
          <cell r="BV298" t="str">
            <v xml:space="preserve">Remove tank in accordance with above to gain access. Expected to need 2 mechanics to remove tank. </v>
          </cell>
          <cell r="BW298" t="str">
            <v/>
          </cell>
          <cell r="BX298" t="str">
            <v/>
          </cell>
          <cell r="BY298" t="str">
            <v/>
          </cell>
          <cell r="BZ298" t="str">
            <v/>
          </cell>
          <cell r="CA298" t="str">
            <v xml:space="preserve">Repair by exchange available at First or Second line without special facilities. </v>
          </cell>
          <cell r="CB298" t="str">
            <v/>
          </cell>
          <cell r="CC298" t="str">
            <v/>
          </cell>
          <cell r="CD298" t="str">
            <v/>
          </cell>
          <cell r="CE298" t="str">
            <v/>
          </cell>
          <cell r="CF298" t="str">
            <v xml:space="preserve">Remove and replace part with standard tools. No Special tools predicted. </v>
          </cell>
          <cell r="CG298" t="str">
            <v xml:space="preserve">Reinstall in the reverse order. </v>
          </cell>
          <cell r="CH298" t="str">
            <v/>
          </cell>
          <cell r="CI298" t="str">
            <v xml:space="preserve">No consumeables predicted. </v>
          </cell>
          <cell r="CJ298" t="str">
            <v xml:space="preserve">No predicted life limitations. </v>
          </cell>
          <cell r="CK298" t="str">
            <v/>
          </cell>
          <cell r="CL298" t="str">
            <v>Y</v>
          </cell>
        </row>
        <row r="299">
          <cell r="A299">
            <v>302</v>
          </cell>
          <cell r="B299">
            <v>46</v>
          </cell>
          <cell r="C299">
            <v>3</v>
          </cell>
          <cell r="D299" t="str">
            <v>Y</v>
          </cell>
          <cell r="E299">
            <v>0.112</v>
          </cell>
          <cell r="F299" t="str">
            <v>SV00A0A410AD2325</v>
          </cell>
          <cell r="G299" t="str">
            <v>BT-M8X30SKCPHD</v>
          </cell>
          <cell r="H299" t="str">
            <v>PMRS</v>
          </cell>
          <cell r="I299" t="str">
            <v>MAIN TANK - 2 - PMRS</v>
          </cell>
          <cell r="J299" t="str">
            <v>BOLT M8x30 Socket cap head screw</v>
          </cell>
          <cell r="K299" t="str">
            <v>(Strap Assy 3) FT28432/-</v>
          </cell>
          <cell r="L299" t="str">
            <v>BOLT M8x30 Socket cap head screw</v>
          </cell>
          <cell r="M299">
            <v>2</v>
          </cell>
          <cell r="N299">
            <v>2</v>
          </cell>
          <cell r="O299">
            <v>5.6000000000000001E-2</v>
          </cell>
          <cell r="P299">
            <v>0.112</v>
          </cell>
          <cell r="Q299">
            <v>1.12E-7</v>
          </cell>
          <cell r="R299">
            <v>8928571.4285714291</v>
          </cell>
          <cell r="S299" t="str">
            <v>Any two straps will retain function</v>
          </cell>
          <cell r="T299" t="str">
            <v>NPRD 95 P2-20, Bolt Hex Head - 0.0020M converted to hours</v>
          </cell>
          <cell r="U299">
            <v>2</v>
          </cell>
          <cell r="V299">
            <v>1.2833333333333332</v>
          </cell>
          <cell r="W299">
            <v>1.4373333333333332E-7</v>
          </cell>
          <cell r="X29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299">
            <v>1</v>
          </cell>
          <cell r="AA299" t="str">
            <v>R3</v>
          </cell>
          <cell r="AB299" t="str">
            <v>T0</v>
          </cell>
          <cell r="AC299" t="str">
            <v>P6</v>
          </cell>
          <cell r="AD299" t="str">
            <v>T0</v>
          </cell>
          <cell r="AE299">
            <v>0</v>
          </cell>
          <cell r="AF299">
            <v>0.5</v>
          </cell>
          <cell r="AG299">
            <v>0.19999999999999998</v>
          </cell>
          <cell r="AH299">
            <v>0.5</v>
          </cell>
          <cell r="AI299">
            <v>0</v>
          </cell>
          <cell r="AJ299">
            <v>8.3333333333333329E-2</v>
          </cell>
          <cell r="AK299">
            <v>0</v>
          </cell>
          <cell r="AL299">
            <v>0</v>
          </cell>
          <cell r="AM299">
            <v>1.2833333333333332</v>
          </cell>
          <cell r="AN299">
            <v>1.4373333333333332E-7</v>
          </cell>
          <cell r="AP299">
            <v>2</v>
          </cell>
          <cell r="AQ299">
            <v>2</v>
          </cell>
          <cell r="BD299">
            <v>2</v>
          </cell>
          <cell r="BJ299">
            <v>1</v>
          </cell>
          <cell r="BK299">
            <v>1</v>
          </cell>
          <cell r="BL299">
            <v>1</v>
          </cell>
          <cell r="BM299">
            <v>1</v>
          </cell>
          <cell r="BO299" t="str">
            <v/>
          </cell>
          <cell r="BP299" t="str">
            <v xml:space="preserve">Expected to be replaceable. </v>
          </cell>
          <cell r="BQ299" t="str">
            <v/>
          </cell>
          <cell r="BR299" t="str">
            <v/>
          </cell>
          <cell r="BS299" t="str">
            <v/>
          </cell>
          <cell r="BT299" t="str">
            <v/>
          </cell>
          <cell r="BU299" t="str">
            <v/>
          </cell>
          <cell r="BV299" t="str">
            <v xml:space="preserve">Remove tank in accordance with above to gain access. Expected to need 2 mechanics to remove tank. </v>
          </cell>
          <cell r="BW299" t="str">
            <v/>
          </cell>
          <cell r="BX299" t="str">
            <v/>
          </cell>
          <cell r="BY299" t="str">
            <v/>
          </cell>
          <cell r="BZ299" t="str">
            <v/>
          </cell>
          <cell r="CA299" t="str">
            <v xml:space="preserve">Repair by exchange available at First or Second line without special facilities. </v>
          </cell>
          <cell r="CB299" t="str">
            <v/>
          </cell>
          <cell r="CC299" t="str">
            <v/>
          </cell>
          <cell r="CD299" t="str">
            <v/>
          </cell>
          <cell r="CE299" t="str">
            <v/>
          </cell>
          <cell r="CF299" t="str">
            <v xml:space="preserve">Remove and replace part with standard tools. No Special tools predicted. </v>
          </cell>
          <cell r="CG299" t="str">
            <v xml:space="preserve">Reinstall in the reverse order. </v>
          </cell>
          <cell r="CH299" t="str">
            <v/>
          </cell>
          <cell r="CI299" t="str">
            <v xml:space="preserve">No consumeables predicted. </v>
          </cell>
          <cell r="CJ299" t="str">
            <v xml:space="preserve">No predicted life limitations. </v>
          </cell>
          <cell r="CK299" t="str">
            <v/>
          </cell>
          <cell r="CL299" t="str">
            <v>Y</v>
          </cell>
        </row>
        <row r="300">
          <cell r="A300">
            <v>303</v>
          </cell>
          <cell r="B300">
            <v>46</v>
          </cell>
          <cell r="C300">
            <v>3</v>
          </cell>
          <cell r="D300" t="str">
            <v>Y</v>
          </cell>
          <cell r="E300">
            <v>5.6000000000000001E-2</v>
          </cell>
          <cell r="F300" t="str">
            <v>SV00A0A410AD2327</v>
          </cell>
          <cell r="G300" t="str">
            <v>BT-M8X40SKCPHD</v>
          </cell>
          <cell r="H300" t="str">
            <v>PMRS</v>
          </cell>
          <cell r="I300" t="str">
            <v>MAIN TANK - 2 - PMRS</v>
          </cell>
          <cell r="J300" t="str">
            <v>BOLT M8x40 Socket cap head screw</v>
          </cell>
          <cell r="K300" t="str">
            <v>(Strap Assy 3) FT28432/-</v>
          </cell>
          <cell r="L300" t="str">
            <v>BOLT M8x40 Socket cap head screw</v>
          </cell>
          <cell r="M300">
            <v>1</v>
          </cell>
          <cell r="N300">
            <v>1</v>
          </cell>
          <cell r="O300">
            <v>5.6000000000000001E-2</v>
          </cell>
          <cell r="P300">
            <v>5.6000000000000001E-2</v>
          </cell>
          <cell r="Q300">
            <v>5.5999999999999999E-8</v>
          </cell>
          <cell r="R300">
            <v>17857142.857142858</v>
          </cell>
          <cell r="S300" t="str">
            <v>Any two straps will retain function</v>
          </cell>
          <cell r="T300" t="str">
            <v>NPRD 95 P2-20, Bolt Hex Head - 0.0020M converted to hours</v>
          </cell>
          <cell r="U300">
            <v>2</v>
          </cell>
          <cell r="V300">
            <v>1.2833333333333332</v>
          </cell>
          <cell r="W300">
            <v>7.1866666666666662E-8</v>
          </cell>
          <cell r="X30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00">
            <v>1</v>
          </cell>
          <cell r="AA300" t="str">
            <v>R3</v>
          </cell>
          <cell r="AB300" t="str">
            <v>T0</v>
          </cell>
          <cell r="AC300" t="str">
            <v>P6</v>
          </cell>
          <cell r="AD300" t="str">
            <v>T0</v>
          </cell>
          <cell r="AE300">
            <v>0</v>
          </cell>
          <cell r="AF300">
            <v>0.5</v>
          </cell>
          <cell r="AG300">
            <v>0.19999999999999998</v>
          </cell>
          <cell r="AH300">
            <v>0.5</v>
          </cell>
          <cell r="AI300">
            <v>0</v>
          </cell>
          <cell r="AJ300">
            <v>8.3333333333333329E-2</v>
          </cell>
          <cell r="AK300">
            <v>0</v>
          </cell>
          <cell r="AL300">
            <v>0</v>
          </cell>
          <cell r="AM300">
            <v>1.2833333333333332</v>
          </cell>
          <cell r="AN300">
            <v>7.1866666666666662E-8</v>
          </cell>
          <cell r="AP300">
            <v>2</v>
          </cell>
          <cell r="AQ300">
            <v>2</v>
          </cell>
          <cell r="BD300">
            <v>2</v>
          </cell>
          <cell r="BJ300">
            <v>1</v>
          </cell>
          <cell r="BK300">
            <v>1</v>
          </cell>
          <cell r="BL300">
            <v>1</v>
          </cell>
          <cell r="BM300">
            <v>1</v>
          </cell>
          <cell r="BO300" t="str">
            <v/>
          </cell>
          <cell r="BP300" t="str">
            <v xml:space="preserve">Expected to be replaceable. </v>
          </cell>
          <cell r="BQ300" t="str">
            <v/>
          </cell>
          <cell r="BR300" t="str">
            <v/>
          </cell>
          <cell r="BS300" t="str">
            <v/>
          </cell>
          <cell r="BT300" t="str">
            <v/>
          </cell>
          <cell r="BU300" t="str">
            <v/>
          </cell>
          <cell r="BV300" t="str">
            <v xml:space="preserve">Remove tank in accordance with above to gain access. Expected to need 2 mechanics to remove tank. </v>
          </cell>
          <cell r="BW300" t="str">
            <v/>
          </cell>
          <cell r="BX300" t="str">
            <v/>
          </cell>
          <cell r="BY300" t="str">
            <v/>
          </cell>
          <cell r="BZ300" t="str">
            <v/>
          </cell>
          <cell r="CA300" t="str">
            <v xml:space="preserve">Repair by exchange available at First or Second line without special facilities. </v>
          </cell>
          <cell r="CB300" t="str">
            <v/>
          </cell>
          <cell r="CC300" t="str">
            <v/>
          </cell>
          <cell r="CD300" t="str">
            <v/>
          </cell>
          <cell r="CE300" t="str">
            <v/>
          </cell>
          <cell r="CF300" t="str">
            <v xml:space="preserve">Remove and replace part with standard tools. No Special tools predicted. </v>
          </cell>
          <cell r="CG300" t="str">
            <v xml:space="preserve">Reinstall in the reverse order. </v>
          </cell>
          <cell r="CH300" t="str">
            <v/>
          </cell>
          <cell r="CI300" t="str">
            <v xml:space="preserve">No consumeables predicted. </v>
          </cell>
          <cell r="CJ300" t="str">
            <v xml:space="preserve">No predicted life limitations. </v>
          </cell>
          <cell r="CK300" t="str">
            <v/>
          </cell>
          <cell r="CL300" t="str">
            <v>Y</v>
          </cell>
        </row>
        <row r="301">
          <cell r="A301">
            <v>304</v>
          </cell>
          <cell r="B301">
            <v>46</v>
          </cell>
          <cell r="C301">
            <v>3</v>
          </cell>
          <cell r="D301" t="str">
            <v>Y</v>
          </cell>
          <cell r="E301">
            <v>0.224</v>
          </cell>
          <cell r="F301" t="str">
            <v>SV00A0A410AD2329</v>
          </cell>
          <cell r="G301" t="str">
            <v>BT-M8X60SKCPHD</v>
          </cell>
          <cell r="H301" t="str">
            <v>PMRS</v>
          </cell>
          <cell r="I301" t="str">
            <v>MAIN TANK - 2 - PMRS</v>
          </cell>
          <cell r="J301" t="str">
            <v>BOLT M8x60 Socket cap head screw</v>
          </cell>
          <cell r="K301" t="str">
            <v>(Strap Assy 3) FT28432/-</v>
          </cell>
          <cell r="L301" t="str">
            <v>BOLT M8x60 Socket cap head screw</v>
          </cell>
          <cell r="M301">
            <v>4</v>
          </cell>
          <cell r="N301">
            <v>4</v>
          </cell>
          <cell r="O301">
            <v>5.6000000000000001E-2</v>
          </cell>
          <cell r="P301">
            <v>0.224</v>
          </cell>
          <cell r="Q301">
            <v>2.2399999999999999E-7</v>
          </cell>
          <cell r="R301">
            <v>4464285.7142857146</v>
          </cell>
          <cell r="S301" t="str">
            <v>Any two straps will retain function</v>
          </cell>
          <cell r="T301" t="str">
            <v>NPRD 95 P2-20, Bolt Hex Head - 0.0020M converted to hours</v>
          </cell>
          <cell r="U301">
            <v>2</v>
          </cell>
          <cell r="V301">
            <v>1.2833333333333332</v>
          </cell>
          <cell r="W301">
            <v>2.8746666666666665E-7</v>
          </cell>
          <cell r="X30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01">
            <v>1</v>
          </cell>
          <cell r="AA301" t="str">
            <v>R3</v>
          </cell>
          <cell r="AB301" t="str">
            <v>T0</v>
          </cell>
          <cell r="AC301" t="str">
            <v>P6</v>
          </cell>
          <cell r="AD301" t="str">
            <v>T0</v>
          </cell>
          <cell r="AE301">
            <v>0</v>
          </cell>
          <cell r="AF301">
            <v>0.5</v>
          </cell>
          <cell r="AG301">
            <v>0.19999999999999998</v>
          </cell>
          <cell r="AH301">
            <v>0.5</v>
          </cell>
          <cell r="AI301">
            <v>0</v>
          </cell>
          <cell r="AJ301">
            <v>8.3333333333333329E-2</v>
          </cell>
          <cell r="AK301">
            <v>0</v>
          </cell>
          <cell r="AL301">
            <v>0</v>
          </cell>
          <cell r="AM301">
            <v>1.2833333333333332</v>
          </cell>
          <cell r="AN301">
            <v>2.8746666666666665E-7</v>
          </cell>
          <cell r="AP301">
            <v>2</v>
          </cell>
          <cell r="AQ301">
            <v>2</v>
          </cell>
          <cell r="BD301">
            <v>2</v>
          </cell>
          <cell r="BJ301">
            <v>1</v>
          </cell>
          <cell r="BK301">
            <v>1</v>
          </cell>
          <cell r="BL301">
            <v>1</v>
          </cell>
          <cell r="BM301">
            <v>1</v>
          </cell>
          <cell r="BO301" t="str">
            <v/>
          </cell>
          <cell r="BP301" t="str">
            <v xml:space="preserve">Expected to be replaceable. </v>
          </cell>
          <cell r="BQ301" t="str">
            <v/>
          </cell>
          <cell r="BR301" t="str">
            <v/>
          </cell>
          <cell r="BS301" t="str">
            <v/>
          </cell>
          <cell r="BT301" t="str">
            <v/>
          </cell>
          <cell r="BU301" t="str">
            <v/>
          </cell>
          <cell r="BV301" t="str">
            <v xml:space="preserve">Remove tank in accordance with above to gain access. Expected to need 2 mechanics to remove tank. </v>
          </cell>
          <cell r="BW301" t="str">
            <v/>
          </cell>
          <cell r="BX301" t="str">
            <v/>
          </cell>
          <cell r="BY301" t="str">
            <v/>
          </cell>
          <cell r="BZ301" t="str">
            <v/>
          </cell>
          <cell r="CA301" t="str">
            <v xml:space="preserve">Repair by exchange available at First or Second line without special facilities. </v>
          </cell>
          <cell r="CB301" t="str">
            <v/>
          </cell>
          <cell r="CC301" t="str">
            <v/>
          </cell>
          <cell r="CD301" t="str">
            <v/>
          </cell>
          <cell r="CE301" t="str">
            <v/>
          </cell>
          <cell r="CF301" t="str">
            <v xml:space="preserve">Remove and replace part with standard tools. No Special tools predicted. </v>
          </cell>
          <cell r="CG301" t="str">
            <v xml:space="preserve">Reinstall in the reverse order. </v>
          </cell>
          <cell r="CH301" t="str">
            <v/>
          </cell>
          <cell r="CI301" t="str">
            <v xml:space="preserve">No consumeables predicted. </v>
          </cell>
          <cell r="CJ301" t="str">
            <v xml:space="preserve">No predicted life limitations. </v>
          </cell>
          <cell r="CK301" t="str">
            <v/>
          </cell>
          <cell r="CL301" t="str">
            <v>Y</v>
          </cell>
        </row>
        <row r="302">
          <cell r="A302">
            <v>305</v>
          </cell>
          <cell r="B302">
            <v>46</v>
          </cell>
          <cell r="C302">
            <v>3</v>
          </cell>
          <cell r="D302" t="str">
            <v>Y</v>
          </cell>
          <cell r="E302">
            <v>0.112</v>
          </cell>
          <cell r="F302" t="str">
            <v>SV00A0A410AD2331</v>
          </cell>
          <cell r="G302" t="str">
            <v>BT-M8X90SKCPHD</v>
          </cell>
          <cell r="H302" t="str">
            <v>PMRS</v>
          </cell>
          <cell r="I302" t="str">
            <v>MAIN TANK - 2 - PMRS</v>
          </cell>
          <cell r="J302" t="str">
            <v>BOLT M8x90 Socket cap head screw</v>
          </cell>
          <cell r="K302" t="str">
            <v>(Strap Assy 3) FT28432/-</v>
          </cell>
          <cell r="L302" t="str">
            <v>BOLT M8x90 Socket cap head screw</v>
          </cell>
          <cell r="M302">
            <v>2</v>
          </cell>
          <cell r="N302">
            <v>2</v>
          </cell>
          <cell r="O302">
            <v>5.6000000000000001E-2</v>
          </cell>
          <cell r="P302">
            <v>0.112</v>
          </cell>
          <cell r="Q302">
            <v>1.12E-7</v>
          </cell>
          <cell r="R302">
            <v>8928571.4285714291</v>
          </cell>
          <cell r="S302" t="str">
            <v>Any two straps will retain function</v>
          </cell>
          <cell r="T302" t="str">
            <v>NPRD 95 P2-20, Bolt Hex Head - 0.0020M converted to hours</v>
          </cell>
          <cell r="U302">
            <v>2</v>
          </cell>
          <cell r="V302">
            <v>1.2833333333333332</v>
          </cell>
          <cell r="W302">
            <v>1.4373333333333332E-7</v>
          </cell>
          <cell r="X30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02">
            <v>1</v>
          </cell>
          <cell r="AA302" t="str">
            <v>R3</v>
          </cell>
          <cell r="AB302" t="str">
            <v>T0</v>
          </cell>
          <cell r="AC302" t="str">
            <v>P6</v>
          </cell>
          <cell r="AD302" t="str">
            <v>T0</v>
          </cell>
          <cell r="AE302">
            <v>0</v>
          </cell>
          <cell r="AF302">
            <v>0.5</v>
          </cell>
          <cell r="AG302">
            <v>0.19999999999999998</v>
          </cell>
          <cell r="AH302">
            <v>0.5</v>
          </cell>
          <cell r="AI302">
            <v>0</v>
          </cell>
          <cell r="AJ302">
            <v>8.3333333333333329E-2</v>
          </cell>
          <cell r="AK302">
            <v>0</v>
          </cell>
          <cell r="AL302">
            <v>0</v>
          </cell>
          <cell r="AM302">
            <v>1.2833333333333332</v>
          </cell>
          <cell r="AN302">
            <v>1.4373333333333332E-7</v>
          </cell>
          <cell r="AP302">
            <v>2</v>
          </cell>
          <cell r="AQ302">
            <v>2</v>
          </cell>
          <cell r="BD302">
            <v>2</v>
          </cell>
          <cell r="BJ302">
            <v>1</v>
          </cell>
          <cell r="BK302">
            <v>1</v>
          </cell>
          <cell r="BL302">
            <v>1</v>
          </cell>
          <cell r="BM302">
            <v>1</v>
          </cell>
          <cell r="BO302" t="str">
            <v/>
          </cell>
          <cell r="BP302" t="str">
            <v xml:space="preserve">Expected to be replaceable. </v>
          </cell>
          <cell r="BQ302" t="str">
            <v/>
          </cell>
          <cell r="BR302" t="str">
            <v/>
          </cell>
          <cell r="BS302" t="str">
            <v/>
          </cell>
          <cell r="BT302" t="str">
            <v/>
          </cell>
          <cell r="BU302" t="str">
            <v/>
          </cell>
          <cell r="BV302" t="str">
            <v xml:space="preserve">Remove tank in accordance with above to gain access. Expected to need 2 mechanics to remove tank. </v>
          </cell>
          <cell r="BW302" t="str">
            <v/>
          </cell>
          <cell r="BX302" t="str">
            <v/>
          </cell>
          <cell r="BY302" t="str">
            <v/>
          </cell>
          <cell r="BZ302" t="str">
            <v/>
          </cell>
          <cell r="CA302" t="str">
            <v xml:space="preserve">Repair by exchange available at First or Second line without special facilities. </v>
          </cell>
          <cell r="CB302" t="str">
            <v/>
          </cell>
          <cell r="CC302" t="str">
            <v/>
          </cell>
          <cell r="CD302" t="str">
            <v/>
          </cell>
          <cell r="CE302" t="str">
            <v/>
          </cell>
          <cell r="CF302" t="str">
            <v xml:space="preserve">Remove and replace part with standard tools. No Special tools predicted. </v>
          </cell>
          <cell r="CG302" t="str">
            <v xml:space="preserve">Reinstall in the reverse order. </v>
          </cell>
          <cell r="CH302" t="str">
            <v/>
          </cell>
          <cell r="CI302" t="str">
            <v xml:space="preserve">No consumeables predicted. </v>
          </cell>
          <cell r="CJ302" t="str">
            <v xml:space="preserve">No predicted life limitations. </v>
          </cell>
          <cell r="CK302" t="str">
            <v/>
          </cell>
          <cell r="CL302" t="str">
            <v>Y</v>
          </cell>
        </row>
        <row r="303">
          <cell r="A303">
            <v>306</v>
          </cell>
          <cell r="B303">
            <v>178</v>
          </cell>
          <cell r="C303">
            <v>2</v>
          </cell>
          <cell r="D303" t="str">
            <v>N</v>
          </cell>
          <cell r="E303">
            <v>0</v>
          </cell>
          <cell r="F303" t="str">
            <v>SV00A0A460AA09</v>
          </cell>
          <cell r="G303" t="str">
            <v/>
          </cell>
          <cell r="H303" t="str">
            <v>PMRS</v>
          </cell>
          <cell r="I303" t="str">
            <v>MAIN TANK - 2 - PMRS</v>
          </cell>
          <cell r="J303" t="str">
            <v/>
          </cell>
          <cell r="K303" t="str">
            <v>DRAIN PLUG - MAIN TANK</v>
          </cell>
          <cell r="L303" t="str">
            <v/>
          </cell>
          <cell r="M303" t="str">
            <v/>
          </cell>
          <cell r="N303" t="str">
            <v/>
          </cell>
          <cell r="O303">
            <v>0.9426000000000001</v>
          </cell>
          <cell r="P303">
            <v>0.9426000000000001</v>
          </cell>
          <cell r="Q303">
            <v>9.4260000000000009E-7</v>
          </cell>
          <cell r="R303">
            <v>1060895.3957139824</v>
          </cell>
          <cell r="S303" t="str">
            <v>No redundancy</v>
          </cell>
          <cell r="T303" t="str">
            <v>Sum of Below Parts</v>
          </cell>
          <cell r="U303">
            <v>2</v>
          </cell>
          <cell r="V303">
            <v>0.66139048023198244</v>
          </cell>
          <cell r="W303">
            <v>6.234266666666667E-7</v>
          </cell>
          <cell r="X303" t="str">
            <v xml:space="preserve">See parts below. If insert is damaged, the removal and replacement of the tank is required. Other damaged parts can be replaced without replacing the tank. </v>
          </cell>
          <cell r="Z303">
            <v>0</v>
          </cell>
          <cell r="AA303" t="str">
            <v>T0</v>
          </cell>
          <cell r="AB303" t="str">
            <v>T0</v>
          </cell>
          <cell r="AC303" t="str">
            <v>T0</v>
          </cell>
          <cell r="AD303" t="str">
            <v>T0</v>
          </cell>
          <cell r="AL303" t="str">
            <v>MTTE =</v>
          </cell>
          <cell r="AM303">
            <v>0.66139048023198244</v>
          </cell>
          <cell r="AN303">
            <v>6.234266666666667E-7</v>
          </cell>
          <cell r="AP303">
            <v>1</v>
          </cell>
          <cell r="AQ303">
            <v>4</v>
          </cell>
          <cell r="BJ303">
            <v>6</v>
          </cell>
          <cell r="BL303">
            <v>6</v>
          </cell>
          <cell r="BM303">
            <v>5</v>
          </cell>
          <cell r="BN303">
            <v>1</v>
          </cell>
          <cell r="BO303" t="str">
            <v/>
          </cell>
          <cell r="BP303" t="str">
            <v/>
          </cell>
          <cell r="BQ303" t="str">
            <v/>
          </cell>
          <cell r="BR303" t="str">
            <v/>
          </cell>
          <cell r="BS303" t="str">
            <v/>
          </cell>
          <cell r="BT303" t="str">
            <v/>
          </cell>
          <cell r="BU303" t="str">
            <v/>
          </cell>
          <cell r="BV303" t="str">
            <v/>
          </cell>
          <cell r="BW303" t="str">
            <v/>
          </cell>
          <cell r="BX303" t="str">
            <v/>
          </cell>
          <cell r="BY303" t="str">
            <v/>
          </cell>
          <cell r="BZ303" t="str">
            <v/>
          </cell>
          <cell r="CA303" t="str">
            <v/>
          </cell>
          <cell r="CB303" t="str">
            <v/>
          </cell>
          <cell r="CC303" t="str">
            <v/>
          </cell>
          <cell r="CD303" t="str">
            <v/>
          </cell>
          <cell r="CE303" t="str">
            <v/>
          </cell>
          <cell r="CF303" t="str">
            <v/>
          </cell>
          <cell r="CG303" t="str">
            <v/>
          </cell>
          <cell r="CH303" t="str">
            <v/>
          </cell>
          <cell r="CI303" t="str">
            <v/>
          </cell>
          <cell r="CJ303" t="str">
            <v/>
          </cell>
          <cell r="CK303" t="str">
            <v xml:space="preserve">See parts below. If insert is damaged, the removal and replacement of the tank is required. Other damaged parts can be replaced without replacing the tank. </v>
          </cell>
          <cell r="CL303" t="str">
            <v>Y</v>
          </cell>
        </row>
        <row r="304">
          <cell r="A304">
            <v>307</v>
          </cell>
          <cell r="B304">
            <v>178</v>
          </cell>
          <cell r="C304">
            <v>3</v>
          </cell>
          <cell r="D304" t="str">
            <v>Y</v>
          </cell>
          <cell r="E304">
            <v>0.44800000000000001</v>
          </cell>
          <cell r="F304" t="str">
            <v>SV00A0A460AA0901</v>
          </cell>
          <cell r="G304" t="str">
            <v>FT28274</v>
          </cell>
          <cell r="H304" t="str">
            <v>PMRS</v>
          </cell>
          <cell r="I304" t="str">
            <v>MAIN TANK - 2 - PMRS</v>
          </cell>
          <cell r="J304" t="str">
            <v xml:space="preserve">M24 X 1.5 Nut Insert (RM) </v>
          </cell>
          <cell r="K304" t="str">
            <v xml:space="preserve">Drain Plug Assembly </v>
          </cell>
          <cell r="L304" t="str">
            <v xml:space="preserve">M24 X 1.5 Nut Insert (RM) </v>
          </cell>
          <cell r="M304">
            <v>1</v>
          </cell>
          <cell r="N304">
            <v>1</v>
          </cell>
          <cell r="O304">
            <v>0.44800000000000001</v>
          </cell>
          <cell r="P304">
            <v>0.44800000000000001</v>
          </cell>
          <cell r="Q304">
            <v>4.4799999999999999E-7</v>
          </cell>
          <cell r="R304">
            <v>2232142.8571428573</v>
          </cell>
          <cell r="S304" t="str">
            <v>No redundancy</v>
          </cell>
          <cell r="T304" t="str">
            <v>NPRD 95 P2-122, Insert Mount Engine - 0.0160M converted to hours.</v>
          </cell>
          <cell r="U304">
            <v>2</v>
          </cell>
          <cell r="V304">
            <v>1.2666666666666666</v>
          </cell>
          <cell r="W304">
            <v>5.6746666666666667E-7</v>
          </cell>
          <cell r="X304" t="str">
            <v>Tank is considered beyond economic repair. Remove and replace tank in accordance with above. Expected to require 2 mechanics to remove the tank. Replace each  Bonded Seal with every disturbance. Repair by exchange available at First or Second line without</v>
          </cell>
          <cell r="Z304">
            <v>1</v>
          </cell>
          <cell r="AA304" t="str">
            <v>R3</v>
          </cell>
          <cell r="AB304" t="str">
            <v>T0</v>
          </cell>
          <cell r="AC304" t="str">
            <v>T0</v>
          </cell>
          <cell r="AD304" t="str">
            <v>T0</v>
          </cell>
          <cell r="AE304">
            <v>0</v>
          </cell>
          <cell r="AF304">
            <v>0.5</v>
          </cell>
          <cell r="AG304">
            <v>0.18333333333333332</v>
          </cell>
          <cell r="AH304">
            <v>0.5</v>
          </cell>
          <cell r="AI304">
            <v>0</v>
          </cell>
          <cell r="AJ304">
            <v>8.3333333333333329E-2</v>
          </cell>
          <cell r="AK304">
            <v>0</v>
          </cell>
          <cell r="AL304">
            <v>0</v>
          </cell>
          <cell r="AM304">
            <v>1.2666666666666666</v>
          </cell>
          <cell r="AN304">
            <v>5.6746666666666667E-7</v>
          </cell>
          <cell r="AP304">
            <v>2</v>
          </cell>
          <cell r="AQ304">
            <v>3</v>
          </cell>
          <cell r="BA304">
            <v>1</v>
          </cell>
          <cell r="BB304">
            <v>1</v>
          </cell>
          <cell r="BC304">
            <v>1</v>
          </cell>
          <cell r="BD304">
            <v>2</v>
          </cell>
          <cell r="BJ304">
            <v>1</v>
          </cell>
          <cell r="BK304">
            <v>1</v>
          </cell>
          <cell r="BL304">
            <v>8</v>
          </cell>
          <cell r="BM304">
            <v>1</v>
          </cell>
          <cell r="BO304" t="str">
            <v/>
          </cell>
          <cell r="BP304" t="str">
            <v/>
          </cell>
          <cell r="BQ304" t="str">
            <v/>
          </cell>
          <cell r="BR304" t="str">
            <v/>
          </cell>
          <cell r="BS304" t="str">
            <v/>
          </cell>
          <cell r="BT304" t="str">
            <v/>
          </cell>
          <cell r="BU304" t="str">
            <v/>
          </cell>
          <cell r="BV304" t="str">
            <v xml:space="preserve">Tank is considered beyond economic repair. Remove and replace tank in accordance with above. Expected to require 2 mechanics to remove the tank. </v>
          </cell>
          <cell r="BW304" t="str">
            <v/>
          </cell>
          <cell r="BX304" t="str">
            <v/>
          </cell>
          <cell r="BY304" t="str">
            <v/>
          </cell>
          <cell r="BZ304" t="str">
            <v xml:space="preserve">Replace each  Bonded Seal with every disturbance. </v>
          </cell>
          <cell r="CA304" t="str">
            <v xml:space="preserve">Repair by exchange available at First or Second line without special facilities. </v>
          </cell>
          <cell r="CB304" t="str">
            <v/>
          </cell>
          <cell r="CC304" t="str">
            <v/>
          </cell>
          <cell r="CD304" t="str">
            <v/>
          </cell>
          <cell r="CE304" t="str">
            <v/>
          </cell>
          <cell r="CF304" t="str">
            <v xml:space="preserve">Remove and replace part with standard tools. No Special tools predicted. </v>
          </cell>
          <cell r="CG304" t="str">
            <v xml:space="preserve">Reinstall in the reverse order. </v>
          </cell>
          <cell r="CH304" t="str">
            <v/>
          </cell>
          <cell r="CI304" t="str">
            <v>Use thread-locking compound on fasteners. Use silicone grease on bonded seals for preservation.  Use anti-seizing grease/compound on bulkhead connectors and bolts.  Use  bonding compound on mounting strap clamp locations as required. Recommended torque on</v>
          </cell>
          <cell r="CJ304" t="str">
            <v xml:space="preserve">No predicted life limitations. </v>
          </cell>
          <cell r="CK304" t="str">
            <v/>
          </cell>
          <cell r="CL304" t="str">
            <v>Y</v>
          </cell>
        </row>
        <row r="305">
          <cell r="A305">
            <v>308</v>
          </cell>
          <cell r="B305">
            <v>179</v>
          </cell>
          <cell r="C305">
            <v>3</v>
          </cell>
          <cell r="D305" t="str">
            <v>Y</v>
          </cell>
          <cell r="E305">
            <v>0.29959999999999998</v>
          </cell>
          <cell r="F305" t="str">
            <v>SV00A0A460AA0903</v>
          </cell>
          <cell r="G305" t="str">
            <v>ROV16SCFX</v>
          </cell>
          <cell r="H305" t="str">
            <v>PMRS</v>
          </cell>
          <cell r="I305" t="str">
            <v>MAIN TANK - 2 - PMRS</v>
          </cell>
          <cell r="J305" t="str">
            <v>M24 X 1.5 Solid Plug</v>
          </cell>
          <cell r="K305" t="str">
            <v xml:space="preserve">Drain Plug Assembly </v>
          </cell>
          <cell r="L305" t="str">
            <v>M24 X 1.5 Solid Plug</v>
          </cell>
          <cell r="M305">
            <v>1</v>
          </cell>
          <cell r="N305">
            <v>1</v>
          </cell>
          <cell r="O305">
            <v>0.29959999999999998</v>
          </cell>
          <cell r="P305">
            <v>0.29959999999999998</v>
          </cell>
          <cell r="Q305">
            <v>2.9959999999999996E-7</v>
          </cell>
          <cell r="R305">
            <v>3337783.7116154879</v>
          </cell>
          <cell r="S305" t="str">
            <v>No redundancy</v>
          </cell>
          <cell r="T305" t="str">
            <v>NPRD 95 P2-152, Plug - 0.0107M converted to hours</v>
          </cell>
          <cell r="U305">
            <v>1</v>
          </cell>
          <cell r="V305">
            <v>9.9999999999999992E-2</v>
          </cell>
          <cell r="W305">
            <v>2.9959999999999992E-8</v>
          </cell>
          <cell r="X305" t="str">
            <v>Expected to require 1 mechanic to conduct repairs. Expected to be replaceable in situ. Open Armor Hatch for access. Replace each  Bonded Seal with every disturbance. Repair by exchange available at First or Second line without special facilities. Remove a</v>
          </cell>
          <cell r="Z305">
            <v>0</v>
          </cell>
          <cell r="AA305" t="str">
            <v>T0</v>
          </cell>
          <cell r="AB305" t="str">
            <v>T0</v>
          </cell>
          <cell r="AC305" t="str">
            <v>P20</v>
          </cell>
          <cell r="AD305" t="str">
            <v>T0</v>
          </cell>
          <cell r="AE305">
            <v>0</v>
          </cell>
          <cell r="AF305">
            <v>0</v>
          </cell>
          <cell r="AG305">
            <v>1.6666666666666666E-2</v>
          </cell>
          <cell r="AH305">
            <v>0</v>
          </cell>
          <cell r="AI305">
            <v>0</v>
          </cell>
          <cell r="AJ305">
            <v>8.3333333333333329E-2</v>
          </cell>
          <cell r="AK305">
            <v>0</v>
          </cell>
          <cell r="AL305">
            <v>0</v>
          </cell>
          <cell r="AM305">
            <v>9.9999999999999992E-2</v>
          </cell>
          <cell r="AN305">
            <v>2.9959999999999992E-8</v>
          </cell>
          <cell r="AP305">
            <v>2</v>
          </cell>
          <cell r="AQ305">
            <v>1</v>
          </cell>
          <cell r="AU305">
            <v>1</v>
          </cell>
          <cell r="BA305">
            <v>1</v>
          </cell>
          <cell r="BB305">
            <v>1</v>
          </cell>
          <cell r="BC305">
            <v>1</v>
          </cell>
          <cell r="BD305">
            <v>1</v>
          </cell>
          <cell r="BJ305">
            <v>1</v>
          </cell>
          <cell r="BL305">
            <v>7</v>
          </cell>
          <cell r="BM305">
            <v>1</v>
          </cell>
          <cell r="BO305" t="str">
            <v xml:space="preserve">Expected to require 1 mechanic to conduct repairs. </v>
          </cell>
          <cell r="BP305" t="str">
            <v xml:space="preserve">Expected to be replaceable in situ. </v>
          </cell>
          <cell r="BQ305" t="str">
            <v/>
          </cell>
          <cell r="BR305" t="str">
            <v xml:space="preserve">Open Armor Hatch for access. </v>
          </cell>
          <cell r="BS305" t="str">
            <v/>
          </cell>
          <cell r="BT305" t="str">
            <v/>
          </cell>
          <cell r="BU305" t="str">
            <v/>
          </cell>
          <cell r="BV305" t="str">
            <v/>
          </cell>
          <cell r="BW305" t="str">
            <v/>
          </cell>
          <cell r="BX305" t="str">
            <v/>
          </cell>
          <cell r="BY305" t="str">
            <v/>
          </cell>
          <cell r="BZ305" t="str">
            <v xml:space="preserve">Replace each  Bonded Seal with every disturbance. </v>
          </cell>
          <cell r="CA305" t="str">
            <v xml:space="preserve">Repair by exchange available at First or Second line without special facilities. </v>
          </cell>
          <cell r="CB305" t="str">
            <v/>
          </cell>
          <cell r="CC305" t="str">
            <v/>
          </cell>
          <cell r="CD305" t="str">
            <v/>
          </cell>
          <cell r="CE305" t="str">
            <v/>
          </cell>
          <cell r="CF305" t="str">
            <v xml:space="preserve">Remove and replace part with standard tools. No Special tools predicted. </v>
          </cell>
          <cell r="CG305" t="str">
            <v/>
          </cell>
          <cell r="CH305" t="str">
            <v/>
          </cell>
          <cell r="CI305" t="str">
            <v>Use Sealant - Copper Ease, FPT Part Number Y-C5A. Recommended torque on the drain plug is 37Nm+/- 3.0.</v>
          </cell>
          <cell r="CJ305" t="str">
            <v xml:space="preserve">No predicted life limitations. </v>
          </cell>
          <cell r="CK305" t="str">
            <v/>
          </cell>
          <cell r="CL305" t="str">
            <v>Y</v>
          </cell>
        </row>
        <row r="306">
          <cell r="A306">
            <v>309</v>
          </cell>
          <cell r="B306">
            <v>180</v>
          </cell>
          <cell r="C306">
            <v>3</v>
          </cell>
          <cell r="D306" t="str">
            <v>Y</v>
          </cell>
          <cell r="E306">
            <v>0.19500000000000001</v>
          </cell>
          <cell r="F306" t="str">
            <v>SV00A0A460AA0905</v>
          </cell>
          <cell r="G306" t="str">
            <v>Y-BS-M24</v>
          </cell>
          <cell r="H306" t="str">
            <v>PMRS</v>
          </cell>
          <cell r="I306" t="str">
            <v>MAIN TANK - 2 - PMRS</v>
          </cell>
          <cell r="J306" t="str">
            <v>M24 X 1.5 Bonded Seal</v>
          </cell>
          <cell r="K306" t="str">
            <v xml:space="preserve">Drain Plug Assembly </v>
          </cell>
          <cell r="L306" t="str">
            <v>M24 X 1.5 Bonded Seal</v>
          </cell>
          <cell r="M306">
            <v>1</v>
          </cell>
          <cell r="N306">
            <v>1</v>
          </cell>
          <cell r="O306">
            <v>0.19500000000000001</v>
          </cell>
          <cell r="P306">
            <v>0.19500000000000001</v>
          </cell>
          <cell r="Q306">
            <v>1.9500000000000001E-7</v>
          </cell>
          <cell r="R306">
            <v>5128205.128205128</v>
          </cell>
          <cell r="S306" t="str">
            <v>No redundancy</v>
          </cell>
          <cell r="T306" t="str">
            <v>NPRD 95 P2-179, Seal O-Ring - 0.0780 GF converted to GM.</v>
          </cell>
          <cell r="U306">
            <v>1</v>
          </cell>
          <cell r="V306">
            <v>0.13333333333333333</v>
          </cell>
          <cell r="W306">
            <v>2.6000000000000001E-8</v>
          </cell>
          <cell r="X306" t="str">
            <v>Expected to require 1 mechanic to conduct repairs. Expected to be replaceable in situ. Open Armor Hatch for access. Replace each  Bonded Seal with every disturbance. Repair by exchange available at First or Second line without special facilities. Remove a</v>
          </cell>
          <cell r="Z306">
            <v>0</v>
          </cell>
          <cell r="AA306" t="str">
            <v>T0</v>
          </cell>
          <cell r="AB306" t="str">
            <v>T0</v>
          </cell>
          <cell r="AC306" t="str">
            <v>P7</v>
          </cell>
          <cell r="AD306" t="str">
            <v>T0</v>
          </cell>
          <cell r="AE306">
            <v>0</v>
          </cell>
          <cell r="AF306">
            <v>0</v>
          </cell>
          <cell r="AG306">
            <v>0.05</v>
          </cell>
          <cell r="AH306">
            <v>0</v>
          </cell>
          <cell r="AI306">
            <v>0</v>
          </cell>
          <cell r="AJ306">
            <v>8.3333333333333329E-2</v>
          </cell>
          <cell r="AK306">
            <v>0</v>
          </cell>
          <cell r="AL306">
            <v>0</v>
          </cell>
          <cell r="AM306">
            <v>0.13333333333333333</v>
          </cell>
          <cell r="AN306">
            <v>2.6000000000000001E-8</v>
          </cell>
          <cell r="AP306">
            <v>2</v>
          </cell>
          <cell r="AQ306">
            <v>1</v>
          </cell>
          <cell r="AU306">
            <v>1</v>
          </cell>
          <cell r="BA306">
            <v>1</v>
          </cell>
          <cell r="BB306">
            <v>1</v>
          </cell>
          <cell r="BC306">
            <v>1</v>
          </cell>
          <cell r="BD306">
            <v>1</v>
          </cell>
          <cell r="BJ306">
            <v>1</v>
          </cell>
          <cell r="BL306">
            <v>7</v>
          </cell>
          <cell r="BM306">
            <v>4</v>
          </cell>
          <cell r="BO306" t="str">
            <v xml:space="preserve">Expected to require 1 mechanic to conduct repairs. </v>
          </cell>
          <cell r="BP306" t="str">
            <v xml:space="preserve">Expected to be replaceable in situ. </v>
          </cell>
          <cell r="BQ306" t="str">
            <v/>
          </cell>
          <cell r="BR306" t="str">
            <v xml:space="preserve">Open Armor Hatch for access. </v>
          </cell>
          <cell r="BS306" t="str">
            <v/>
          </cell>
          <cell r="BT306" t="str">
            <v/>
          </cell>
          <cell r="BU306" t="str">
            <v/>
          </cell>
          <cell r="BV306" t="str">
            <v/>
          </cell>
          <cell r="BW306" t="str">
            <v/>
          </cell>
          <cell r="BX306" t="str">
            <v/>
          </cell>
          <cell r="BY306" t="str">
            <v/>
          </cell>
          <cell r="BZ306" t="str">
            <v xml:space="preserve">Replace each  Bonded Seal with every disturbance. </v>
          </cell>
          <cell r="CA306" t="str">
            <v xml:space="preserve">Repair by exchange available at First or Second line without special facilities. </v>
          </cell>
          <cell r="CB306" t="str">
            <v/>
          </cell>
          <cell r="CC306" t="str">
            <v/>
          </cell>
          <cell r="CD306" t="str">
            <v/>
          </cell>
          <cell r="CE306" t="str">
            <v/>
          </cell>
          <cell r="CF306" t="str">
            <v xml:space="preserve">Remove and replace part with standard tools. No Special tools predicted. </v>
          </cell>
          <cell r="CG306" t="str">
            <v/>
          </cell>
          <cell r="CH306" t="str">
            <v/>
          </cell>
          <cell r="CI306" t="str">
            <v>Use Sealant - Copper Ease, FPT Part Number Y-C5A. Recommended torque on the drain plug is 37Nm+/- 3.0.</v>
          </cell>
          <cell r="CJ306" t="str">
            <v xml:space="preserve">Life Limited. This material is subject to deterioration. Inspect on condition at 10 years, and every 5 years subsequently. If disturbed, replace with new. </v>
          </cell>
          <cell r="CK306" t="str">
            <v/>
          </cell>
          <cell r="CL306" t="str">
            <v>Y</v>
          </cell>
        </row>
        <row r="307">
          <cell r="A307">
            <v>310</v>
          </cell>
          <cell r="B307">
            <v>181</v>
          </cell>
          <cell r="C307">
            <v>1</v>
          </cell>
          <cell r="D307" t="str">
            <v>N</v>
          </cell>
          <cell r="E307">
            <v>0</v>
          </cell>
          <cell r="F307" t="str">
            <v>SV00A0A410AD</v>
          </cell>
          <cell r="G307" t="str">
            <v>FT28503</v>
          </cell>
          <cell r="H307" t="str">
            <v>REP/REC</v>
          </cell>
          <cell r="I307" t="str">
            <v>MAIN TANK - 3 - REPAIR &amp; RECOVERY</v>
          </cell>
          <cell r="J307" t="str">
            <v/>
          </cell>
          <cell r="K307" t="str">
            <v>MAIN FUEL TANK</v>
          </cell>
          <cell r="L307" t="str">
            <v/>
          </cell>
          <cell r="M307" t="str">
            <v/>
          </cell>
          <cell r="N307" t="str">
            <v/>
          </cell>
          <cell r="O307">
            <v>133.25538112520286</v>
          </cell>
          <cell r="P307">
            <v>133.25538112520286</v>
          </cell>
          <cell r="Q307">
            <v>1.3325538112520286E-4</v>
          </cell>
          <cell r="R307">
            <v>7504.3873767501309</v>
          </cell>
          <cell r="S307" t="str">
            <v>Secondary Tank continues to provide fuel to Collector Tank</v>
          </cell>
          <cell r="T307" t="str">
            <v>Sum of Below Parts</v>
          </cell>
          <cell r="U307">
            <v>2</v>
          </cell>
          <cell r="V307">
            <v>0.68598725627571666</v>
          </cell>
          <cell r="W307">
            <v>9.1411493282052828E-5</v>
          </cell>
          <cell r="Z307">
            <v>0</v>
          </cell>
          <cell r="AA307" t="str">
            <v>T0</v>
          </cell>
          <cell r="AB307" t="str">
            <v>T0</v>
          </cell>
          <cell r="AC307" t="str">
            <v>T0</v>
          </cell>
          <cell r="AD307" t="str">
            <v>T0</v>
          </cell>
          <cell r="AL307" t="str">
            <v>MTTE =</v>
          </cell>
          <cell r="AM307">
            <v>0.68598725627571666</v>
          </cell>
          <cell r="BQ307" t="str">
            <v/>
          </cell>
          <cell r="BR307" t="str">
            <v/>
          </cell>
          <cell r="BS307" t="str">
            <v/>
          </cell>
          <cell r="BT307" t="str">
            <v/>
          </cell>
          <cell r="BV307" t="str">
            <v/>
          </cell>
          <cell r="BW307" t="str">
            <v/>
          </cell>
          <cell r="BX307" t="str">
            <v/>
          </cell>
          <cell r="BZ307" t="str">
            <v/>
          </cell>
          <cell r="CE307" t="str">
            <v/>
          </cell>
          <cell r="CK307" t="str">
            <v/>
          </cell>
          <cell r="CL307" t="str">
            <v>Y</v>
          </cell>
        </row>
        <row r="308">
          <cell r="A308">
            <v>311</v>
          </cell>
          <cell r="B308">
            <v>182</v>
          </cell>
          <cell r="C308">
            <v>2</v>
          </cell>
          <cell r="D308" t="str">
            <v>Y</v>
          </cell>
          <cell r="E308">
            <v>3.5896000000000003</v>
          </cell>
          <cell r="F308" t="str">
            <v>SV00A0A410AD01</v>
          </cell>
          <cell r="G308" t="str">
            <v>FT28513</v>
          </cell>
          <cell r="H308" t="str">
            <v>REP/REC</v>
          </cell>
          <cell r="I308" t="str">
            <v>MAIN TANK - 3 - REPAIR &amp; RECOVERY</v>
          </cell>
          <cell r="J308" t="str">
            <v>Rotational Moulding</v>
          </cell>
          <cell r="K308" t="str">
            <v>RM Tank CH53 Natural Crosslink Polyethylene</v>
          </cell>
          <cell r="L308" t="str">
            <v>Rotational Moulding</v>
          </cell>
          <cell r="M308">
            <v>1</v>
          </cell>
          <cell r="N308">
            <v>1</v>
          </cell>
          <cell r="O308">
            <v>3.5896000000000003</v>
          </cell>
          <cell r="P308">
            <v>3.5896000000000003</v>
          </cell>
          <cell r="Q308">
            <v>3.5896000000000003E-6</v>
          </cell>
          <cell r="R308">
            <v>278582.57187430351</v>
          </cell>
          <cell r="S308" t="str">
            <v>Secondary Tank continues to provide fuel to Collector Tank</v>
          </cell>
          <cell r="T308" t="str">
            <v>NPRD 95 P2-213, Tank Fuel Engine - 0.1282M converted to hours</v>
          </cell>
          <cell r="U308">
            <v>3</v>
          </cell>
          <cell r="V308">
            <v>1.2499999999999998</v>
          </cell>
          <cell r="W308">
            <v>4.4869999999999996E-6</v>
          </cell>
          <cell r="X308" t="str">
            <v>Very difficult to repair. Remove and replace tank. Drain the tank. Remove the tank. Disconnect any pipework.  disconnect fuel level sensor and optical sensor.  Disconnect any retaining fasteners (straps, cradles and mounting plates).  Carefully remove the</v>
          </cell>
          <cell r="Z308">
            <v>1</v>
          </cell>
          <cell r="AA308" t="str">
            <v>R4</v>
          </cell>
          <cell r="AB308" t="str">
            <v>T0</v>
          </cell>
          <cell r="AC308" t="str">
            <v>P21</v>
          </cell>
          <cell r="AD308" t="str">
            <v>T0</v>
          </cell>
          <cell r="AE308">
            <v>0</v>
          </cell>
          <cell r="AF308">
            <v>0.5</v>
          </cell>
          <cell r="AG308">
            <v>0.16666666666666666</v>
          </cell>
          <cell r="AH308">
            <v>0.5</v>
          </cell>
          <cell r="AI308">
            <v>0</v>
          </cell>
          <cell r="AJ308">
            <v>8.3333333333333329E-2</v>
          </cell>
          <cell r="AK308">
            <v>0</v>
          </cell>
          <cell r="AL308">
            <v>0</v>
          </cell>
          <cell r="AM308">
            <v>1.2499999999999998</v>
          </cell>
          <cell r="AN308">
            <v>4.4869999999999996E-6</v>
          </cell>
          <cell r="AP308">
            <v>1</v>
          </cell>
          <cell r="AQ308">
            <v>5</v>
          </cell>
          <cell r="AX308">
            <v>1</v>
          </cell>
          <cell r="BD308">
            <v>2</v>
          </cell>
          <cell r="BI308">
            <v>1</v>
          </cell>
          <cell r="BJ308">
            <v>1</v>
          </cell>
          <cell r="BK308">
            <v>1</v>
          </cell>
          <cell r="BL308">
            <v>2</v>
          </cell>
          <cell r="BM308">
            <v>1</v>
          </cell>
          <cell r="BO308" t="str">
            <v/>
          </cell>
          <cell r="BP308" t="str">
            <v/>
          </cell>
          <cell r="BQ308" t="str">
            <v/>
          </cell>
          <cell r="BR308" t="str">
            <v/>
          </cell>
          <cell r="BS308" t="str">
            <v/>
          </cell>
          <cell r="BT308" t="str">
            <v/>
          </cell>
          <cell r="BU308" t="str">
            <v/>
          </cell>
          <cell r="BV308" t="str">
            <v>Very difficult to repair. Remove and replace tank. Drain the tank. Remove the tank. Disconnect any pipework.  disconnect fuel level sensor and optical sensor.  Disconnect any retaining fasteners (straps, cradles and mounting plates).  Carefully remove the</v>
          </cell>
          <cell r="BW308" t="str">
            <v/>
          </cell>
          <cell r="BX308" t="str">
            <v/>
          </cell>
          <cell r="BY308" t="str">
            <v/>
          </cell>
          <cell r="BZ308" t="str">
            <v/>
          </cell>
          <cell r="CA308" t="str">
            <v xml:space="preserve">Repair by exchange available at First or Second line without special facilities. </v>
          </cell>
          <cell r="CB308" t="str">
            <v/>
          </cell>
          <cell r="CC308" t="str">
            <v/>
          </cell>
          <cell r="CD308" t="str">
            <v xml:space="preserve">Difficult to repair.  Some specialist patching is possible.  GKN can supply details. </v>
          </cell>
          <cell r="CE308" t="str">
            <v/>
          </cell>
          <cell r="CF308" t="str">
            <v xml:space="preserve">Remove and replace part with standard tools. No Special tools predicted. </v>
          </cell>
          <cell r="CG308" t="str">
            <v xml:space="preserve">Reinstall in the reverse order. </v>
          </cell>
          <cell r="CH308" t="str">
            <v/>
          </cell>
          <cell r="CI308" t="str">
            <v xml:space="preserve">Use thread-locking compound on fasteners. Use silicone grease on bonded seals for preservation.  Use anti-seizing grease/compound on bulkhead connectors and bolts.  Use  bonding compound on mounting strap clamp locations as required. </v>
          </cell>
          <cell r="CJ308" t="str">
            <v xml:space="preserve">No predicted life limitations. </v>
          </cell>
          <cell r="CK308" t="str">
            <v/>
          </cell>
          <cell r="CL308" t="str">
            <v>Y</v>
          </cell>
        </row>
        <row r="309">
          <cell r="A309">
            <v>314</v>
          </cell>
          <cell r="B309">
            <v>185</v>
          </cell>
          <cell r="C309">
            <v>2</v>
          </cell>
          <cell r="D309" t="str">
            <v>Y</v>
          </cell>
          <cell r="E309">
            <v>1</v>
          </cell>
          <cell r="F309" t="str">
            <v>SV00A0A410AD17</v>
          </cell>
          <cell r="G309" t="str">
            <v>FT28483</v>
          </cell>
          <cell r="H309" t="str">
            <v>REP/REC</v>
          </cell>
          <cell r="I309" t="str">
            <v>MAIN TANK - 3 - REPAIR &amp; RECOVERY</v>
          </cell>
          <cell r="J309" t="str">
            <v>SAFOAM Cut Block LRU</v>
          </cell>
          <cell r="K309" t="str">
            <v>Reticulated Safety Foam</v>
          </cell>
          <cell r="L309" t="str">
            <v>SAFOAM Cut Block LRU</v>
          </cell>
          <cell r="M309">
            <v>1</v>
          </cell>
          <cell r="N309">
            <v>1</v>
          </cell>
          <cell r="O309">
            <v>1</v>
          </cell>
          <cell r="P309">
            <v>1</v>
          </cell>
          <cell r="Q309">
            <v>9.9999999999999995E-7</v>
          </cell>
          <cell r="R309">
            <v>1000000</v>
          </cell>
          <cell r="S309" t="str">
            <v>No redundancy</v>
          </cell>
          <cell r="T309" t="str">
            <v>Unsubstantiated Estimate</v>
          </cell>
          <cell r="U309">
            <v>2</v>
          </cell>
          <cell r="V309">
            <v>1.2499999999999998</v>
          </cell>
          <cell r="W309">
            <v>1.2499999999999997E-6</v>
          </cell>
          <cell r="X309" t="str">
            <v xml:space="preserve">Tank is considered beyond economic repair. Remove and replace tank in accordance with above. Expected to require 2 mechanics to remove the tank. Repair by exchange available at First or Second line without special facilities. Systematically remove SAFOAM </v>
          </cell>
          <cell r="Z309">
            <v>1</v>
          </cell>
          <cell r="AA309" t="str">
            <v>R4</v>
          </cell>
          <cell r="AB309" t="str">
            <v>T0</v>
          </cell>
          <cell r="AC309" t="str">
            <v>T0</v>
          </cell>
          <cell r="AD309" t="str">
            <v>T0</v>
          </cell>
          <cell r="AE309">
            <v>0</v>
          </cell>
          <cell r="AF309">
            <v>0.5</v>
          </cell>
          <cell r="AG309">
            <v>0.16666666666666666</v>
          </cell>
          <cell r="AH309">
            <v>0.5</v>
          </cell>
          <cell r="AI309">
            <v>0</v>
          </cell>
          <cell r="AJ309">
            <v>8.3333333333333329E-2</v>
          </cell>
          <cell r="AK309">
            <v>0</v>
          </cell>
          <cell r="AL309">
            <v>0</v>
          </cell>
          <cell r="AM309">
            <v>1.2499999999999998</v>
          </cell>
          <cell r="AN309">
            <v>1.2499999999999997E-6</v>
          </cell>
          <cell r="AP309">
            <v>2</v>
          </cell>
          <cell r="AQ309">
            <v>3</v>
          </cell>
          <cell r="BD309">
            <v>2</v>
          </cell>
          <cell r="BG309">
            <v>1</v>
          </cell>
          <cell r="BH309">
            <v>1</v>
          </cell>
          <cell r="BJ309">
            <v>2</v>
          </cell>
          <cell r="BK309">
            <v>1</v>
          </cell>
          <cell r="BL309">
            <v>5</v>
          </cell>
          <cell r="BM309">
            <v>2</v>
          </cell>
          <cell r="BO309" t="str">
            <v/>
          </cell>
          <cell r="BP309" t="str">
            <v/>
          </cell>
          <cell r="BQ309" t="str">
            <v/>
          </cell>
          <cell r="BR309" t="str">
            <v/>
          </cell>
          <cell r="BS309" t="str">
            <v/>
          </cell>
          <cell r="BT309" t="str">
            <v/>
          </cell>
          <cell r="BU309" t="str">
            <v/>
          </cell>
          <cell r="BV309" t="str">
            <v xml:space="preserve">Tank is considered beyond economic repair. Remove and replace tank in accordance with above. Expected to require 2 mechanics to remove the tank. </v>
          </cell>
          <cell r="BW309" t="str">
            <v/>
          </cell>
          <cell r="BX309" t="str">
            <v/>
          </cell>
          <cell r="BY309" t="str">
            <v/>
          </cell>
          <cell r="BZ309" t="str">
            <v/>
          </cell>
          <cell r="CA309" t="str">
            <v xml:space="preserve">Repair by exchange available at First or Second line without special facilities. </v>
          </cell>
          <cell r="CB309" t="str">
            <v/>
          </cell>
          <cell r="CC309" t="str">
            <v/>
          </cell>
          <cell r="CD309" t="str">
            <v/>
          </cell>
          <cell r="CE309" t="str">
            <v xml:space="preserve">Systematically remove SAFOAM layers and discard in accordance with local responsibilities.  Carefully reinstall new layers of Safoam in accordance with instructions. </v>
          </cell>
          <cell r="CF309" t="str">
            <v xml:space="preserve">Cutting tools and Separating spatulas required. </v>
          </cell>
          <cell r="CG309" t="str">
            <v xml:space="preserve">Reinstall in the reverse order. </v>
          </cell>
          <cell r="CH309" t="str">
            <v xml:space="preserve">Task time doesn't include 24 hours inactive time awaiting curing of Adhesives. </v>
          </cell>
          <cell r="CI309" t="str">
            <v xml:space="preserve">Use thread-locking compound on fasteners. Use silicone grease on bonded seals for preservation.  Use anti-seizing grease/compound on bulkhead connectors and bolts.  Use  bonding compound on mounting strap clamp locations as required. Use P-NEA26 adhesive </v>
          </cell>
          <cell r="CJ309" t="str">
            <v>Life Limited. This material is subject to deterioration. Inspect on condition at 10 years, and every 5 years subsequently.</v>
          </cell>
          <cell r="CK309" t="str">
            <v/>
          </cell>
          <cell r="CL309" t="str">
            <v>Y</v>
          </cell>
        </row>
        <row r="310">
          <cell r="A310">
            <v>315</v>
          </cell>
          <cell r="B310">
            <v>186</v>
          </cell>
          <cell r="C310">
            <v>2</v>
          </cell>
          <cell r="D310" t="str">
            <v>N</v>
          </cell>
          <cell r="E310">
            <v>0</v>
          </cell>
          <cell r="F310" t="str">
            <v>SV00A0A410AD25</v>
          </cell>
          <cell r="G310" t="str">
            <v/>
          </cell>
          <cell r="H310" t="str">
            <v>REP/REC</v>
          </cell>
          <cell r="I310" t="str">
            <v>MAIN TANK - 3 - REPAIR &amp; RECOVERY</v>
          </cell>
          <cell r="J310" t="str">
            <v/>
          </cell>
          <cell r="K310" t="str">
            <v>Earthing Boss</v>
          </cell>
          <cell r="L310" t="str">
            <v/>
          </cell>
          <cell r="M310" t="str">
            <v/>
          </cell>
          <cell r="N310" t="str">
            <v/>
          </cell>
          <cell r="O310">
            <v>0.16800000000000001</v>
          </cell>
          <cell r="P310">
            <v>0.16800000000000001</v>
          </cell>
          <cell r="Q310">
            <v>1.6800000000000002E-7</v>
          </cell>
          <cell r="R310">
            <v>5952380.9523809515</v>
          </cell>
          <cell r="S310" t="str">
            <v>No redundancy</v>
          </cell>
          <cell r="T310" t="str">
            <v>Sum of Below Parts</v>
          </cell>
          <cell r="U310">
            <v>1</v>
          </cell>
          <cell r="V310">
            <v>0.15</v>
          </cell>
          <cell r="W310">
            <v>2.5200000000000004E-8</v>
          </cell>
          <cell r="X310" t="str">
            <v xml:space="preserve">Repair by exchange available at First or Second line without special facilities. See parts below. Individual damaged parts can be replaced without replacing the tank. </v>
          </cell>
          <cell r="Z310">
            <v>0</v>
          </cell>
          <cell r="AA310" t="str">
            <v>T0</v>
          </cell>
          <cell r="AB310" t="str">
            <v>T0</v>
          </cell>
          <cell r="AC310" t="str">
            <v>T0</v>
          </cell>
          <cell r="AD310" t="str">
            <v>T0</v>
          </cell>
          <cell r="AL310" t="str">
            <v>MTTE =</v>
          </cell>
          <cell r="AM310">
            <v>0.15</v>
          </cell>
          <cell r="AN310">
            <v>2.5200000000000004E-8</v>
          </cell>
          <cell r="AP310">
            <v>1</v>
          </cell>
          <cell r="AQ310">
            <v>4</v>
          </cell>
          <cell r="BJ310">
            <v>6</v>
          </cell>
          <cell r="BL310">
            <v>6</v>
          </cell>
          <cell r="BM310">
            <v>5</v>
          </cell>
          <cell r="BN310">
            <v>2</v>
          </cell>
          <cell r="BO310" t="str">
            <v/>
          </cell>
          <cell r="BP310" t="str">
            <v/>
          </cell>
          <cell r="BQ310" t="str">
            <v/>
          </cell>
          <cell r="BR310" t="str">
            <v/>
          </cell>
          <cell r="BS310" t="str">
            <v/>
          </cell>
          <cell r="BT310" t="str">
            <v/>
          </cell>
          <cell r="BU310" t="str">
            <v/>
          </cell>
          <cell r="BV310" t="str">
            <v/>
          </cell>
          <cell r="BW310" t="str">
            <v/>
          </cell>
          <cell r="BX310" t="str">
            <v/>
          </cell>
          <cell r="BY310" t="str">
            <v/>
          </cell>
          <cell r="BZ310" t="str">
            <v/>
          </cell>
          <cell r="CA310" t="str">
            <v xml:space="preserve">Repair by exchange available at First or Second line without special facilities. </v>
          </cell>
          <cell r="CB310" t="str">
            <v/>
          </cell>
          <cell r="CC310" t="str">
            <v/>
          </cell>
          <cell r="CD310" t="str">
            <v/>
          </cell>
          <cell r="CE310" t="str">
            <v/>
          </cell>
          <cell r="CF310" t="str">
            <v/>
          </cell>
          <cell r="CG310" t="str">
            <v/>
          </cell>
          <cell r="CH310" t="str">
            <v/>
          </cell>
          <cell r="CI310" t="str">
            <v/>
          </cell>
          <cell r="CJ310" t="str">
            <v/>
          </cell>
          <cell r="CK310" t="str">
            <v xml:space="preserve">See parts below. Individual damaged parts can be replaced without replacing the tank. </v>
          </cell>
          <cell r="CL310" t="str">
            <v>Y</v>
          </cell>
        </row>
        <row r="311">
          <cell r="A311">
            <v>316</v>
          </cell>
          <cell r="B311">
            <v>186</v>
          </cell>
          <cell r="C311">
            <v>3</v>
          </cell>
          <cell r="D311" t="str">
            <v>Y</v>
          </cell>
          <cell r="E311">
            <v>5.6000000000000001E-2</v>
          </cell>
          <cell r="F311" t="str">
            <v>SV00A0A410AD2501</v>
          </cell>
          <cell r="G311" t="str">
            <v>FT28198</v>
          </cell>
          <cell r="H311" t="str">
            <v>REP/REC</v>
          </cell>
          <cell r="I311" t="str">
            <v>MAIN TANK - 3 - REPAIR &amp; RECOVERY</v>
          </cell>
          <cell r="J311" t="str">
            <v>M8 Earthing Boss (White)</v>
          </cell>
          <cell r="K311" t="str">
            <v>Earthing Boss</v>
          </cell>
          <cell r="L311" t="str">
            <v>M8 Earthing Boss (White)</v>
          </cell>
          <cell r="M311">
            <v>1</v>
          </cell>
          <cell r="N311">
            <v>1</v>
          </cell>
          <cell r="O311">
            <v>5.6000000000000001E-2</v>
          </cell>
          <cell r="P311">
            <v>5.6000000000000001E-2</v>
          </cell>
          <cell r="Q311">
            <v>5.5999999999999999E-8</v>
          </cell>
          <cell r="R311">
            <v>17857142.857142858</v>
          </cell>
          <cell r="S311" t="str">
            <v>No redundancy</v>
          </cell>
          <cell r="T311" t="str">
            <v>NPRD 95 P2-20, Bolt Hex Head - 0.0020M converted to hours</v>
          </cell>
          <cell r="U311">
            <v>1</v>
          </cell>
          <cell r="V311">
            <v>0.25</v>
          </cell>
          <cell r="W311">
            <v>1.4E-8</v>
          </cell>
          <cell r="X311" t="str">
            <v>Expected to require 1 mechanic to conduct repairs. Expected to be replaceable in situ. Repair by exchange available at First or Second line without special facilities. Remove and replace part with standard tools. No Special tools predicted. No consumeable</v>
          </cell>
          <cell r="Z311">
            <v>0</v>
          </cell>
          <cell r="AA311" t="str">
            <v>T0</v>
          </cell>
          <cell r="AB311" t="str">
            <v>T0</v>
          </cell>
          <cell r="AC311" t="str">
            <v>P25</v>
          </cell>
          <cell r="AD311" t="str">
            <v>T0</v>
          </cell>
          <cell r="AE311">
            <v>0</v>
          </cell>
          <cell r="AF311">
            <v>0</v>
          </cell>
          <cell r="AG311">
            <v>0.16666666666666666</v>
          </cell>
          <cell r="AH311">
            <v>0</v>
          </cell>
          <cell r="AI311">
            <v>0</v>
          </cell>
          <cell r="AJ311">
            <v>8.3333333333333329E-2</v>
          </cell>
          <cell r="AK311">
            <v>0</v>
          </cell>
          <cell r="AL311">
            <v>0</v>
          </cell>
          <cell r="AM311">
            <v>0.25</v>
          </cell>
          <cell r="AN311">
            <v>1.4E-8</v>
          </cell>
          <cell r="AP311">
            <v>2</v>
          </cell>
          <cell r="AQ311">
            <v>1</v>
          </cell>
          <cell r="BD311">
            <v>1</v>
          </cell>
          <cell r="BJ311">
            <v>1</v>
          </cell>
          <cell r="BL311">
            <v>1</v>
          </cell>
          <cell r="BM311">
            <v>1</v>
          </cell>
          <cell r="BO311" t="str">
            <v xml:space="preserve">Expected to require 1 mechanic to conduct repairs. </v>
          </cell>
          <cell r="BP311" t="str">
            <v xml:space="preserve">Expected to be replaceable in situ. </v>
          </cell>
          <cell r="BQ311" t="str">
            <v/>
          </cell>
          <cell r="BR311" t="str">
            <v/>
          </cell>
          <cell r="BS311" t="str">
            <v/>
          </cell>
          <cell r="BT311" t="str">
            <v/>
          </cell>
          <cell r="BU311" t="str">
            <v/>
          </cell>
          <cell r="BV311" t="str">
            <v/>
          </cell>
          <cell r="BW311" t="str">
            <v/>
          </cell>
          <cell r="BX311" t="str">
            <v/>
          </cell>
          <cell r="BY311" t="str">
            <v/>
          </cell>
          <cell r="BZ311" t="str">
            <v/>
          </cell>
          <cell r="CA311" t="str">
            <v xml:space="preserve">Repair by exchange available at First or Second line without special facilities. </v>
          </cell>
          <cell r="CB311" t="str">
            <v/>
          </cell>
          <cell r="CC311" t="str">
            <v/>
          </cell>
          <cell r="CD311" t="str">
            <v/>
          </cell>
          <cell r="CE311" t="str">
            <v/>
          </cell>
          <cell r="CF311" t="str">
            <v xml:space="preserve">Remove and replace part with standard tools. No Special tools predicted. </v>
          </cell>
          <cell r="CG311" t="str">
            <v/>
          </cell>
          <cell r="CH311" t="str">
            <v/>
          </cell>
          <cell r="CI311" t="str">
            <v xml:space="preserve">No consumeables predicted. </v>
          </cell>
          <cell r="CJ311" t="str">
            <v xml:space="preserve">No predicted life limitations. </v>
          </cell>
          <cell r="CK311" t="str">
            <v/>
          </cell>
          <cell r="CL311" t="str">
            <v>Y</v>
          </cell>
        </row>
        <row r="312">
          <cell r="A312">
            <v>317</v>
          </cell>
          <cell r="B312">
            <v>187</v>
          </cell>
          <cell r="C312">
            <v>3</v>
          </cell>
          <cell r="D312" t="str">
            <v>Y</v>
          </cell>
          <cell r="E312">
            <v>5.6000000000000001E-2</v>
          </cell>
          <cell r="F312" t="str">
            <v>SV00A0A410AD2503</v>
          </cell>
          <cell r="G312" t="str">
            <v>BT-M3X20CSK</v>
          </cell>
          <cell r="H312" t="str">
            <v>REP/REC</v>
          </cell>
          <cell r="I312" t="str">
            <v>MAIN TANK - 3 - REPAIR &amp; RECOVERY</v>
          </cell>
          <cell r="J312" t="str">
            <v>M3 Csk Screw</v>
          </cell>
          <cell r="K312" t="str">
            <v>Earthing Boss</v>
          </cell>
          <cell r="L312" t="str">
            <v>M3 Csk Screw</v>
          </cell>
          <cell r="M312">
            <v>1</v>
          </cell>
          <cell r="N312">
            <v>1</v>
          </cell>
          <cell r="O312">
            <v>5.6000000000000001E-2</v>
          </cell>
          <cell r="P312">
            <v>5.6000000000000001E-2</v>
          </cell>
          <cell r="Q312">
            <v>5.5999999999999999E-8</v>
          </cell>
          <cell r="R312">
            <v>17857142.857142858</v>
          </cell>
          <cell r="S312" t="str">
            <v>No redundancy</v>
          </cell>
          <cell r="T312" t="str">
            <v>NPRD 95 P2-20, Bolt Hex Head - 0.0020M converted to hours</v>
          </cell>
          <cell r="U312">
            <v>1</v>
          </cell>
          <cell r="V312">
            <v>9.9999999999999992E-2</v>
          </cell>
          <cell r="W312">
            <v>5.5999999999999997E-9</v>
          </cell>
          <cell r="X312" t="str">
            <v>Expected to require 1 mechanic to conduct repairs. Expected to be replaceable in situ. Open Armor Hatch for access. Repair by exchange available at First or Second line without special facilities. Remove and replace part with standard tools. No Special to</v>
          </cell>
          <cell r="Z312">
            <v>0</v>
          </cell>
          <cell r="AA312" t="str">
            <v>T0</v>
          </cell>
          <cell r="AB312" t="str">
            <v>T0</v>
          </cell>
          <cell r="AC312" t="str">
            <v>P6</v>
          </cell>
          <cell r="AD312" t="str">
            <v>T0</v>
          </cell>
          <cell r="AE312">
            <v>0</v>
          </cell>
          <cell r="AF312">
            <v>0</v>
          </cell>
          <cell r="AG312">
            <v>1.6666666666666666E-2</v>
          </cell>
          <cell r="AH312">
            <v>0</v>
          </cell>
          <cell r="AI312">
            <v>0</v>
          </cell>
          <cell r="AJ312">
            <v>8.3333333333333329E-2</v>
          </cell>
          <cell r="AK312">
            <v>0</v>
          </cell>
          <cell r="AL312">
            <v>0</v>
          </cell>
          <cell r="AM312">
            <v>9.9999999999999992E-2</v>
          </cell>
          <cell r="AN312">
            <v>5.5999999999999997E-9</v>
          </cell>
          <cell r="AP312">
            <v>2</v>
          </cell>
          <cell r="AQ312">
            <v>1</v>
          </cell>
          <cell r="AU312">
            <v>1</v>
          </cell>
          <cell r="BD312">
            <v>1</v>
          </cell>
          <cell r="BJ312">
            <v>1</v>
          </cell>
          <cell r="BL312">
            <v>1</v>
          </cell>
          <cell r="BM312">
            <v>1</v>
          </cell>
          <cell r="BO312" t="str">
            <v xml:space="preserve">Expected to require 1 mechanic to conduct repairs. </v>
          </cell>
          <cell r="BP312" t="str">
            <v xml:space="preserve">Expected to be replaceable in situ. </v>
          </cell>
          <cell r="BQ312" t="str">
            <v/>
          </cell>
          <cell r="BR312" t="str">
            <v xml:space="preserve">Open Armor Hatch for access. </v>
          </cell>
          <cell r="BS312" t="str">
            <v/>
          </cell>
          <cell r="BT312" t="str">
            <v/>
          </cell>
          <cell r="BU312" t="str">
            <v/>
          </cell>
          <cell r="BV312" t="str">
            <v/>
          </cell>
          <cell r="BW312" t="str">
            <v/>
          </cell>
          <cell r="BX312" t="str">
            <v/>
          </cell>
          <cell r="BY312" t="str">
            <v/>
          </cell>
          <cell r="BZ312" t="str">
            <v/>
          </cell>
          <cell r="CA312" t="str">
            <v xml:space="preserve">Repair by exchange available at First or Second line without special facilities. </v>
          </cell>
          <cell r="CB312" t="str">
            <v/>
          </cell>
          <cell r="CC312" t="str">
            <v/>
          </cell>
          <cell r="CD312" t="str">
            <v/>
          </cell>
          <cell r="CE312" t="str">
            <v/>
          </cell>
          <cell r="CF312" t="str">
            <v xml:space="preserve">Remove and replace part with standard tools. No Special tools predicted. </v>
          </cell>
          <cell r="CG312" t="str">
            <v/>
          </cell>
          <cell r="CH312" t="str">
            <v/>
          </cell>
          <cell r="CI312" t="str">
            <v xml:space="preserve">No consumeables predicted. </v>
          </cell>
          <cell r="CJ312" t="str">
            <v xml:space="preserve">No predicted life limitations. </v>
          </cell>
          <cell r="CK312" t="str">
            <v/>
          </cell>
          <cell r="CL312" t="str">
            <v>Y</v>
          </cell>
        </row>
        <row r="313">
          <cell r="A313">
            <v>318</v>
          </cell>
          <cell r="B313">
            <v>188</v>
          </cell>
          <cell r="C313">
            <v>3</v>
          </cell>
          <cell r="D313" t="str">
            <v>Y</v>
          </cell>
          <cell r="E313">
            <v>5.6000000000000001E-2</v>
          </cell>
          <cell r="F313" t="str">
            <v>SV00A0A410AD2505</v>
          </cell>
          <cell r="G313" t="str">
            <v>BT-M8X10HX</v>
          </cell>
          <cell r="H313" t="str">
            <v>REP/REC</v>
          </cell>
          <cell r="I313" t="str">
            <v>MAIN TANK - 3 - REPAIR &amp; RECOVERY</v>
          </cell>
          <cell r="J313" t="str">
            <v>M8 Bolt Hex Head</v>
          </cell>
          <cell r="K313" t="str">
            <v>Earthing Boss</v>
          </cell>
          <cell r="L313" t="str">
            <v>M8 Bolt Hex Head</v>
          </cell>
          <cell r="M313">
            <v>1</v>
          </cell>
          <cell r="N313">
            <v>1</v>
          </cell>
          <cell r="O313">
            <v>5.6000000000000001E-2</v>
          </cell>
          <cell r="P313">
            <v>5.6000000000000001E-2</v>
          </cell>
          <cell r="Q313">
            <v>5.5999999999999999E-8</v>
          </cell>
          <cell r="R313">
            <v>17857142.857142858</v>
          </cell>
          <cell r="S313" t="str">
            <v>No redundancy</v>
          </cell>
          <cell r="T313" t="str">
            <v>NPRD 95 P2-20, Bolt Hex Head - 0.0020M converted to hours</v>
          </cell>
          <cell r="U313">
            <v>1</v>
          </cell>
          <cell r="V313">
            <v>9.9999999999999992E-2</v>
          </cell>
          <cell r="W313">
            <v>5.5999999999999997E-9</v>
          </cell>
          <cell r="X313" t="str">
            <v>Expected to require 1 mechanic to conduct repairs. Expected to be replaceable in situ. Repair by exchange available at First or Second line without special facilities. Remove and replace part with standard tools. No Special tools predicted. No consumeable</v>
          </cell>
          <cell r="Z313">
            <v>0</v>
          </cell>
          <cell r="AA313" t="str">
            <v>T0</v>
          </cell>
          <cell r="AB313" t="str">
            <v>T0</v>
          </cell>
          <cell r="AC313" t="str">
            <v>P6</v>
          </cell>
          <cell r="AD313" t="str">
            <v>T0</v>
          </cell>
          <cell r="AE313">
            <v>0</v>
          </cell>
          <cell r="AF313">
            <v>0</v>
          </cell>
          <cell r="AG313">
            <v>1.6666666666666666E-2</v>
          </cell>
          <cell r="AH313">
            <v>0</v>
          </cell>
          <cell r="AI313">
            <v>0</v>
          </cell>
          <cell r="AJ313">
            <v>8.3333333333333329E-2</v>
          </cell>
          <cell r="AK313">
            <v>0</v>
          </cell>
          <cell r="AL313">
            <v>0</v>
          </cell>
          <cell r="AM313">
            <v>9.9999999999999992E-2</v>
          </cell>
          <cell r="AN313">
            <v>5.5999999999999997E-9</v>
          </cell>
          <cell r="AP313">
            <v>2</v>
          </cell>
          <cell r="AQ313">
            <v>1</v>
          </cell>
          <cell r="BD313">
            <v>1</v>
          </cell>
          <cell r="BJ313">
            <v>1</v>
          </cell>
          <cell r="BL313">
            <v>1</v>
          </cell>
          <cell r="BM313">
            <v>1</v>
          </cell>
          <cell r="BO313" t="str">
            <v xml:space="preserve">Expected to require 1 mechanic to conduct repairs. </v>
          </cell>
          <cell r="BP313" t="str">
            <v xml:space="preserve">Expected to be replaceable in situ. </v>
          </cell>
          <cell r="BQ313" t="str">
            <v/>
          </cell>
          <cell r="BR313" t="str">
            <v/>
          </cell>
          <cell r="BS313" t="str">
            <v/>
          </cell>
          <cell r="BT313" t="str">
            <v/>
          </cell>
          <cell r="BU313" t="str">
            <v/>
          </cell>
          <cell r="BV313" t="str">
            <v/>
          </cell>
          <cell r="BW313" t="str">
            <v/>
          </cell>
          <cell r="BX313" t="str">
            <v/>
          </cell>
          <cell r="BY313" t="str">
            <v/>
          </cell>
          <cell r="BZ313" t="str">
            <v/>
          </cell>
          <cell r="CA313" t="str">
            <v xml:space="preserve">Repair by exchange available at First or Second line without special facilities. </v>
          </cell>
          <cell r="CB313" t="str">
            <v/>
          </cell>
          <cell r="CC313" t="str">
            <v/>
          </cell>
          <cell r="CD313" t="str">
            <v/>
          </cell>
          <cell r="CE313" t="str">
            <v/>
          </cell>
          <cell r="CF313" t="str">
            <v xml:space="preserve">Remove and replace part with standard tools. No Special tools predicted. </v>
          </cell>
          <cell r="CG313" t="str">
            <v/>
          </cell>
          <cell r="CH313" t="str">
            <v/>
          </cell>
          <cell r="CI313" t="str">
            <v xml:space="preserve">No consumeables predicted. </v>
          </cell>
          <cell r="CJ313" t="str">
            <v xml:space="preserve">No predicted life limitations. </v>
          </cell>
          <cell r="CK313" t="str">
            <v/>
          </cell>
          <cell r="CL313" t="str">
            <v>Y</v>
          </cell>
        </row>
        <row r="314">
          <cell r="A314">
            <v>320</v>
          </cell>
          <cell r="B314">
            <v>190</v>
          </cell>
          <cell r="C314">
            <v>2</v>
          </cell>
          <cell r="D314" t="str">
            <v>N</v>
          </cell>
          <cell r="E314">
            <v>0</v>
          </cell>
          <cell r="F314" t="str">
            <v>SV00A0A410AD03</v>
          </cell>
          <cell r="G314" t="str">
            <v>FT28393</v>
          </cell>
          <cell r="H314" t="str">
            <v>REP/REC</v>
          </cell>
          <cell r="I314" t="str">
            <v>MAIN TANK - 3 - REPAIR &amp; RECOVERY</v>
          </cell>
          <cell r="J314" t="str">
            <v/>
          </cell>
          <cell r="K314" t="str">
            <v>Top Access Plate Assembly</v>
          </cell>
          <cell r="L314" t="str">
            <v/>
          </cell>
          <cell r="M314" t="str">
            <v/>
          </cell>
          <cell r="N314" t="str">
            <v/>
          </cell>
          <cell r="O314">
            <v>5.1423119885379283</v>
          </cell>
          <cell r="P314">
            <v>5.1423119885379283</v>
          </cell>
          <cell r="Q314">
            <v>5.1423119885379283E-6</v>
          </cell>
          <cell r="R314">
            <v>194465.05817402221</v>
          </cell>
          <cell r="S314" t="str">
            <v>No redundancy</v>
          </cell>
          <cell r="T314" t="str">
            <v>Sum of Below Parts</v>
          </cell>
          <cell r="U314">
            <v>1</v>
          </cell>
          <cell r="V314">
            <v>0.31155297474721277</v>
          </cell>
          <cell r="W314">
            <v>1.6021025971072467E-6</v>
          </cell>
          <cell r="X314" t="str">
            <v xml:space="preserve">Repair by exchange available at First or Second line without special facilities. See parts below. Individual damaged parts can be replaced without replacing the tank. </v>
          </cell>
          <cell r="Z314">
            <v>0</v>
          </cell>
          <cell r="AA314" t="str">
            <v>T0</v>
          </cell>
          <cell r="AB314" t="str">
            <v>T0</v>
          </cell>
          <cell r="AC314" t="str">
            <v>T0</v>
          </cell>
          <cell r="AD314" t="str">
            <v>T0</v>
          </cell>
          <cell r="AL314" t="str">
            <v>MTTE =</v>
          </cell>
          <cell r="AM314">
            <v>0.31155297474721277</v>
          </cell>
          <cell r="AN314">
            <v>1.6021025971072467E-6</v>
          </cell>
          <cell r="AP314">
            <v>1</v>
          </cell>
          <cell r="AQ314">
            <v>4</v>
          </cell>
          <cell r="BJ314">
            <v>6</v>
          </cell>
          <cell r="BL314">
            <v>6</v>
          </cell>
          <cell r="BM314">
            <v>5</v>
          </cell>
          <cell r="BN314">
            <v>2</v>
          </cell>
          <cell r="BO314" t="str">
            <v/>
          </cell>
          <cell r="BP314" t="str">
            <v/>
          </cell>
          <cell r="BQ314" t="str">
            <v/>
          </cell>
          <cell r="BR314" t="str">
            <v/>
          </cell>
          <cell r="BS314" t="str">
            <v/>
          </cell>
          <cell r="BT314" t="str">
            <v/>
          </cell>
          <cell r="BU314" t="str">
            <v/>
          </cell>
          <cell r="BV314" t="str">
            <v/>
          </cell>
          <cell r="BW314" t="str">
            <v/>
          </cell>
          <cell r="BX314" t="str">
            <v/>
          </cell>
          <cell r="BY314" t="str">
            <v/>
          </cell>
          <cell r="BZ314" t="str">
            <v/>
          </cell>
          <cell r="CA314" t="str">
            <v xml:space="preserve">Repair by exchange available at First or Second line without special facilities. </v>
          </cell>
          <cell r="CB314" t="str">
            <v/>
          </cell>
          <cell r="CC314" t="str">
            <v/>
          </cell>
          <cell r="CD314" t="str">
            <v/>
          </cell>
          <cell r="CE314" t="str">
            <v/>
          </cell>
          <cell r="CF314" t="str">
            <v/>
          </cell>
          <cell r="CG314" t="str">
            <v/>
          </cell>
          <cell r="CH314" t="str">
            <v/>
          </cell>
          <cell r="CI314" t="str">
            <v/>
          </cell>
          <cell r="CJ314" t="str">
            <v/>
          </cell>
          <cell r="CK314" t="str">
            <v xml:space="preserve">See parts below. Individual damaged parts can be replaced without replacing the tank. </v>
          </cell>
          <cell r="CL314" t="str">
            <v>Y</v>
          </cell>
        </row>
        <row r="315">
          <cell r="A315">
            <v>321</v>
          </cell>
          <cell r="B315">
            <v>190</v>
          </cell>
          <cell r="C315">
            <v>3</v>
          </cell>
          <cell r="D315" t="str">
            <v>Y</v>
          </cell>
          <cell r="E315">
            <v>0.224</v>
          </cell>
          <cell r="F315" t="str">
            <v>SV00A0A410AD0301</v>
          </cell>
          <cell r="G315" t="str">
            <v>FT28493</v>
          </cell>
          <cell r="H315" t="str">
            <v>REP/REC</v>
          </cell>
          <cell r="I315" t="str">
            <v>MAIN TANK - 3 - REPAIR &amp; RECOVERY</v>
          </cell>
          <cell r="J315" t="str">
            <v>Plate</v>
          </cell>
          <cell r="K315" t="str">
            <v>Top Access Plate Assy FT28393</v>
          </cell>
          <cell r="L315" t="str">
            <v>Plate</v>
          </cell>
          <cell r="M315">
            <v>1</v>
          </cell>
          <cell r="N315">
            <v>1</v>
          </cell>
          <cell r="O315">
            <v>0.224</v>
          </cell>
          <cell r="P315">
            <v>0.224</v>
          </cell>
          <cell r="Q315">
            <v>2.2399999999999999E-7</v>
          </cell>
          <cell r="R315">
            <v>4464285.7142857146</v>
          </cell>
          <cell r="S315" t="str">
            <v>No redundancy</v>
          </cell>
          <cell r="T315" t="str">
            <v>NPRD 95 P2-152, Plate - 0.008M GM converted to hours.</v>
          </cell>
          <cell r="U315">
            <v>1</v>
          </cell>
          <cell r="V315">
            <v>1</v>
          </cell>
          <cell r="W315">
            <v>2.2399999999999999E-7</v>
          </cell>
          <cell r="X315" t="str">
            <v>Expected to require 1 mechanic to conduct repairs. Expected to be repairable in situ. Remove Armor Lid. Remove 53 bolts to remove the Top Access Plate. Replace each  Gasket with every disturbance. Repair by exchange available at First or Second line witho</v>
          </cell>
          <cell r="Y315">
            <v>53</v>
          </cell>
          <cell r="Z315">
            <v>0</v>
          </cell>
          <cell r="AA315" t="str">
            <v>T0</v>
          </cell>
          <cell r="AB315" t="str">
            <v>PT3</v>
          </cell>
          <cell r="AC315" t="str">
            <v>T0</v>
          </cell>
          <cell r="AD315" t="str">
            <v>P14</v>
          </cell>
          <cell r="AE315">
            <v>0</v>
          </cell>
          <cell r="AF315">
            <v>0</v>
          </cell>
          <cell r="AG315">
            <v>0.91666666666666663</v>
          </cell>
          <cell r="AH315">
            <v>0</v>
          </cell>
          <cell r="AI315">
            <v>0</v>
          </cell>
          <cell r="AJ315">
            <v>8.3333333333333329E-2</v>
          </cell>
          <cell r="AK315">
            <v>0</v>
          </cell>
          <cell r="AL315">
            <v>0</v>
          </cell>
          <cell r="AM315">
            <v>1</v>
          </cell>
          <cell r="AN315">
            <v>2.2399999999999999E-7</v>
          </cell>
          <cell r="AP315">
            <v>1</v>
          </cell>
          <cell r="AQ315">
            <v>1</v>
          </cell>
          <cell r="AR315">
            <v>1</v>
          </cell>
          <cell r="AS315">
            <v>53</v>
          </cell>
          <cell r="AV315">
            <v>1</v>
          </cell>
          <cell r="BA315">
            <v>1</v>
          </cell>
          <cell r="BB315">
            <v>1</v>
          </cell>
          <cell r="BC315">
            <v>3</v>
          </cell>
          <cell r="BD315">
            <v>1</v>
          </cell>
          <cell r="BJ315">
            <v>1</v>
          </cell>
          <cell r="BK315">
            <v>1</v>
          </cell>
          <cell r="BL315">
            <v>1</v>
          </cell>
          <cell r="BM315">
            <v>1</v>
          </cell>
          <cell r="BO315" t="str">
            <v xml:space="preserve">Expected to require 1 mechanic to conduct repairs. </v>
          </cell>
          <cell r="BP315" t="str">
            <v xml:space="preserve">Expected to be repairable in situ. </v>
          </cell>
          <cell r="BQ315" t="str">
            <v/>
          </cell>
          <cell r="BR315" t="str">
            <v/>
          </cell>
          <cell r="BS315" t="str">
            <v xml:space="preserve">Remove Armor Lid. </v>
          </cell>
          <cell r="BT315" t="str">
            <v/>
          </cell>
          <cell r="BU315" t="str">
            <v/>
          </cell>
          <cell r="BV315" t="str">
            <v/>
          </cell>
          <cell r="BW315" t="str">
            <v xml:space="preserve">Remove 53 bolts to remove the Top Access Plate. </v>
          </cell>
          <cell r="BX315" t="str">
            <v/>
          </cell>
          <cell r="BY315" t="str">
            <v/>
          </cell>
          <cell r="BZ315" t="str">
            <v xml:space="preserve">Replace each  Gasket with every disturbance. </v>
          </cell>
          <cell r="CA315" t="str">
            <v xml:space="preserve">Repair by exchange available at First or Second line without special facilities. </v>
          </cell>
          <cell r="CB315" t="str">
            <v/>
          </cell>
          <cell r="CC315" t="str">
            <v/>
          </cell>
          <cell r="CD315" t="str">
            <v/>
          </cell>
          <cell r="CE315" t="str">
            <v/>
          </cell>
          <cell r="CF315" t="str">
            <v xml:space="preserve">Remove and replace part with standard tools. No Special tools predicted. </v>
          </cell>
          <cell r="CG315" t="str">
            <v xml:space="preserve">Reinstall in the reverse order. </v>
          </cell>
          <cell r="CH315" t="str">
            <v/>
          </cell>
          <cell r="CI315" t="str">
            <v xml:space="preserve">No consumeables predicted. </v>
          </cell>
          <cell r="CJ315" t="str">
            <v xml:space="preserve">No predicted life limitations. </v>
          </cell>
          <cell r="CK315" t="str">
            <v/>
          </cell>
          <cell r="CL315" t="str">
            <v>Y</v>
          </cell>
        </row>
        <row r="316">
          <cell r="A316">
            <v>322</v>
          </cell>
          <cell r="B316">
            <v>191</v>
          </cell>
          <cell r="C316">
            <v>3</v>
          </cell>
          <cell r="D316" t="str">
            <v>Y</v>
          </cell>
          <cell r="E316">
            <v>0.89600000000000002</v>
          </cell>
          <cell r="F316" t="str">
            <v>SV00A0A410AD0303</v>
          </cell>
          <cell r="G316" t="str">
            <v>FT28243</v>
          </cell>
          <cell r="H316" t="str">
            <v>REP/REC</v>
          </cell>
          <cell r="I316" t="str">
            <v>MAIN TANK - 3 - REPAIR &amp; RECOVERY</v>
          </cell>
          <cell r="J316" t="str">
            <v>Backing Ring</v>
          </cell>
          <cell r="K316" t="str">
            <v>Top Access Plate Assy FT28393</v>
          </cell>
          <cell r="L316" t="str">
            <v>Backing Ring</v>
          </cell>
          <cell r="M316">
            <v>1</v>
          </cell>
          <cell r="N316">
            <v>1</v>
          </cell>
          <cell r="O316">
            <v>0.89600000000000002</v>
          </cell>
          <cell r="P316">
            <v>0.89600000000000002</v>
          </cell>
          <cell r="Q316">
            <v>8.9599999999999998E-7</v>
          </cell>
          <cell r="R316">
            <v>1116071.4285714286</v>
          </cell>
          <cell r="S316" t="str">
            <v>No redundancy</v>
          </cell>
          <cell r="T316" t="str">
            <v>NPRD 95 P2- 176, Ring Backup - 0.0320M converted to hours</v>
          </cell>
          <cell r="U316">
            <v>1</v>
          </cell>
          <cell r="V316">
            <v>1.0833333333333333</v>
          </cell>
          <cell r="W316">
            <v>9.7066666666666668E-7</v>
          </cell>
          <cell r="X316" t="str">
            <v>Expected to require 1 mechanic to conduct repairs. Expected to be replaceable in situ. Remove Armor Lid. Remove 53 bolts to remove the Top Access Plate. Replace each  Gasket with every disturbance. Repair by exchange available at First or Second line with</v>
          </cell>
          <cell r="Y316">
            <v>53</v>
          </cell>
          <cell r="Z316">
            <v>0</v>
          </cell>
          <cell r="AA316" t="str">
            <v>T0</v>
          </cell>
          <cell r="AB316" t="str">
            <v>T3</v>
          </cell>
          <cell r="AC316" t="str">
            <v>P2</v>
          </cell>
          <cell r="AD316" t="str">
            <v>P14</v>
          </cell>
          <cell r="AE316">
            <v>0.44166666666666665</v>
          </cell>
          <cell r="AF316">
            <v>0</v>
          </cell>
          <cell r="AG316">
            <v>0.11666666666666667</v>
          </cell>
          <cell r="AH316">
            <v>0</v>
          </cell>
          <cell r="AI316">
            <v>0.44166666666666665</v>
          </cell>
          <cell r="AJ316">
            <v>8.3333333333333329E-2</v>
          </cell>
          <cell r="AK316">
            <v>0</v>
          </cell>
          <cell r="AL316">
            <v>0</v>
          </cell>
          <cell r="AM316">
            <v>1.0833333333333333</v>
          </cell>
          <cell r="AN316">
            <v>9.7066666666666668E-7</v>
          </cell>
          <cell r="AP316">
            <v>2</v>
          </cell>
          <cell r="AQ316">
            <v>1</v>
          </cell>
          <cell r="AR316">
            <v>1</v>
          </cell>
          <cell r="AS316">
            <v>53</v>
          </cell>
          <cell r="AV316">
            <v>1</v>
          </cell>
          <cell r="BA316">
            <v>1</v>
          </cell>
          <cell r="BB316">
            <v>1</v>
          </cell>
          <cell r="BC316">
            <v>3</v>
          </cell>
          <cell r="BD316">
            <v>1</v>
          </cell>
          <cell r="BJ316">
            <v>1</v>
          </cell>
          <cell r="BK316">
            <v>1</v>
          </cell>
          <cell r="BL316">
            <v>1</v>
          </cell>
          <cell r="BM316">
            <v>1</v>
          </cell>
          <cell r="BO316" t="str">
            <v xml:space="preserve">Expected to require 1 mechanic to conduct repairs. </v>
          </cell>
          <cell r="BP316" t="str">
            <v xml:space="preserve">Expected to be replaceable in situ. </v>
          </cell>
          <cell r="BQ316" t="str">
            <v/>
          </cell>
          <cell r="BR316" t="str">
            <v/>
          </cell>
          <cell r="BS316" t="str">
            <v xml:space="preserve">Remove Armor Lid. </v>
          </cell>
          <cell r="BT316" t="str">
            <v/>
          </cell>
          <cell r="BU316" t="str">
            <v/>
          </cell>
          <cell r="BV316" t="str">
            <v/>
          </cell>
          <cell r="BW316" t="str">
            <v xml:space="preserve">Remove 53 bolts to remove the Top Access Plate. </v>
          </cell>
          <cell r="BX316" t="str">
            <v/>
          </cell>
          <cell r="BY316" t="str">
            <v/>
          </cell>
          <cell r="BZ316" t="str">
            <v xml:space="preserve">Replace each  Gasket with every disturbance. </v>
          </cell>
          <cell r="CA316" t="str">
            <v xml:space="preserve">Repair by exchange available at First or Second line without special facilities. </v>
          </cell>
          <cell r="CB316" t="str">
            <v/>
          </cell>
          <cell r="CC316" t="str">
            <v/>
          </cell>
          <cell r="CD316" t="str">
            <v/>
          </cell>
          <cell r="CE316" t="str">
            <v/>
          </cell>
          <cell r="CF316" t="str">
            <v xml:space="preserve">Remove and replace part with standard tools. No Special tools predicted. </v>
          </cell>
          <cell r="CG316" t="str">
            <v xml:space="preserve">Reinstall in the reverse order. </v>
          </cell>
          <cell r="CH316" t="str">
            <v/>
          </cell>
          <cell r="CI316" t="str">
            <v xml:space="preserve">No consumeables predicted. </v>
          </cell>
          <cell r="CJ316" t="str">
            <v xml:space="preserve">No predicted life limitations. </v>
          </cell>
          <cell r="CK316" t="str">
            <v/>
          </cell>
          <cell r="CL316" t="str">
            <v>Y</v>
          </cell>
        </row>
        <row r="317">
          <cell r="A317">
            <v>323</v>
          </cell>
          <cell r="B317">
            <v>193</v>
          </cell>
          <cell r="C317">
            <v>3</v>
          </cell>
          <cell r="D317" t="str">
            <v>Y</v>
          </cell>
          <cell r="E317">
            <v>2.968</v>
          </cell>
          <cell r="F317" t="str">
            <v>SV00A0A410AD0305</v>
          </cell>
          <cell r="G317" t="str">
            <v>BT-M6X25HX/SS</v>
          </cell>
          <cell r="H317" t="str">
            <v>REP/REC</v>
          </cell>
          <cell r="I317" t="str">
            <v>MAIN TANK - 3 - REPAIR &amp; RECOVERY</v>
          </cell>
          <cell r="J317" t="str">
            <v>M6 Bolt Hex Head</v>
          </cell>
          <cell r="K317" t="str">
            <v>Top Access Plate Assy FT28393</v>
          </cell>
          <cell r="L317" t="str">
            <v>M6 Bolt Hex Head</v>
          </cell>
          <cell r="M317">
            <v>53</v>
          </cell>
          <cell r="N317">
            <v>53</v>
          </cell>
          <cell r="O317">
            <v>5.6000000000000001E-2</v>
          </cell>
          <cell r="P317">
            <v>2.968</v>
          </cell>
          <cell r="Q317">
            <v>2.9679999999999998E-6</v>
          </cell>
          <cell r="R317">
            <v>336927.22371967655</v>
          </cell>
          <cell r="S317" t="str">
            <v>Multiple fasteners</v>
          </cell>
          <cell r="T317" t="str">
            <v>NPRD 95 P2-20, Bolt Hex Head - 0.0020M converted to hours</v>
          </cell>
          <cell r="U317">
            <v>1</v>
          </cell>
          <cell r="V317">
            <v>9.9999999999999992E-2</v>
          </cell>
          <cell r="W317">
            <v>2.9679999999999996E-7</v>
          </cell>
          <cell r="X317" t="str">
            <v>Expected to require 1 mechanic to conduct repairs. Expected to be replaceable in situ. Remove Armor Lid. Repair by exchange available at First or Second line without special facilities. Remove and replace part with standard tools. No Special tools predict</v>
          </cell>
          <cell r="Z317">
            <v>0</v>
          </cell>
          <cell r="AA317" t="str">
            <v>T0</v>
          </cell>
          <cell r="AB317" t="str">
            <v>T0</v>
          </cell>
          <cell r="AC317" t="str">
            <v>P6</v>
          </cell>
          <cell r="AD317" t="str">
            <v>T0</v>
          </cell>
          <cell r="AE317">
            <v>0</v>
          </cell>
          <cell r="AF317">
            <v>0</v>
          </cell>
          <cell r="AG317">
            <v>1.6666666666666666E-2</v>
          </cell>
          <cell r="AH317">
            <v>0</v>
          </cell>
          <cell r="AI317">
            <v>0</v>
          </cell>
          <cell r="AJ317">
            <v>8.3333333333333329E-2</v>
          </cell>
          <cell r="AK317">
            <v>0</v>
          </cell>
          <cell r="AL317">
            <v>0</v>
          </cell>
          <cell r="AM317">
            <v>9.9999999999999992E-2</v>
          </cell>
          <cell r="AN317">
            <v>2.9679999999999996E-7</v>
          </cell>
          <cell r="AP317">
            <v>2</v>
          </cell>
          <cell r="AQ317">
            <v>1</v>
          </cell>
          <cell r="AV317">
            <v>1</v>
          </cell>
          <cell r="BD317">
            <v>1</v>
          </cell>
          <cell r="BJ317">
            <v>1</v>
          </cell>
          <cell r="BL317">
            <v>1</v>
          </cell>
          <cell r="BM317">
            <v>1</v>
          </cell>
          <cell r="BO317" t="str">
            <v xml:space="preserve">Expected to require 1 mechanic to conduct repairs. </v>
          </cell>
          <cell r="BP317" t="str">
            <v xml:space="preserve">Expected to be replaceable in situ. </v>
          </cell>
          <cell r="BQ317" t="str">
            <v/>
          </cell>
          <cell r="BR317" t="str">
            <v/>
          </cell>
          <cell r="BS317" t="str">
            <v xml:space="preserve">Remove Armor Lid. </v>
          </cell>
          <cell r="BT317" t="str">
            <v/>
          </cell>
          <cell r="BU317" t="str">
            <v/>
          </cell>
          <cell r="BV317" t="str">
            <v/>
          </cell>
          <cell r="BW317" t="str">
            <v/>
          </cell>
          <cell r="BX317" t="str">
            <v/>
          </cell>
          <cell r="BY317" t="str">
            <v/>
          </cell>
          <cell r="BZ317" t="str">
            <v/>
          </cell>
          <cell r="CA317" t="str">
            <v xml:space="preserve">Repair by exchange available at First or Second line without special facilities. </v>
          </cell>
          <cell r="CB317" t="str">
            <v/>
          </cell>
          <cell r="CC317" t="str">
            <v/>
          </cell>
          <cell r="CD317" t="str">
            <v/>
          </cell>
          <cell r="CE317" t="str">
            <v/>
          </cell>
          <cell r="CF317" t="str">
            <v xml:space="preserve">Remove and replace part with standard tools. No Special tools predicted. </v>
          </cell>
          <cell r="CG317" t="str">
            <v/>
          </cell>
          <cell r="CH317" t="str">
            <v/>
          </cell>
          <cell r="CI317" t="str">
            <v xml:space="preserve">No consumeables predicted. </v>
          </cell>
          <cell r="CJ317" t="str">
            <v xml:space="preserve">No predicted life limitations. </v>
          </cell>
          <cell r="CK317" t="str">
            <v/>
          </cell>
          <cell r="CL317" t="str">
            <v>Y</v>
          </cell>
        </row>
        <row r="318">
          <cell r="A318">
            <v>324</v>
          </cell>
          <cell r="B318">
            <v>194</v>
          </cell>
          <cell r="C318">
            <v>3</v>
          </cell>
          <cell r="D318" t="str">
            <v>Y</v>
          </cell>
          <cell r="E318">
            <v>0.88052895344149762</v>
          </cell>
          <cell r="F318" t="str">
            <v>SV00A0A410AD0307</v>
          </cell>
          <cell r="G318" t="str">
            <v>Z-W-M6/SS</v>
          </cell>
          <cell r="H318" t="str">
            <v>REP/REC</v>
          </cell>
          <cell r="I318" t="str">
            <v>MAIN TANK - 3 - REPAIR &amp; RECOVERY</v>
          </cell>
          <cell r="J318" t="str">
            <v>M6 Washer</v>
          </cell>
          <cell r="K318" t="str">
            <v>Top Access Plate Assy FT28393</v>
          </cell>
          <cell r="L318" t="str">
            <v>M6 Washer</v>
          </cell>
          <cell r="M318">
            <v>53</v>
          </cell>
          <cell r="N318">
            <v>53</v>
          </cell>
          <cell r="O318">
            <v>1.6613753838518822E-2</v>
          </cell>
          <cell r="P318">
            <v>0.88052895344149762</v>
          </cell>
          <cell r="Q318">
            <v>8.8052895344149758E-7</v>
          </cell>
          <cell r="R318">
            <v>1135680.9973045823</v>
          </cell>
          <cell r="S318" t="str">
            <v>Multiple fasteners</v>
          </cell>
          <cell r="T318" t="str">
            <v>NPRD 95 P2-237, Washer P# 7748743 - 1/1685.3506M GM converted to hours</v>
          </cell>
          <cell r="U318">
            <v>1</v>
          </cell>
          <cell r="V318">
            <v>9.9999999999999992E-2</v>
          </cell>
          <cell r="W318">
            <v>8.8052895344149755E-8</v>
          </cell>
          <cell r="X318" t="str">
            <v>Expected to require 1 mechanic to conduct repairs. Expected to be replaceable in situ. Remove Armor Lid. Repair by exchange available at First or Second line without special facilities. Remove and replace part with standard tools. No Special tools predict</v>
          </cell>
          <cell r="Z318">
            <v>0</v>
          </cell>
          <cell r="AA318" t="str">
            <v>T0</v>
          </cell>
          <cell r="AB318" t="str">
            <v>T0</v>
          </cell>
          <cell r="AC318" t="str">
            <v>P26</v>
          </cell>
          <cell r="AD318" t="str">
            <v>T0</v>
          </cell>
          <cell r="AE318">
            <v>0</v>
          </cell>
          <cell r="AF318">
            <v>0</v>
          </cell>
          <cell r="AG318">
            <v>1.6666666666666666E-2</v>
          </cell>
          <cell r="AH318">
            <v>0</v>
          </cell>
          <cell r="AI318">
            <v>0</v>
          </cell>
          <cell r="AJ318">
            <v>8.3333333333333329E-2</v>
          </cell>
          <cell r="AK318">
            <v>0</v>
          </cell>
          <cell r="AL318">
            <v>0</v>
          </cell>
          <cell r="AM318">
            <v>9.9999999999999992E-2</v>
          </cell>
          <cell r="AN318">
            <v>8.8052895344149755E-8</v>
          </cell>
          <cell r="AP318">
            <v>2</v>
          </cell>
          <cell r="AQ318">
            <v>1</v>
          </cell>
          <cell r="AV318">
            <v>1</v>
          </cell>
          <cell r="BD318">
            <v>1</v>
          </cell>
          <cell r="BJ318">
            <v>1</v>
          </cell>
          <cell r="BL318">
            <v>1</v>
          </cell>
          <cell r="BM318">
            <v>1</v>
          </cell>
          <cell r="BO318" t="str">
            <v xml:space="preserve">Expected to require 1 mechanic to conduct repairs. </v>
          </cell>
          <cell r="BP318" t="str">
            <v xml:space="preserve">Expected to be replaceable in situ. </v>
          </cell>
          <cell r="BQ318" t="str">
            <v/>
          </cell>
          <cell r="BR318" t="str">
            <v/>
          </cell>
          <cell r="BS318" t="str">
            <v xml:space="preserve">Remove Armor Lid. </v>
          </cell>
          <cell r="BT318" t="str">
            <v/>
          </cell>
          <cell r="BU318" t="str">
            <v/>
          </cell>
          <cell r="BV318" t="str">
            <v/>
          </cell>
          <cell r="BW318" t="str">
            <v/>
          </cell>
          <cell r="BX318" t="str">
            <v/>
          </cell>
          <cell r="BY318" t="str">
            <v/>
          </cell>
          <cell r="BZ318" t="str">
            <v/>
          </cell>
          <cell r="CA318" t="str">
            <v xml:space="preserve">Repair by exchange available at First or Second line without special facilities. </v>
          </cell>
          <cell r="CB318" t="str">
            <v/>
          </cell>
          <cell r="CC318" t="str">
            <v/>
          </cell>
          <cell r="CD318" t="str">
            <v/>
          </cell>
          <cell r="CE318" t="str">
            <v/>
          </cell>
          <cell r="CF318" t="str">
            <v xml:space="preserve">Remove and replace part with standard tools. No Special tools predicted. </v>
          </cell>
          <cell r="CG318" t="str">
            <v/>
          </cell>
          <cell r="CH318" t="str">
            <v/>
          </cell>
          <cell r="CI318" t="str">
            <v xml:space="preserve">No consumeables predicted. </v>
          </cell>
          <cell r="CJ318" t="str">
            <v xml:space="preserve">No predicted life limitations. </v>
          </cell>
          <cell r="CK318" t="str">
            <v/>
          </cell>
          <cell r="CL318" t="str">
            <v>Y</v>
          </cell>
        </row>
        <row r="319">
          <cell r="A319">
            <v>325</v>
          </cell>
          <cell r="B319">
            <v>192</v>
          </cell>
          <cell r="C319">
            <v>3</v>
          </cell>
          <cell r="D319" t="str">
            <v>Y</v>
          </cell>
          <cell r="E319">
            <v>5.7830350964303756E-3</v>
          </cell>
          <cell r="F319" t="str">
            <v>SV00A0A410AD0309</v>
          </cell>
          <cell r="G319" t="str">
            <v>FT28253</v>
          </cell>
          <cell r="H319" t="str">
            <v>REP/REC</v>
          </cell>
          <cell r="I319" t="str">
            <v>MAIN TANK - 3 - REPAIR &amp; RECOVERY</v>
          </cell>
          <cell r="J319" t="str">
            <v>Gasket</v>
          </cell>
          <cell r="K319" t="str">
            <v>Top Access Plate Assy FT28393</v>
          </cell>
          <cell r="L319" t="str">
            <v>Gasket</v>
          </cell>
          <cell r="M319">
            <v>2</v>
          </cell>
          <cell r="N319">
            <v>2</v>
          </cell>
          <cell r="O319">
            <v>2.8915175482151878E-3</v>
          </cell>
          <cell r="P319">
            <v>5.7830350964303756E-3</v>
          </cell>
          <cell r="Q319">
            <v>5.7830350964303757E-9</v>
          </cell>
          <cell r="R319">
            <v>172919580</v>
          </cell>
          <cell r="S319" t="str">
            <v>No redundancy</v>
          </cell>
          <cell r="T319" t="str">
            <v>NPRD 95 P2- 98, Gasket P# 2-242N674-70 - 1/864.5979 GF converted to GM.</v>
          </cell>
          <cell r="U319">
            <v>1</v>
          </cell>
          <cell r="V319">
            <v>1</v>
          </cell>
          <cell r="W319">
            <v>5.7830350964303757E-9</v>
          </cell>
          <cell r="X319" t="str">
            <v>Expected to require 1 mechanic to conduct repairs. Expected to be replaceable in situ. Remove Armor Lid. Remove 53 bolts to remove the Top Access Plate. Replace each  Gasket with every disturbance. Repair by exchange available at First or Second line with</v>
          </cell>
          <cell r="Y319">
            <v>53</v>
          </cell>
          <cell r="Z319">
            <v>0</v>
          </cell>
          <cell r="AA319" t="str">
            <v>T0</v>
          </cell>
          <cell r="AB319" t="str">
            <v>T3</v>
          </cell>
          <cell r="AC319" t="str">
            <v>P14</v>
          </cell>
          <cell r="AD319" t="str">
            <v>T0</v>
          </cell>
          <cell r="AE319">
            <v>0.44166666666666665</v>
          </cell>
          <cell r="AF319">
            <v>0</v>
          </cell>
          <cell r="AG319">
            <v>3.3333333333333333E-2</v>
          </cell>
          <cell r="AH319">
            <v>0</v>
          </cell>
          <cell r="AI319">
            <v>0.44166666666666665</v>
          </cell>
          <cell r="AJ319">
            <v>8.3333333333333329E-2</v>
          </cell>
          <cell r="AK319">
            <v>0</v>
          </cell>
          <cell r="AL319">
            <v>0</v>
          </cell>
          <cell r="AM319">
            <v>1</v>
          </cell>
          <cell r="AN319">
            <v>5.7830350964303757E-9</v>
          </cell>
          <cell r="AP319">
            <v>2</v>
          </cell>
          <cell r="AQ319">
            <v>1</v>
          </cell>
          <cell r="AR319">
            <v>1</v>
          </cell>
          <cell r="AS319">
            <v>53</v>
          </cell>
          <cell r="AV319">
            <v>1</v>
          </cell>
          <cell r="BA319">
            <v>1</v>
          </cell>
          <cell r="BB319">
            <v>1</v>
          </cell>
          <cell r="BC319">
            <v>3</v>
          </cell>
          <cell r="BD319">
            <v>1</v>
          </cell>
          <cell r="BJ319">
            <v>1</v>
          </cell>
          <cell r="BK319">
            <v>1</v>
          </cell>
          <cell r="BL319">
            <v>1</v>
          </cell>
          <cell r="BM319">
            <v>4</v>
          </cell>
          <cell r="BO319" t="str">
            <v xml:space="preserve">Expected to require 1 mechanic to conduct repairs. </v>
          </cell>
          <cell r="BP319" t="str">
            <v xml:space="preserve">Expected to be replaceable in situ. </v>
          </cell>
          <cell r="BQ319" t="str">
            <v/>
          </cell>
          <cell r="BR319" t="str">
            <v/>
          </cell>
          <cell r="BS319" t="str">
            <v xml:space="preserve">Remove Armor Lid. </v>
          </cell>
          <cell r="BT319" t="str">
            <v/>
          </cell>
          <cell r="BU319" t="str">
            <v/>
          </cell>
          <cell r="BV319" t="str">
            <v/>
          </cell>
          <cell r="BW319" t="str">
            <v xml:space="preserve">Remove 53 bolts to remove the Top Access Plate. </v>
          </cell>
          <cell r="BX319" t="str">
            <v/>
          </cell>
          <cell r="BY319" t="str">
            <v/>
          </cell>
          <cell r="BZ319" t="str">
            <v xml:space="preserve">Replace each  Gasket with every disturbance. </v>
          </cell>
          <cell r="CA319" t="str">
            <v xml:space="preserve">Repair by exchange available at First or Second line without special facilities. </v>
          </cell>
          <cell r="CB319" t="str">
            <v/>
          </cell>
          <cell r="CC319" t="str">
            <v/>
          </cell>
          <cell r="CD319" t="str">
            <v/>
          </cell>
          <cell r="CE319" t="str">
            <v/>
          </cell>
          <cell r="CF319" t="str">
            <v xml:space="preserve">Remove and replace part with standard tools. No Special tools predicted. </v>
          </cell>
          <cell r="CG319" t="str">
            <v xml:space="preserve">Reinstall in the reverse order. </v>
          </cell>
          <cell r="CH319" t="str">
            <v/>
          </cell>
          <cell r="CI319" t="str">
            <v xml:space="preserve">No consumeables predicted. </v>
          </cell>
          <cell r="CJ319" t="str">
            <v xml:space="preserve">Life Limited. This material is subject to deterioration. Inspect on condition at 10 years, and every 5 years subsequently. If disturbed, replace with new. </v>
          </cell>
          <cell r="CK319" t="str">
            <v/>
          </cell>
          <cell r="CL319" t="str">
            <v>Y</v>
          </cell>
        </row>
        <row r="320">
          <cell r="A320">
            <v>326</v>
          </cell>
          <cell r="B320">
            <v>193</v>
          </cell>
          <cell r="C320">
            <v>3</v>
          </cell>
          <cell r="D320" t="str">
            <v>Y</v>
          </cell>
          <cell r="E320">
            <v>0.16800000000000001</v>
          </cell>
          <cell r="F320" t="str">
            <v>SV00A0A410AD0311</v>
          </cell>
          <cell r="G320" t="str">
            <v>BT-M6X16CSK/SS</v>
          </cell>
          <cell r="H320" t="str">
            <v>REP/REC</v>
          </cell>
          <cell r="I320" t="str">
            <v>MAIN TANK - 3 - REPAIR &amp; RECOVERY</v>
          </cell>
          <cell r="J320" t="str">
            <v>M6 Bolt Csk Head</v>
          </cell>
          <cell r="K320" t="str">
            <v>Top Access Plate Assy FT28393</v>
          </cell>
          <cell r="L320" t="str">
            <v>M6 Bolt Csk Head</v>
          </cell>
          <cell r="M320">
            <v>3</v>
          </cell>
          <cell r="N320">
            <v>3</v>
          </cell>
          <cell r="O320">
            <v>5.6000000000000001E-2</v>
          </cell>
          <cell r="P320">
            <v>0.16800000000000001</v>
          </cell>
          <cell r="Q320">
            <v>1.6800000000000002E-7</v>
          </cell>
          <cell r="R320">
            <v>5952380.9523809515</v>
          </cell>
          <cell r="S320" t="str">
            <v>Multiple fasteners</v>
          </cell>
          <cell r="T320" t="str">
            <v>NPRD 95 P2-20, Bolt Hex Head - 0.0020M converted to hours</v>
          </cell>
          <cell r="U320">
            <v>1</v>
          </cell>
          <cell r="V320">
            <v>9.9999999999999992E-2</v>
          </cell>
          <cell r="W320">
            <v>1.6800000000000002E-8</v>
          </cell>
          <cell r="X320" t="str">
            <v>Expected to require 1 mechanic to conduct repairs. Expected to be replaceable in situ. Remove Armor Lid. Repair by exchange available at First or Second line without special facilities. Remove and replace part with standard tools. No Special tools predict</v>
          </cell>
          <cell r="Z320">
            <v>0</v>
          </cell>
          <cell r="AA320" t="str">
            <v>T0</v>
          </cell>
          <cell r="AB320" t="str">
            <v>T0</v>
          </cell>
          <cell r="AC320" t="str">
            <v>P6</v>
          </cell>
          <cell r="AD320" t="str">
            <v>T0</v>
          </cell>
          <cell r="AE320">
            <v>0</v>
          </cell>
          <cell r="AF320">
            <v>0</v>
          </cell>
          <cell r="AG320">
            <v>1.6666666666666666E-2</v>
          </cell>
          <cell r="AH320">
            <v>0</v>
          </cell>
          <cell r="AI320">
            <v>0</v>
          </cell>
          <cell r="AJ320">
            <v>8.3333333333333329E-2</v>
          </cell>
          <cell r="AK320">
            <v>0</v>
          </cell>
          <cell r="AL320">
            <v>0</v>
          </cell>
          <cell r="AM320">
            <v>9.9999999999999992E-2</v>
          </cell>
          <cell r="AN320">
            <v>1.6800000000000002E-8</v>
          </cell>
          <cell r="AP320">
            <v>2</v>
          </cell>
          <cell r="AQ320">
            <v>1</v>
          </cell>
          <cell r="AV320">
            <v>1</v>
          </cell>
          <cell r="BD320">
            <v>1</v>
          </cell>
          <cell r="BJ320">
            <v>1</v>
          </cell>
          <cell r="BL320">
            <v>1</v>
          </cell>
          <cell r="BM320">
            <v>1</v>
          </cell>
          <cell r="BO320" t="str">
            <v xml:space="preserve">Expected to require 1 mechanic to conduct repairs. </v>
          </cell>
          <cell r="BP320" t="str">
            <v xml:space="preserve">Expected to be replaceable in situ. </v>
          </cell>
          <cell r="BQ320" t="str">
            <v/>
          </cell>
          <cell r="BR320" t="str">
            <v/>
          </cell>
          <cell r="BS320" t="str">
            <v xml:space="preserve">Remove Armor Lid. </v>
          </cell>
          <cell r="BT320" t="str">
            <v/>
          </cell>
          <cell r="BU320" t="str">
            <v/>
          </cell>
          <cell r="BV320" t="str">
            <v/>
          </cell>
          <cell r="BW320" t="str">
            <v/>
          </cell>
          <cell r="BX320" t="str">
            <v/>
          </cell>
          <cell r="BY320" t="str">
            <v/>
          </cell>
          <cell r="BZ320" t="str">
            <v/>
          </cell>
          <cell r="CA320" t="str">
            <v xml:space="preserve">Repair by exchange available at First or Second line without special facilities. </v>
          </cell>
          <cell r="CB320" t="str">
            <v/>
          </cell>
          <cell r="CC320" t="str">
            <v/>
          </cell>
          <cell r="CD320" t="str">
            <v/>
          </cell>
          <cell r="CE320" t="str">
            <v/>
          </cell>
          <cell r="CF320" t="str">
            <v xml:space="preserve">Remove and replace part with standard tools. No Special tools predicted. </v>
          </cell>
          <cell r="CG320" t="str">
            <v/>
          </cell>
          <cell r="CH320" t="str">
            <v/>
          </cell>
          <cell r="CI320" t="str">
            <v xml:space="preserve">No consumeables predicted. </v>
          </cell>
          <cell r="CJ320" t="str">
            <v xml:space="preserve">No predicted life limitations. </v>
          </cell>
          <cell r="CK320" t="str">
            <v/>
          </cell>
          <cell r="CL320" t="str">
            <v>Y</v>
          </cell>
        </row>
        <row r="321">
          <cell r="A321">
            <v>327</v>
          </cell>
          <cell r="B321">
            <v>195</v>
          </cell>
          <cell r="C321">
            <v>2</v>
          </cell>
          <cell r="D321" t="str">
            <v>N</v>
          </cell>
          <cell r="E321">
            <v>0</v>
          </cell>
          <cell r="F321" t="str">
            <v>SV00A0A410AD05</v>
          </cell>
          <cell r="G321" t="str">
            <v/>
          </cell>
          <cell r="H321" t="str">
            <v>REP/REC</v>
          </cell>
          <cell r="I321" t="str">
            <v>MAIN TANK - 3 - REPAIR &amp; RECOVERY</v>
          </cell>
          <cell r="J321" t="str">
            <v/>
          </cell>
          <cell r="K321" t="str">
            <v>Fuel Filler</v>
          </cell>
          <cell r="L321" t="str">
            <v/>
          </cell>
          <cell r="M321" t="str">
            <v/>
          </cell>
          <cell r="N321" t="str">
            <v/>
          </cell>
          <cell r="O321">
            <v>26.330042353543185</v>
          </cell>
          <cell r="P321">
            <v>26.330042353543185</v>
          </cell>
          <cell r="Q321">
            <v>2.6330042353543185E-5</v>
          </cell>
          <cell r="R321">
            <v>37979.429982399241</v>
          </cell>
          <cell r="S321" t="str">
            <v>No redundancy</v>
          </cell>
          <cell r="T321" t="str">
            <v>Sum of Below Parts</v>
          </cell>
          <cell r="U321">
            <v>1</v>
          </cell>
          <cell r="V321">
            <v>0.10128678002700114</v>
          </cell>
          <cell r="W321">
            <v>2.6668852079649523E-6</v>
          </cell>
          <cell r="X321" t="str">
            <v xml:space="preserve">Repair by exchange available at First or Second line without special facilities. See parts below. Individual damaged parts can be replaced without replacing the tank. </v>
          </cell>
          <cell r="Z321">
            <v>0</v>
          </cell>
          <cell r="AA321" t="str">
            <v>T0</v>
          </cell>
          <cell r="AB321" t="str">
            <v>T0</v>
          </cell>
          <cell r="AC321" t="str">
            <v>T0</v>
          </cell>
          <cell r="AD321" t="str">
            <v>T0</v>
          </cell>
          <cell r="AL321" t="str">
            <v>MTTE =</v>
          </cell>
          <cell r="AM321">
            <v>0.10128678002700114</v>
          </cell>
          <cell r="AN321">
            <v>2.6668852079649523E-6</v>
          </cell>
          <cell r="AP321">
            <v>1</v>
          </cell>
          <cell r="AQ321">
            <v>4</v>
          </cell>
          <cell r="BJ321">
            <v>6</v>
          </cell>
          <cell r="BL321">
            <v>6</v>
          </cell>
          <cell r="BM321">
            <v>5</v>
          </cell>
          <cell r="BN321">
            <v>2</v>
          </cell>
          <cell r="BO321" t="str">
            <v/>
          </cell>
          <cell r="BP321" t="str">
            <v/>
          </cell>
          <cell r="BQ321" t="str">
            <v/>
          </cell>
          <cell r="BR321" t="str">
            <v/>
          </cell>
          <cell r="BS321" t="str">
            <v/>
          </cell>
          <cell r="BT321" t="str">
            <v/>
          </cell>
          <cell r="BU321" t="str">
            <v/>
          </cell>
          <cell r="BV321" t="str">
            <v/>
          </cell>
          <cell r="BW321" t="str">
            <v/>
          </cell>
          <cell r="BX321" t="str">
            <v/>
          </cell>
          <cell r="BY321" t="str">
            <v/>
          </cell>
          <cell r="BZ321" t="str">
            <v/>
          </cell>
          <cell r="CA321" t="str">
            <v xml:space="preserve">Repair by exchange available at First or Second line without special facilities. </v>
          </cell>
          <cell r="CB321" t="str">
            <v/>
          </cell>
          <cell r="CC321" t="str">
            <v/>
          </cell>
          <cell r="CD321" t="str">
            <v/>
          </cell>
          <cell r="CE321" t="str">
            <v/>
          </cell>
          <cell r="CF321" t="str">
            <v/>
          </cell>
          <cell r="CG321" t="str">
            <v/>
          </cell>
          <cell r="CH321" t="str">
            <v/>
          </cell>
          <cell r="CI321" t="str">
            <v/>
          </cell>
          <cell r="CJ321" t="str">
            <v/>
          </cell>
          <cell r="CK321" t="str">
            <v xml:space="preserve">See parts below. Individual damaged parts can be replaced without replacing the tank. </v>
          </cell>
          <cell r="CL321" t="str">
            <v>Y</v>
          </cell>
        </row>
        <row r="322">
          <cell r="A322">
            <v>328</v>
          </cell>
          <cell r="B322">
            <v>195</v>
          </cell>
          <cell r="C322">
            <v>3</v>
          </cell>
          <cell r="D322" t="str">
            <v>Y</v>
          </cell>
          <cell r="E322">
            <v>0.89600000000000002</v>
          </cell>
          <cell r="F322" t="str">
            <v>SV00A0A410AD0501</v>
          </cell>
          <cell r="G322" t="str">
            <v>Y-J2-1MA-X-V</v>
          </cell>
          <cell r="H322" t="str">
            <v>REP/REC</v>
          </cell>
          <cell r="I322" t="str">
            <v>MAIN TANK - 3 - REPAIR &amp; RECOVERY</v>
          </cell>
          <cell r="J322" t="str">
            <v>Pressure/Gravity Refuel Coupling</v>
          </cell>
          <cell r="K322" t="str">
            <v>Fuel Filler LRU</v>
          </cell>
          <cell r="L322" t="str">
            <v>Pressure/Gravity Refuel Coupling</v>
          </cell>
          <cell r="M322">
            <v>1</v>
          </cell>
          <cell r="N322">
            <v>1</v>
          </cell>
          <cell r="O322">
            <v>0.89600000000000002</v>
          </cell>
          <cell r="P322">
            <v>0.89600000000000002</v>
          </cell>
          <cell r="Q322">
            <v>8.9599999999999998E-7</v>
          </cell>
          <cell r="R322">
            <v>1116071.4285714286</v>
          </cell>
          <cell r="S322" t="str">
            <v>No redundancy</v>
          </cell>
          <cell r="T322" t="str">
            <v>NPRD 95 P2-6, Adapter - 0.0320M converted to hours</v>
          </cell>
          <cell r="U322">
            <v>1</v>
          </cell>
          <cell r="V322">
            <v>0.13333333333333333</v>
          </cell>
          <cell r="W322">
            <v>1.1946666666666665E-7</v>
          </cell>
          <cell r="X322" t="str">
            <v>Expected to require 1 mechanic to conduct repairs. Expected to be replaceable in situ. Open Armor Hatch for access. Remove 14 M4 countersink screws to remove the Fuel Filler. Repair by exchange available at First or Second line without special facilities.</v>
          </cell>
          <cell r="Y322">
            <v>14</v>
          </cell>
          <cell r="Z322">
            <v>0</v>
          </cell>
          <cell r="AA322" t="str">
            <v>T0</v>
          </cell>
          <cell r="AB322" t="str">
            <v>T0</v>
          </cell>
          <cell r="AC322" t="str">
            <v>P12</v>
          </cell>
          <cell r="AD322" t="str">
            <v>T0</v>
          </cell>
          <cell r="AE322">
            <v>0</v>
          </cell>
          <cell r="AF322">
            <v>0</v>
          </cell>
          <cell r="AG322">
            <v>0.05</v>
          </cell>
          <cell r="AH322">
            <v>0</v>
          </cell>
          <cell r="AI322">
            <v>0</v>
          </cell>
          <cell r="AJ322">
            <v>8.3333333333333329E-2</v>
          </cell>
          <cell r="AK322">
            <v>0</v>
          </cell>
          <cell r="AL322">
            <v>0</v>
          </cell>
          <cell r="AM322">
            <v>0.13333333333333333</v>
          </cell>
          <cell r="AN322">
            <v>1.1946666666666665E-7</v>
          </cell>
          <cell r="AP322">
            <v>2</v>
          </cell>
          <cell r="AQ322">
            <v>1</v>
          </cell>
          <cell r="AU322">
            <v>1</v>
          </cell>
          <cell r="AZ322" t="str">
            <v xml:space="preserve">Remove 14 M4 countersink screws to remove the Fuel Filler. </v>
          </cell>
          <cell r="BD322">
            <v>1</v>
          </cell>
          <cell r="BJ322">
            <v>1</v>
          </cell>
          <cell r="BL322">
            <v>1</v>
          </cell>
          <cell r="BM322">
            <v>1</v>
          </cell>
          <cell r="BO322" t="str">
            <v xml:space="preserve">Expected to require 1 mechanic to conduct repairs. </v>
          </cell>
          <cell r="BP322" t="str">
            <v xml:space="preserve">Expected to be replaceable in situ. </v>
          </cell>
          <cell r="BQ322" t="str">
            <v/>
          </cell>
          <cell r="BR322" t="str">
            <v xml:space="preserve">Open Armor Hatch for access. </v>
          </cell>
          <cell r="BS322" t="str">
            <v/>
          </cell>
          <cell r="BT322" t="str">
            <v/>
          </cell>
          <cell r="BU322" t="str">
            <v/>
          </cell>
          <cell r="BV322" t="str">
            <v/>
          </cell>
          <cell r="BW322" t="str">
            <v/>
          </cell>
          <cell r="BX322" t="str">
            <v/>
          </cell>
          <cell r="BY322" t="str">
            <v xml:space="preserve">Remove 14 M4 countersink screws to remove the Fuel Filler. </v>
          </cell>
          <cell r="BZ322" t="str">
            <v/>
          </cell>
          <cell r="CA322" t="str">
            <v xml:space="preserve">Repair by exchange available at First or Second line without special facilities. </v>
          </cell>
          <cell r="CB322" t="str">
            <v/>
          </cell>
          <cell r="CC322" t="str">
            <v/>
          </cell>
          <cell r="CD322" t="str">
            <v/>
          </cell>
          <cell r="CE322" t="str">
            <v/>
          </cell>
          <cell r="CF322" t="str">
            <v xml:space="preserve">Remove and replace part with standard tools. No Special tools predicted. </v>
          </cell>
          <cell r="CG322" t="str">
            <v/>
          </cell>
          <cell r="CH322" t="str">
            <v/>
          </cell>
          <cell r="CI322" t="str">
            <v xml:space="preserve">No consumeables predicted. </v>
          </cell>
          <cell r="CJ322" t="str">
            <v xml:space="preserve">No predicted life limitations. </v>
          </cell>
          <cell r="CK322" t="str">
            <v/>
          </cell>
          <cell r="CL322" t="str">
            <v>Y</v>
          </cell>
        </row>
        <row r="323">
          <cell r="A323">
            <v>329</v>
          </cell>
          <cell r="B323">
            <v>196</v>
          </cell>
          <cell r="C323">
            <v>3</v>
          </cell>
          <cell r="D323" t="str">
            <v>Y</v>
          </cell>
          <cell r="E323">
            <v>24.425797750743651</v>
          </cell>
          <cell r="F323" t="str">
            <v>SV00A0A410AD0503</v>
          </cell>
          <cell r="G323" t="str">
            <v>Y-FCMX109A</v>
          </cell>
          <cell r="H323" t="str">
            <v>REP/REC</v>
          </cell>
          <cell r="I323" t="str">
            <v>MAIN TANK - 3 - REPAIR &amp; RECOVERY</v>
          </cell>
          <cell r="J323" t="str">
            <v>STANAG 3105  Filler Cap &amp; Lanyard</v>
          </cell>
          <cell r="K323" t="str">
            <v>Fuel Filler LRU</v>
          </cell>
          <cell r="L323" t="str">
            <v>STANAG 3105  Filler Cap &amp; Lanyard</v>
          </cell>
          <cell r="M323">
            <v>1</v>
          </cell>
          <cell r="N323">
            <v>1</v>
          </cell>
          <cell r="O323">
            <v>24.425797750743651</v>
          </cell>
          <cell r="P323">
            <v>24.425797750743651</v>
          </cell>
          <cell r="Q323">
            <v>2.4425797750743652E-5</v>
          </cell>
          <cell r="R323">
            <v>40940.32097557815</v>
          </cell>
          <cell r="S323" t="str">
            <v>No redundancy</v>
          </cell>
          <cell r="T323" t="str">
            <v>Similarity to FT54357</v>
          </cell>
          <cell r="U323">
            <v>1</v>
          </cell>
          <cell r="V323">
            <v>9.9999999999999992E-2</v>
          </cell>
          <cell r="W323">
            <v>2.442579775074365E-6</v>
          </cell>
          <cell r="X323" t="str">
            <v>Expected to require 1 mechanic to conduct repairs. Expected to be replaceable in situ. Open Armor Hatch for access. Repair by exchange available at First or Second line without special facilities. Remove and replace part with standard tools. No Special to</v>
          </cell>
          <cell r="Z323">
            <v>0</v>
          </cell>
          <cell r="AA323" t="str">
            <v>T0</v>
          </cell>
          <cell r="AB323" t="str">
            <v>T0</v>
          </cell>
          <cell r="AC323" t="str">
            <v>P5</v>
          </cell>
          <cell r="AD323" t="str">
            <v>T0</v>
          </cell>
          <cell r="AE323">
            <v>0</v>
          </cell>
          <cell r="AF323">
            <v>0</v>
          </cell>
          <cell r="AG323">
            <v>1.6666666666666666E-2</v>
          </cell>
          <cell r="AH323">
            <v>0</v>
          </cell>
          <cell r="AI323">
            <v>0</v>
          </cell>
          <cell r="AJ323">
            <v>8.3333333333333329E-2</v>
          </cell>
          <cell r="AK323">
            <v>0</v>
          </cell>
          <cell r="AL323">
            <v>0</v>
          </cell>
          <cell r="AM323">
            <v>9.9999999999999992E-2</v>
          </cell>
          <cell r="AN323">
            <v>2.442579775074365E-6</v>
          </cell>
          <cell r="AP323">
            <v>2</v>
          </cell>
          <cell r="AQ323">
            <v>1</v>
          </cell>
          <cell r="AU323">
            <v>1</v>
          </cell>
          <cell r="BD323">
            <v>1</v>
          </cell>
          <cell r="BJ323">
            <v>1</v>
          </cell>
          <cell r="BL323">
            <v>1</v>
          </cell>
          <cell r="BM323">
            <v>1</v>
          </cell>
          <cell r="BO323" t="str">
            <v xml:space="preserve">Expected to require 1 mechanic to conduct repairs. </v>
          </cell>
          <cell r="BP323" t="str">
            <v xml:space="preserve">Expected to be replaceable in situ. </v>
          </cell>
          <cell r="BQ323" t="str">
            <v/>
          </cell>
          <cell r="BR323" t="str">
            <v xml:space="preserve">Open Armor Hatch for access. </v>
          </cell>
          <cell r="BS323" t="str">
            <v/>
          </cell>
          <cell r="BT323" t="str">
            <v/>
          </cell>
          <cell r="BU323" t="str">
            <v/>
          </cell>
          <cell r="BV323" t="str">
            <v/>
          </cell>
          <cell r="BW323" t="str">
            <v/>
          </cell>
          <cell r="BX323" t="str">
            <v/>
          </cell>
          <cell r="BY323" t="str">
            <v/>
          </cell>
          <cell r="BZ323" t="str">
            <v/>
          </cell>
          <cell r="CA323" t="str">
            <v xml:space="preserve">Repair by exchange available at First or Second line without special facilities. </v>
          </cell>
          <cell r="CB323" t="str">
            <v/>
          </cell>
          <cell r="CC323" t="str">
            <v/>
          </cell>
          <cell r="CD323" t="str">
            <v/>
          </cell>
          <cell r="CE323" t="str">
            <v/>
          </cell>
          <cell r="CF323" t="str">
            <v xml:space="preserve">Remove and replace part with standard tools. No Special tools predicted. </v>
          </cell>
          <cell r="CG323" t="str">
            <v/>
          </cell>
          <cell r="CH323" t="str">
            <v/>
          </cell>
          <cell r="CI323" t="str">
            <v xml:space="preserve">No consumeables predicted. </v>
          </cell>
          <cell r="CJ323" t="str">
            <v xml:space="preserve">No predicted life limitations. </v>
          </cell>
          <cell r="CK323" t="str">
            <v/>
          </cell>
          <cell r="CL323" t="str">
            <v>Y</v>
          </cell>
        </row>
        <row r="324">
          <cell r="A324">
            <v>330</v>
          </cell>
          <cell r="B324">
            <v>199</v>
          </cell>
          <cell r="C324">
            <v>3</v>
          </cell>
          <cell r="D324" t="str">
            <v>Y</v>
          </cell>
          <cell r="E324">
            <v>0.20763084896101522</v>
          </cell>
          <cell r="F324" t="str">
            <v>SV00A0A410AD0505</v>
          </cell>
          <cell r="G324" t="str">
            <v>Y-SS1310</v>
          </cell>
          <cell r="H324" t="str">
            <v>REP/REC</v>
          </cell>
          <cell r="I324" t="str">
            <v>MAIN TANK - 3 - REPAIR &amp; RECOVERY</v>
          </cell>
          <cell r="J324" t="str">
            <v xml:space="preserve">Clamp  </v>
          </cell>
          <cell r="K324" t="str">
            <v>Fuel Filler LRU</v>
          </cell>
          <cell r="L324" t="str">
            <v xml:space="preserve">Clamp  </v>
          </cell>
          <cell r="M324">
            <v>2</v>
          </cell>
          <cell r="N324">
            <v>2</v>
          </cell>
          <cell r="O324">
            <v>0.10381542448050761</v>
          </cell>
          <cell r="P324">
            <v>0.20763084896101522</v>
          </cell>
          <cell r="Q324">
            <v>2.0763084896101523E-7</v>
          </cell>
          <cell r="R324">
            <v>4816240</v>
          </cell>
          <cell r="S324" t="str">
            <v>No redundancy</v>
          </cell>
          <cell r="T324" t="str">
            <v>NPRD 95 P2-40, Clamp Hose P# 105 - 1/48.1624 GB converted to GM.</v>
          </cell>
          <cell r="U324">
            <v>1</v>
          </cell>
          <cell r="V324">
            <v>0.11666666666666667</v>
          </cell>
          <cell r="W324">
            <v>2.4223599045451778E-8</v>
          </cell>
          <cell r="X324" t="str">
            <v>Expected to require 1 mechanic to conduct repairs. Expected to be replaceable in situ. Open Armor Hatch for access. Repair by exchange available at First or Second line without special facilities. Remove and replace part with standard tools. No Special to</v>
          </cell>
          <cell r="Z324">
            <v>0</v>
          </cell>
          <cell r="AA324" t="str">
            <v>T0</v>
          </cell>
          <cell r="AB324" t="str">
            <v>T0</v>
          </cell>
          <cell r="AC324" t="str">
            <v>P10</v>
          </cell>
          <cell r="AD324" t="str">
            <v>T0</v>
          </cell>
          <cell r="AE324">
            <v>0</v>
          </cell>
          <cell r="AF324">
            <v>0</v>
          </cell>
          <cell r="AG324">
            <v>3.3333333333333333E-2</v>
          </cell>
          <cell r="AH324">
            <v>0</v>
          </cell>
          <cell r="AI324">
            <v>0</v>
          </cell>
          <cell r="AJ324">
            <v>8.3333333333333329E-2</v>
          </cell>
          <cell r="AK324">
            <v>0</v>
          </cell>
          <cell r="AL324">
            <v>0</v>
          </cell>
          <cell r="AM324">
            <v>0.11666666666666667</v>
          </cell>
          <cell r="AN324">
            <v>2.4223599045451778E-8</v>
          </cell>
          <cell r="AP324">
            <v>2</v>
          </cell>
          <cell r="AQ324">
            <v>1</v>
          </cell>
          <cell r="AU324">
            <v>1</v>
          </cell>
          <cell r="BD324">
            <v>1</v>
          </cell>
          <cell r="BJ324">
            <v>1</v>
          </cell>
          <cell r="BK324">
            <v>1</v>
          </cell>
          <cell r="BL324">
            <v>1</v>
          </cell>
          <cell r="BM324">
            <v>1</v>
          </cell>
          <cell r="BO324" t="str">
            <v xml:space="preserve">Expected to require 1 mechanic to conduct repairs. </v>
          </cell>
          <cell r="BP324" t="str">
            <v xml:space="preserve">Expected to be replaceable in situ. </v>
          </cell>
          <cell r="BQ324" t="str">
            <v/>
          </cell>
          <cell r="BR324" t="str">
            <v xml:space="preserve">Open Armor Hatch for access. </v>
          </cell>
          <cell r="BS324" t="str">
            <v/>
          </cell>
          <cell r="BT324" t="str">
            <v/>
          </cell>
          <cell r="BU324" t="str">
            <v/>
          </cell>
          <cell r="BV324" t="str">
            <v/>
          </cell>
          <cell r="BW324" t="str">
            <v/>
          </cell>
          <cell r="BX324" t="str">
            <v/>
          </cell>
          <cell r="BY324" t="str">
            <v/>
          </cell>
          <cell r="BZ324" t="str">
            <v/>
          </cell>
          <cell r="CA324" t="str">
            <v xml:space="preserve">Repair by exchange available at First or Second line without special facilities. </v>
          </cell>
          <cell r="CB324" t="str">
            <v/>
          </cell>
          <cell r="CC324" t="str">
            <v/>
          </cell>
          <cell r="CD324" t="str">
            <v/>
          </cell>
          <cell r="CE324" t="str">
            <v/>
          </cell>
          <cell r="CF324" t="str">
            <v xml:space="preserve">Remove and replace part with standard tools. No Special tools predicted. </v>
          </cell>
          <cell r="CG324" t="str">
            <v xml:space="preserve">Reinstall in the reverse order. </v>
          </cell>
          <cell r="CH324" t="str">
            <v/>
          </cell>
          <cell r="CI324" t="str">
            <v xml:space="preserve">No consumeables predicted. </v>
          </cell>
          <cell r="CJ324" t="str">
            <v xml:space="preserve">No predicted life limitations. </v>
          </cell>
          <cell r="CK324" t="str">
            <v/>
          </cell>
          <cell r="CL324" t="str">
            <v>Y</v>
          </cell>
        </row>
        <row r="325">
          <cell r="A325">
            <v>331</v>
          </cell>
          <cell r="B325">
            <v>187</v>
          </cell>
          <cell r="C325">
            <v>3</v>
          </cell>
          <cell r="D325" t="str">
            <v>Y</v>
          </cell>
          <cell r="E325">
            <v>0.78400000000000003</v>
          </cell>
          <cell r="F325" t="str">
            <v>SV00A0A410AD0507</v>
          </cell>
          <cell r="G325" t="str">
            <v>BT-M4X20CSK/SS</v>
          </cell>
          <cell r="H325" t="str">
            <v>REP/REC</v>
          </cell>
          <cell r="I325" t="str">
            <v>MAIN TANK - 3 - REPAIR &amp; RECOVERY</v>
          </cell>
          <cell r="J325" t="str">
            <v>M4 CSK SCREW 20mm</v>
          </cell>
          <cell r="K325" t="str">
            <v>Fuel Filler LRU</v>
          </cell>
          <cell r="L325" t="str">
            <v>M4 CSK SCREW 20mm</v>
          </cell>
          <cell r="M325">
            <v>14</v>
          </cell>
          <cell r="N325">
            <v>14</v>
          </cell>
          <cell r="O325">
            <v>5.6000000000000001E-2</v>
          </cell>
          <cell r="P325">
            <v>0.78400000000000003</v>
          </cell>
          <cell r="Q325">
            <v>7.8400000000000003E-7</v>
          </cell>
          <cell r="R325">
            <v>1275510.2040816327</v>
          </cell>
          <cell r="S325" t="str">
            <v>Multiple fasteners</v>
          </cell>
          <cell r="T325" t="str">
            <v>NPRD 95 P2-20, Bolt Hex Head - 0.0020M converted to hours</v>
          </cell>
          <cell r="U325">
            <v>1</v>
          </cell>
          <cell r="V325">
            <v>9.9999999999999992E-2</v>
          </cell>
          <cell r="W325">
            <v>7.8400000000000001E-8</v>
          </cell>
          <cell r="X325" t="str">
            <v>Expected to require 1 mechanic to conduct repairs. Expected to be replaceable in situ. Remove Armor Hatch for full access. Repair by exchange available at First or Second line without special facilities. Remove and replace part with standard tools. No Spe</v>
          </cell>
          <cell r="Z325">
            <v>0</v>
          </cell>
          <cell r="AA325" t="str">
            <v>T0</v>
          </cell>
          <cell r="AB325" t="str">
            <v>T0</v>
          </cell>
          <cell r="AC325" t="str">
            <v>P6</v>
          </cell>
          <cell r="AD325" t="str">
            <v>T0</v>
          </cell>
          <cell r="AE325">
            <v>0</v>
          </cell>
          <cell r="AF325">
            <v>0</v>
          </cell>
          <cell r="AG325">
            <v>1.6666666666666666E-2</v>
          </cell>
          <cell r="AH325">
            <v>0</v>
          </cell>
          <cell r="AI325">
            <v>0</v>
          </cell>
          <cell r="AJ325">
            <v>8.3333333333333329E-2</v>
          </cell>
          <cell r="AK325">
            <v>0</v>
          </cell>
          <cell r="AL325">
            <v>0</v>
          </cell>
          <cell r="AM325">
            <v>9.9999999999999992E-2</v>
          </cell>
          <cell r="AN325">
            <v>7.8400000000000001E-8</v>
          </cell>
          <cell r="AP325">
            <v>2</v>
          </cell>
          <cell r="AQ325">
            <v>1</v>
          </cell>
          <cell r="AU325">
            <v>2</v>
          </cell>
          <cell r="BD325">
            <v>1</v>
          </cell>
          <cell r="BJ325">
            <v>1</v>
          </cell>
          <cell r="BL325">
            <v>1</v>
          </cell>
          <cell r="BM325">
            <v>1</v>
          </cell>
          <cell r="BO325" t="str">
            <v xml:space="preserve">Expected to require 1 mechanic to conduct repairs. </v>
          </cell>
          <cell r="BP325" t="str">
            <v xml:space="preserve">Expected to be replaceable in situ. </v>
          </cell>
          <cell r="BQ325" t="str">
            <v/>
          </cell>
          <cell r="BR325" t="str">
            <v xml:space="preserve">Remove Armor Hatch for full access. </v>
          </cell>
          <cell r="BS325" t="str">
            <v/>
          </cell>
          <cell r="BT325" t="str">
            <v/>
          </cell>
          <cell r="BU325" t="str">
            <v/>
          </cell>
          <cell r="BV325" t="str">
            <v/>
          </cell>
          <cell r="BW325" t="str">
            <v/>
          </cell>
          <cell r="BX325" t="str">
            <v/>
          </cell>
          <cell r="BY325" t="str">
            <v/>
          </cell>
          <cell r="BZ325" t="str">
            <v/>
          </cell>
          <cell r="CA325" t="str">
            <v xml:space="preserve">Repair by exchange available at First or Second line without special facilities. </v>
          </cell>
          <cell r="CB325" t="str">
            <v/>
          </cell>
          <cell r="CC325" t="str">
            <v/>
          </cell>
          <cell r="CD325" t="str">
            <v/>
          </cell>
          <cell r="CE325" t="str">
            <v/>
          </cell>
          <cell r="CF325" t="str">
            <v xml:space="preserve">Remove and replace part with standard tools. No Special tools predicted. </v>
          </cell>
          <cell r="CG325" t="str">
            <v/>
          </cell>
          <cell r="CH325" t="str">
            <v/>
          </cell>
          <cell r="CI325" t="str">
            <v xml:space="preserve">No consumeables predicted. </v>
          </cell>
          <cell r="CJ325" t="str">
            <v xml:space="preserve">No predicted life limitations. </v>
          </cell>
          <cell r="CK325" t="str">
            <v/>
          </cell>
          <cell r="CL325" t="str">
            <v>Y</v>
          </cell>
        </row>
        <row r="326">
          <cell r="A326">
            <v>332</v>
          </cell>
          <cell r="B326">
            <v>200</v>
          </cell>
          <cell r="C326">
            <v>3</v>
          </cell>
          <cell r="D326" t="str">
            <v>Y</v>
          </cell>
          <cell r="E326">
            <v>1.6613753838518822E-2</v>
          </cell>
          <cell r="F326" t="str">
            <v>SV00A0A410AD0509</v>
          </cell>
          <cell r="G326" t="str">
            <v>FT28385/1</v>
          </cell>
          <cell r="H326" t="str">
            <v>REP/REC</v>
          </cell>
          <cell r="I326" t="str">
            <v>MAIN TANK - 3 - REPAIR &amp; RECOVERY</v>
          </cell>
          <cell r="J326" t="str">
            <v>Flex P seal Rubber Moulding</v>
          </cell>
          <cell r="K326" t="str">
            <v>Fuel Filler LRU</v>
          </cell>
          <cell r="L326" t="str">
            <v>Flex P seal Rubber Moulding</v>
          </cell>
          <cell r="M326">
            <v>1</v>
          </cell>
          <cell r="N326">
            <v>1</v>
          </cell>
          <cell r="O326">
            <v>1.6613753838518822E-2</v>
          </cell>
          <cell r="P326">
            <v>1.6613753838518822E-2</v>
          </cell>
          <cell r="Q326">
            <v>1.6613753838518823E-8</v>
          </cell>
          <cell r="R326">
            <v>60191092.857142851</v>
          </cell>
          <cell r="S326" t="str">
            <v>No redundancy</v>
          </cell>
          <cell r="T326" t="str">
            <v>NPRD 95 P2-237, Washer P# 7748743 - 1/1685.3506M GM converted to hours</v>
          </cell>
          <cell r="U326">
            <v>1</v>
          </cell>
          <cell r="V326">
            <v>0.13333333333333333</v>
          </cell>
          <cell r="W326">
            <v>2.2151671784691763E-9</v>
          </cell>
          <cell r="X326" t="str">
            <v>Expected to require 1 mechanic to conduct repairs. Expected to be replaceable in situ. Remove Armor Lid. Remove 14 M4 countersink screws to remove the Fuel Filler. Repair by exchange available at First or Second line without special facilities. Remove and</v>
          </cell>
          <cell r="Z326">
            <v>0</v>
          </cell>
          <cell r="AA326" t="str">
            <v>T0</v>
          </cell>
          <cell r="AB326" t="str">
            <v>T0</v>
          </cell>
          <cell r="AC326" t="str">
            <v>P18</v>
          </cell>
          <cell r="AD326" t="str">
            <v>T0</v>
          </cell>
          <cell r="AE326">
            <v>0</v>
          </cell>
          <cell r="AF326">
            <v>0</v>
          </cell>
          <cell r="AG326">
            <v>0.05</v>
          </cell>
          <cell r="AH326">
            <v>0</v>
          </cell>
          <cell r="AI326">
            <v>0</v>
          </cell>
          <cell r="AJ326">
            <v>8.3333333333333329E-2</v>
          </cell>
          <cell r="AK326">
            <v>0</v>
          </cell>
          <cell r="AL326">
            <v>0</v>
          </cell>
          <cell r="AM326">
            <v>0.13333333333333333</v>
          </cell>
          <cell r="AN326">
            <v>2.2151671784691763E-9</v>
          </cell>
          <cell r="AP326">
            <v>2</v>
          </cell>
          <cell r="AQ326">
            <v>1</v>
          </cell>
          <cell r="AV326">
            <v>1</v>
          </cell>
          <cell r="AZ326" t="str">
            <v xml:space="preserve">Remove 14 M4 countersink screws to remove the Fuel Filler. </v>
          </cell>
          <cell r="BD326">
            <v>1</v>
          </cell>
          <cell r="BJ326">
            <v>1</v>
          </cell>
          <cell r="BL326">
            <v>1</v>
          </cell>
          <cell r="BM326">
            <v>2</v>
          </cell>
          <cell r="BO326" t="str">
            <v xml:space="preserve">Expected to require 1 mechanic to conduct repairs. </v>
          </cell>
          <cell r="BP326" t="str">
            <v xml:space="preserve">Expected to be replaceable in situ. </v>
          </cell>
          <cell r="BQ326" t="str">
            <v/>
          </cell>
          <cell r="BR326" t="str">
            <v/>
          </cell>
          <cell r="BS326" t="str">
            <v xml:space="preserve">Remove Armor Lid. </v>
          </cell>
          <cell r="BT326" t="str">
            <v/>
          </cell>
          <cell r="BU326" t="str">
            <v/>
          </cell>
          <cell r="BV326" t="str">
            <v/>
          </cell>
          <cell r="BW326" t="str">
            <v/>
          </cell>
          <cell r="BX326" t="str">
            <v/>
          </cell>
          <cell r="BY326" t="str">
            <v xml:space="preserve">Remove 14 M4 countersink screws to remove the Fuel Filler. </v>
          </cell>
          <cell r="BZ326" t="str">
            <v/>
          </cell>
          <cell r="CA326" t="str">
            <v xml:space="preserve">Repair by exchange available at First or Second line without special facilities. </v>
          </cell>
          <cell r="CB326" t="str">
            <v/>
          </cell>
          <cell r="CC326" t="str">
            <v/>
          </cell>
          <cell r="CD326" t="str">
            <v/>
          </cell>
          <cell r="CE326" t="str">
            <v/>
          </cell>
          <cell r="CF326" t="str">
            <v xml:space="preserve">Remove and replace part with standard tools. No Special tools predicted. </v>
          </cell>
          <cell r="CG326" t="str">
            <v/>
          </cell>
          <cell r="CH326" t="str">
            <v/>
          </cell>
          <cell r="CI326" t="str">
            <v xml:space="preserve">No consumeables predicted. </v>
          </cell>
          <cell r="CJ326" t="str">
            <v>Life Limited. This material is subject to deterioration. Inspect on condition at 10 years, and every 5 years subsequently.</v>
          </cell>
          <cell r="CK326" t="str">
            <v/>
          </cell>
          <cell r="CL326" t="str">
            <v>Y</v>
          </cell>
        </row>
        <row r="327">
          <cell r="A327">
            <v>333</v>
          </cell>
          <cell r="B327">
            <v>201</v>
          </cell>
          <cell r="C327">
            <v>2</v>
          </cell>
          <cell r="D327" t="str">
            <v>N</v>
          </cell>
          <cell r="E327">
            <v>0</v>
          </cell>
          <cell r="F327" t="str">
            <v>SV00A0A460AA03</v>
          </cell>
          <cell r="G327" t="str">
            <v/>
          </cell>
          <cell r="H327" t="str">
            <v>REP/REC</v>
          </cell>
          <cell r="I327" t="str">
            <v>MAIN TANK - 3 - REPAIR &amp; RECOVERY</v>
          </cell>
          <cell r="J327" t="str">
            <v/>
          </cell>
          <cell r="K327" t="str">
            <v>PRESSURE RELIEF VALVE - MAIN TANK</v>
          </cell>
          <cell r="L327" t="str">
            <v/>
          </cell>
          <cell r="M327" t="str">
            <v/>
          </cell>
          <cell r="N327" t="str">
            <v/>
          </cell>
          <cell r="O327">
            <v>6.979815424480508</v>
          </cell>
          <cell r="P327">
            <v>6.979815424480508</v>
          </cell>
          <cell r="Q327">
            <v>6.9798154244805079E-6</v>
          </cell>
          <cell r="R327">
            <v>143270.26420966251</v>
          </cell>
          <cell r="S327" t="str">
            <v>No redundancy</v>
          </cell>
          <cell r="T327" t="str">
            <v>Sum of Below Parts</v>
          </cell>
          <cell r="U327">
            <v>1</v>
          </cell>
          <cell r="V327">
            <v>1.0184001582513351</v>
          </cell>
          <cell r="W327">
            <v>7.1082451328560587E-6</v>
          </cell>
          <cell r="X327" t="str">
            <v xml:space="preserve">Repair by exchange available at First or Second line without special facilities. See parts below. Individual damaged parts can be replaced without replacing the tank. </v>
          </cell>
          <cell r="Z327">
            <v>0</v>
          </cell>
          <cell r="AA327" t="str">
            <v>T0</v>
          </cell>
          <cell r="AB327" t="str">
            <v>T0</v>
          </cell>
          <cell r="AC327" t="str">
            <v>T0</v>
          </cell>
          <cell r="AD327" t="str">
            <v>T0</v>
          </cell>
          <cell r="AL327" t="str">
            <v>MTTE =</v>
          </cell>
          <cell r="AM327">
            <v>1.0184001582513351</v>
          </cell>
          <cell r="AN327">
            <v>7.1082451328560587E-6</v>
          </cell>
          <cell r="AP327">
            <v>1</v>
          </cell>
          <cell r="AQ327">
            <v>4</v>
          </cell>
          <cell r="BJ327">
            <v>6</v>
          </cell>
          <cell r="BL327">
            <v>6</v>
          </cell>
          <cell r="BM327">
            <v>5</v>
          </cell>
          <cell r="BN327">
            <v>2</v>
          </cell>
          <cell r="BO327" t="str">
            <v/>
          </cell>
          <cell r="BP327" t="str">
            <v/>
          </cell>
          <cell r="BQ327" t="str">
            <v/>
          </cell>
          <cell r="BR327" t="str">
            <v/>
          </cell>
          <cell r="BS327" t="str">
            <v/>
          </cell>
          <cell r="BT327" t="str">
            <v/>
          </cell>
          <cell r="BU327" t="str">
            <v/>
          </cell>
          <cell r="BV327" t="str">
            <v/>
          </cell>
          <cell r="BW327" t="str">
            <v/>
          </cell>
          <cell r="BX327" t="str">
            <v/>
          </cell>
          <cell r="BY327" t="str">
            <v/>
          </cell>
          <cell r="BZ327" t="str">
            <v/>
          </cell>
          <cell r="CA327" t="str">
            <v xml:space="preserve">Repair by exchange available at First or Second line without special facilities. </v>
          </cell>
          <cell r="CB327" t="str">
            <v/>
          </cell>
          <cell r="CC327" t="str">
            <v/>
          </cell>
          <cell r="CD327" t="str">
            <v/>
          </cell>
          <cell r="CE327" t="str">
            <v/>
          </cell>
          <cell r="CF327" t="str">
            <v/>
          </cell>
          <cell r="CG327" t="str">
            <v/>
          </cell>
          <cell r="CH327" t="str">
            <v/>
          </cell>
          <cell r="CI327" t="str">
            <v/>
          </cell>
          <cell r="CJ327" t="str">
            <v/>
          </cell>
          <cell r="CK327" t="str">
            <v xml:space="preserve">See parts below. Individual damaged parts can be replaced without replacing the tank. </v>
          </cell>
          <cell r="CL327" t="str">
            <v>Y</v>
          </cell>
        </row>
        <row r="328">
          <cell r="A328">
            <v>334</v>
          </cell>
          <cell r="B328">
            <v>201</v>
          </cell>
          <cell r="C328">
            <v>3</v>
          </cell>
          <cell r="D328" t="str">
            <v>Y</v>
          </cell>
          <cell r="E328">
            <v>5.98</v>
          </cell>
          <cell r="F328" t="str">
            <v>SV00A0A460AA0301</v>
          </cell>
          <cell r="G328" t="str">
            <v xml:space="preserve">Y-J9-5MA-X-V   </v>
          </cell>
          <cell r="H328" t="str">
            <v>REP/REC</v>
          </cell>
          <cell r="I328" t="str">
            <v>MAIN TANK - 3 - REPAIR &amp; RECOVERY</v>
          </cell>
          <cell r="J328" t="str">
            <v>PRV Unit</v>
          </cell>
          <cell r="K328" t="str">
            <v>Pressure Relief Valve (PRV) LRU (Air)</v>
          </cell>
          <cell r="L328" t="str">
            <v>PRV Unit</v>
          </cell>
          <cell r="M328">
            <v>1</v>
          </cell>
          <cell r="N328">
            <v>1</v>
          </cell>
          <cell r="O328">
            <v>5.98</v>
          </cell>
          <cell r="P328">
            <v>5.98</v>
          </cell>
          <cell r="Q328">
            <v>5.9800000000000003E-6</v>
          </cell>
          <cell r="R328">
            <v>167224.08026755851</v>
          </cell>
          <cell r="S328" t="str">
            <v>No redundancy</v>
          </cell>
          <cell r="T328" t="str">
            <v>NPRD 95 P2-225, Valve, Fuel, Pressure Regulator - 2.3920 GF converted to GM.</v>
          </cell>
          <cell r="U328">
            <v>1</v>
          </cell>
          <cell r="V328">
            <v>1.1666666666666665</v>
          </cell>
          <cell r="W328">
            <v>6.9766666666666662E-6</v>
          </cell>
          <cell r="X328" t="str">
            <v>Expected to require 1 mechanic to conduct repairs. Expected to be replaceable in situ. Remove Armor Lid. Remove 53 bolts to remove the Top Access Plate. Replace each  Gasket with every disturbance. Repair by exchange available at First or Second line with</v>
          </cell>
          <cell r="Y328">
            <v>53</v>
          </cell>
          <cell r="Z328">
            <v>0</v>
          </cell>
          <cell r="AA328" t="str">
            <v>T0</v>
          </cell>
          <cell r="AB328" t="str">
            <v>T3</v>
          </cell>
          <cell r="AC328" t="str">
            <v>P25</v>
          </cell>
          <cell r="AD328" t="str">
            <v>P14</v>
          </cell>
          <cell r="AE328">
            <v>0.44166666666666665</v>
          </cell>
          <cell r="AF328">
            <v>0</v>
          </cell>
          <cell r="AG328">
            <v>0.19999999999999998</v>
          </cell>
          <cell r="AH328">
            <v>0</v>
          </cell>
          <cell r="AI328">
            <v>0.44166666666666665</v>
          </cell>
          <cell r="AJ328">
            <v>8.3333333333333329E-2</v>
          </cell>
          <cell r="AK328">
            <v>0</v>
          </cell>
          <cell r="AL328">
            <v>0</v>
          </cell>
          <cell r="AM328">
            <v>1.1666666666666665</v>
          </cell>
          <cell r="AN328">
            <v>6.9766666666666662E-6</v>
          </cell>
          <cell r="AP328">
            <v>2</v>
          </cell>
          <cell r="AQ328">
            <v>1</v>
          </cell>
          <cell r="AR328">
            <v>1</v>
          </cell>
          <cell r="AS328">
            <v>53</v>
          </cell>
          <cell r="AV328">
            <v>1</v>
          </cell>
          <cell r="BA328">
            <v>1</v>
          </cell>
          <cell r="BB328">
            <v>1</v>
          </cell>
          <cell r="BC328">
            <v>3</v>
          </cell>
          <cell r="BD328">
            <v>1</v>
          </cell>
          <cell r="BJ328">
            <v>1</v>
          </cell>
          <cell r="BL328">
            <v>1</v>
          </cell>
          <cell r="BM328">
            <v>1</v>
          </cell>
          <cell r="BO328" t="str">
            <v xml:space="preserve">Expected to require 1 mechanic to conduct repairs. </v>
          </cell>
          <cell r="BP328" t="str">
            <v xml:space="preserve">Expected to be replaceable in situ. </v>
          </cell>
          <cell r="BQ328" t="str">
            <v/>
          </cell>
          <cell r="BR328" t="str">
            <v/>
          </cell>
          <cell r="BS328" t="str">
            <v xml:space="preserve">Remove Armor Lid. </v>
          </cell>
          <cell r="BT328" t="str">
            <v/>
          </cell>
          <cell r="BU328" t="str">
            <v/>
          </cell>
          <cell r="BV328" t="str">
            <v/>
          </cell>
          <cell r="BW328" t="str">
            <v xml:space="preserve">Remove 53 bolts to remove the Top Access Plate. </v>
          </cell>
          <cell r="BX328" t="str">
            <v/>
          </cell>
          <cell r="BY328" t="str">
            <v/>
          </cell>
          <cell r="BZ328" t="str">
            <v xml:space="preserve">Replace each  Gasket with every disturbance. </v>
          </cell>
          <cell r="CA328" t="str">
            <v xml:space="preserve">Repair by exchange available at First or Second line without special facilities. </v>
          </cell>
          <cell r="CB328" t="str">
            <v/>
          </cell>
          <cell r="CC328" t="str">
            <v/>
          </cell>
          <cell r="CD328" t="str">
            <v/>
          </cell>
          <cell r="CE328" t="str">
            <v/>
          </cell>
          <cell r="CF328" t="str">
            <v xml:space="preserve">Remove and replace part with standard tools. No Special tools predicted. </v>
          </cell>
          <cell r="CG328" t="str">
            <v/>
          </cell>
          <cell r="CH328" t="str">
            <v/>
          </cell>
          <cell r="CI328" t="str">
            <v xml:space="preserve">No consumeables predicted. </v>
          </cell>
          <cell r="CJ328" t="str">
            <v xml:space="preserve">No predicted life limitations. </v>
          </cell>
          <cell r="CK328" t="str">
            <v/>
          </cell>
          <cell r="CL328" t="str">
            <v>Y</v>
          </cell>
        </row>
        <row r="329">
          <cell r="A329">
            <v>335</v>
          </cell>
          <cell r="B329">
            <v>206</v>
          </cell>
          <cell r="C329">
            <v>3</v>
          </cell>
          <cell r="D329" t="str">
            <v>Y</v>
          </cell>
          <cell r="E329">
            <v>0.89600000000000002</v>
          </cell>
          <cell r="F329" t="str">
            <v>SV00A0A460AA0303</v>
          </cell>
          <cell r="G329" t="str">
            <v>FT28211</v>
          </cell>
          <cell r="H329" t="str">
            <v>REP/REC</v>
          </cell>
          <cell r="I329" t="str">
            <v>MAIN TANK - 3 - REPAIR &amp; RECOVERY</v>
          </cell>
          <cell r="J329" t="str">
            <v xml:space="preserve">Flex Coupling </v>
          </cell>
          <cell r="K329" t="str">
            <v>Pressure Relief Valve (PRV) LRU (Air)</v>
          </cell>
          <cell r="L329" t="str">
            <v xml:space="preserve">Flex Coupling </v>
          </cell>
          <cell r="M329">
            <v>1</v>
          </cell>
          <cell r="N329">
            <v>1</v>
          </cell>
          <cell r="O329">
            <v>0.89600000000000002</v>
          </cell>
          <cell r="P329">
            <v>0.89600000000000002</v>
          </cell>
          <cell r="Q329">
            <v>8.9599999999999998E-7</v>
          </cell>
          <cell r="R329">
            <v>1116071.4285714286</v>
          </cell>
          <cell r="S329" t="str">
            <v>No redundancy</v>
          </cell>
          <cell r="T329" t="str">
            <v>NPRD 95 P2-6, Adapter - 0.0320M converted to hours</v>
          </cell>
          <cell r="U329">
            <v>1</v>
          </cell>
          <cell r="V329">
            <v>0.13333333333333333</v>
          </cell>
          <cell r="W329">
            <v>1.1946666666666665E-7</v>
          </cell>
          <cell r="X329" t="str">
            <v>Expected to require 1 mechanic to conduct repairs. Expected to be replaceable in situ. Remove Armor Lid. Repair by exchange available at First or Second line without special facilities. Remove and replace part with standard tools. No Special tools predict</v>
          </cell>
          <cell r="Z329">
            <v>0</v>
          </cell>
          <cell r="AA329" t="str">
            <v>T0</v>
          </cell>
          <cell r="AB329" t="str">
            <v>T0</v>
          </cell>
          <cell r="AC329" t="str">
            <v>P12</v>
          </cell>
          <cell r="AD329" t="str">
            <v>T0</v>
          </cell>
          <cell r="AE329">
            <v>0</v>
          </cell>
          <cell r="AF329">
            <v>0</v>
          </cell>
          <cell r="AG329">
            <v>0.05</v>
          </cell>
          <cell r="AH329">
            <v>0</v>
          </cell>
          <cell r="AI329">
            <v>0</v>
          </cell>
          <cell r="AJ329">
            <v>8.3333333333333329E-2</v>
          </cell>
          <cell r="AK329">
            <v>0</v>
          </cell>
          <cell r="AL329">
            <v>0</v>
          </cell>
          <cell r="AM329">
            <v>0.13333333333333333</v>
          </cell>
          <cell r="AN329">
            <v>1.1946666666666665E-7</v>
          </cell>
          <cell r="AP329">
            <v>2</v>
          </cell>
          <cell r="AQ329">
            <v>1</v>
          </cell>
          <cell r="AV329">
            <v>1</v>
          </cell>
          <cell r="BD329">
            <v>1</v>
          </cell>
          <cell r="BJ329">
            <v>1</v>
          </cell>
          <cell r="BL329">
            <v>1</v>
          </cell>
          <cell r="BM329">
            <v>1</v>
          </cell>
          <cell r="BO329" t="str">
            <v xml:space="preserve">Expected to require 1 mechanic to conduct repairs. </v>
          </cell>
          <cell r="BP329" t="str">
            <v xml:space="preserve">Expected to be replaceable in situ. </v>
          </cell>
          <cell r="BQ329" t="str">
            <v/>
          </cell>
          <cell r="BR329" t="str">
            <v/>
          </cell>
          <cell r="BS329" t="str">
            <v xml:space="preserve">Remove Armor Lid. </v>
          </cell>
          <cell r="BT329" t="str">
            <v/>
          </cell>
          <cell r="BU329" t="str">
            <v/>
          </cell>
          <cell r="BV329" t="str">
            <v/>
          </cell>
          <cell r="BW329" t="str">
            <v/>
          </cell>
          <cell r="BX329" t="str">
            <v/>
          </cell>
          <cell r="BY329" t="str">
            <v/>
          </cell>
          <cell r="BZ329" t="str">
            <v/>
          </cell>
          <cell r="CA329" t="str">
            <v xml:space="preserve">Repair by exchange available at First or Second line without special facilities. </v>
          </cell>
          <cell r="CB329" t="str">
            <v/>
          </cell>
          <cell r="CC329" t="str">
            <v/>
          </cell>
          <cell r="CD329" t="str">
            <v/>
          </cell>
          <cell r="CE329" t="str">
            <v/>
          </cell>
          <cell r="CF329" t="str">
            <v xml:space="preserve">Remove and replace part with standard tools. No Special tools predicted. </v>
          </cell>
          <cell r="CG329" t="str">
            <v/>
          </cell>
          <cell r="CH329" t="str">
            <v/>
          </cell>
          <cell r="CI329" t="str">
            <v xml:space="preserve">No consumeables predicted. </v>
          </cell>
          <cell r="CJ329" t="str">
            <v xml:space="preserve">No predicted life limitations. </v>
          </cell>
          <cell r="CK329" t="str">
            <v/>
          </cell>
          <cell r="CL329" t="str">
            <v>Y</v>
          </cell>
        </row>
        <row r="330">
          <cell r="A330">
            <v>336</v>
          </cell>
          <cell r="B330">
            <v>209</v>
          </cell>
          <cell r="C330">
            <v>3</v>
          </cell>
          <cell r="D330" t="str">
            <v>Y</v>
          </cell>
          <cell r="E330">
            <v>0.10381542448050761</v>
          </cell>
          <cell r="F330" t="str">
            <v>SV00A0A460AA0305</v>
          </cell>
          <cell r="G330" t="str">
            <v>Y-SS1312</v>
          </cell>
          <cell r="H330" t="str">
            <v>REP/REC</v>
          </cell>
          <cell r="I330" t="str">
            <v>MAIN TANK - 3 - REPAIR &amp; RECOVERY</v>
          </cell>
          <cell r="J330" t="str">
            <v>Clamp - Vent Pipe</v>
          </cell>
          <cell r="K330" t="str">
            <v>Pressure Relief Valve (PRV) LRU (Air)</v>
          </cell>
          <cell r="L330" t="str">
            <v>Clamp - Vent Pipe</v>
          </cell>
          <cell r="M330">
            <v>1</v>
          </cell>
          <cell r="N330">
            <v>1</v>
          </cell>
          <cell r="O330">
            <v>0.10381542448050761</v>
          </cell>
          <cell r="P330">
            <v>0.10381542448050761</v>
          </cell>
          <cell r="Q330">
            <v>1.0381542448050761E-7</v>
          </cell>
          <cell r="R330">
            <v>9632480</v>
          </cell>
          <cell r="S330" t="str">
            <v>No redundancy</v>
          </cell>
          <cell r="T330" t="str">
            <v>NPRD 95 P2-40, Clamp Hose P# 105 - 1/48.1624 GB converted to GM.</v>
          </cell>
          <cell r="U330">
            <v>1</v>
          </cell>
          <cell r="V330">
            <v>0.11666666666666667</v>
          </cell>
          <cell r="W330">
            <v>1.2111799522725889E-8</v>
          </cell>
          <cell r="X330" t="str">
            <v>Expected to require 1 mechanic to conduct repairs. Expected to be replaceable in situ. Open Armor Hatch for access. Repair by exchange available at First or Second line without special facilities. Remove and replace part with standard tools. No Special to</v>
          </cell>
          <cell r="Z330">
            <v>0</v>
          </cell>
          <cell r="AA330" t="str">
            <v>T0</v>
          </cell>
          <cell r="AB330" t="str">
            <v>T0</v>
          </cell>
          <cell r="AC330" t="str">
            <v>P10</v>
          </cell>
          <cell r="AD330" t="str">
            <v>T0</v>
          </cell>
          <cell r="AE330">
            <v>0</v>
          </cell>
          <cell r="AF330">
            <v>0</v>
          </cell>
          <cell r="AG330">
            <v>3.3333333333333333E-2</v>
          </cell>
          <cell r="AH330">
            <v>0</v>
          </cell>
          <cell r="AI330">
            <v>0</v>
          </cell>
          <cell r="AJ330">
            <v>8.3333333333333329E-2</v>
          </cell>
          <cell r="AK330">
            <v>0</v>
          </cell>
          <cell r="AL330">
            <v>0</v>
          </cell>
          <cell r="AM330">
            <v>0.11666666666666667</v>
          </cell>
          <cell r="AN330">
            <v>1.2111799522725889E-8</v>
          </cell>
          <cell r="AP330">
            <v>2</v>
          </cell>
          <cell r="AQ330">
            <v>1</v>
          </cell>
          <cell r="AU330">
            <v>1</v>
          </cell>
          <cell r="BD330">
            <v>1</v>
          </cell>
          <cell r="BJ330">
            <v>1</v>
          </cell>
          <cell r="BL330">
            <v>1</v>
          </cell>
          <cell r="BM330">
            <v>1</v>
          </cell>
          <cell r="BO330" t="str">
            <v xml:space="preserve">Expected to require 1 mechanic to conduct repairs. </v>
          </cell>
          <cell r="BP330" t="str">
            <v xml:space="preserve">Expected to be replaceable in situ. </v>
          </cell>
          <cell r="BQ330" t="str">
            <v/>
          </cell>
          <cell r="BR330" t="str">
            <v xml:space="preserve">Open Armor Hatch for access. </v>
          </cell>
          <cell r="BS330" t="str">
            <v/>
          </cell>
          <cell r="BT330" t="str">
            <v/>
          </cell>
          <cell r="BU330" t="str">
            <v/>
          </cell>
          <cell r="BV330" t="str">
            <v/>
          </cell>
          <cell r="BW330" t="str">
            <v/>
          </cell>
          <cell r="BX330" t="str">
            <v/>
          </cell>
          <cell r="BY330" t="str">
            <v/>
          </cell>
          <cell r="BZ330" t="str">
            <v/>
          </cell>
          <cell r="CA330" t="str">
            <v xml:space="preserve">Repair by exchange available at First or Second line without special facilities. </v>
          </cell>
          <cell r="CB330" t="str">
            <v/>
          </cell>
          <cell r="CC330" t="str">
            <v/>
          </cell>
          <cell r="CD330" t="str">
            <v/>
          </cell>
          <cell r="CE330" t="str">
            <v/>
          </cell>
          <cell r="CF330" t="str">
            <v xml:space="preserve">Remove and replace part with standard tools. No Special tools predicted. </v>
          </cell>
          <cell r="CG330" t="str">
            <v/>
          </cell>
          <cell r="CH330" t="str">
            <v/>
          </cell>
          <cell r="CI330" t="str">
            <v xml:space="preserve">No consumeables predicted. </v>
          </cell>
          <cell r="CJ330" t="str">
            <v xml:space="preserve">No predicted life limitations. </v>
          </cell>
          <cell r="CK330" t="str">
            <v/>
          </cell>
          <cell r="CL330" t="str">
            <v>Y</v>
          </cell>
        </row>
        <row r="331">
          <cell r="A331">
            <v>337</v>
          </cell>
          <cell r="B331">
            <v>211</v>
          </cell>
          <cell r="C331">
            <v>2</v>
          </cell>
          <cell r="D331" t="str">
            <v>N</v>
          </cell>
          <cell r="E331">
            <v>0</v>
          </cell>
          <cell r="F331" t="str">
            <v>SV00A0A450AD</v>
          </cell>
          <cell r="G331" t="str">
            <v>4128-00-010-493</v>
          </cell>
          <cell r="H331" t="str">
            <v>REP/REC</v>
          </cell>
          <cell r="I331" t="str">
            <v>MAIN TANK - 3 - REPAIR &amp; RECOVERY</v>
          </cell>
          <cell r="J331" t="str">
            <v/>
          </cell>
          <cell r="K331" t="str">
            <v>FUEL LEVEL SENSOR - MAIN TANK</v>
          </cell>
          <cell r="L331" t="str">
            <v/>
          </cell>
          <cell r="M331" t="str">
            <v/>
          </cell>
          <cell r="N331" t="str">
            <v/>
          </cell>
          <cell r="O331">
            <v>14.651068769192594</v>
          </cell>
          <cell r="P331">
            <v>14.651068769192594</v>
          </cell>
          <cell r="Q331">
            <v>1.4651068769192595E-5</v>
          </cell>
          <cell r="R331">
            <v>68254.406265755926</v>
          </cell>
          <cell r="S331" t="str">
            <v>No redundancy</v>
          </cell>
          <cell r="T331" t="str">
            <v>Sum of Below Parts</v>
          </cell>
          <cell r="U331">
            <v>1</v>
          </cell>
          <cell r="V331">
            <v>0.23844723766945933</v>
          </cell>
          <cell r="W331">
            <v>3.4935068769192595E-6</v>
          </cell>
          <cell r="X331" t="str">
            <v xml:space="preserve">Repair by exchange available at First or Second line without special facilities. See parts below. Individual damaged parts can be replaced without replacing the tank. </v>
          </cell>
          <cell r="Z331">
            <v>0</v>
          </cell>
          <cell r="AA331" t="str">
            <v>T0</v>
          </cell>
          <cell r="AB331" t="str">
            <v>T0</v>
          </cell>
          <cell r="AC331" t="str">
            <v>T0</v>
          </cell>
          <cell r="AD331" t="str">
            <v>T0</v>
          </cell>
          <cell r="AL331" t="str">
            <v>MTTE =</v>
          </cell>
          <cell r="AM331">
            <v>0.23844723766945933</v>
          </cell>
          <cell r="AN331">
            <v>3.4935068769192595E-6</v>
          </cell>
          <cell r="AP331">
            <v>1</v>
          </cell>
          <cell r="AQ331">
            <v>4</v>
          </cell>
          <cell r="BJ331">
            <v>6</v>
          </cell>
          <cell r="BL331">
            <v>6</v>
          </cell>
          <cell r="BM331">
            <v>5</v>
          </cell>
          <cell r="BN331">
            <v>2</v>
          </cell>
          <cell r="BO331" t="str">
            <v/>
          </cell>
          <cell r="BP331" t="str">
            <v/>
          </cell>
          <cell r="BQ331" t="str">
            <v/>
          </cell>
          <cell r="BR331" t="str">
            <v/>
          </cell>
          <cell r="BS331" t="str">
            <v/>
          </cell>
          <cell r="BT331" t="str">
            <v/>
          </cell>
          <cell r="BU331" t="str">
            <v/>
          </cell>
          <cell r="BV331" t="str">
            <v/>
          </cell>
          <cell r="BW331" t="str">
            <v/>
          </cell>
          <cell r="BX331" t="str">
            <v/>
          </cell>
          <cell r="BY331" t="str">
            <v/>
          </cell>
          <cell r="BZ331" t="str">
            <v/>
          </cell>
          <cell r="CA331" t="str">
            <v xml:space="preserve">Repair by exchange available at First or Second line without special facilities. </v>
          </cell>
          <cell r="CB331" t="str">
            <v/>
          </cell>
          <cell r="CC331" t="str">
            <v/>
          </cell>
          <cell r="CD331" t="str">
            <v/>
          </cell>
          <cell r="CE331" t="str">
            <v/>
          </cell>
          <cell r="CF331" t="str">
            <v/>
          </cell>
          <cell r="CG331" t="str">
            <v/>
          </cell>
          <cell r="CH331" t="str">
            <v/>
          </cell>
          <cell r="CI331" t="str">
            <v/>
          </cell>
          <cell r="CJ331" t="str">
            <v/>
          </cell>
          <cell r="CK331" t="str">
            <v xml:space="preserve">See parts below. Individual damaged parts can be replaced without replacing the tank. </v>
          </cell>
          <cell r="CL331" t="str">
            <v>Y</v>
          </cell>
        </row>
        <row r="332">
          <cell r="A332">
            <v>338</v>
          </cell>
          <cell r="B332">
            <v>211</v>
          </cell>
          <cell r="C332">
            <v>3</v>
          </cell>
          <cell r="D332" t="str">
            <v>Y</v>
          </cell>
          <cell r="E332">
            <v>13</v>
          </cell>
          <cell r="F332" t="str">
            <v>SV00A0A450AD01</v>
          </cell>
          <cell r="G332" t="str">
            <v>4128-00-010</v>
          </cell>
          <cell r="H332" t="str">
            <v>REP/REC</v>
          </cell>
          <cell r="I332" t="str">
            <v>MAIN TANK - 3 - REPAIR &amp; RECOVERY</v>
          </cell>
          <cell r="J332" t="str">
            <v>Fuel Level Sensor Unit</v>
          </cell>
          <cell r="K332" t="str">
            <v>Fuel Level Sensor LRU</v>
          </cell>
          <cell r="L332" t="str">
            <v>Fuel Level Sensor Unit</v>
          </cell>
          <cell r="M332">
            <v>1</v>
          </cell>
          <cell r="N332">
            <v>1</v>
          </cell>
          <cell r="O332">
            <v>13</v>
          </cell>
          <cell r="P332">
            <v>13</v>
          </cell>
          <cell r="Q332">
            <v>1.2999999999999999E-5</v>
          </cell>
          <cell r="R332">
            <v>76923.076923076922</v>
          </cell>
          <cell r="S332" t="str">
            <v>No redundancy</v>
          </cell>
          <cell r="T332" t="str">
            <v>NPRD 95 P2-182, Sensor Level Liquid - 2.6 GB converted to GM.</v>
          </cell>
          <cell r="U332">
            <v>1</v>
          </cell>
          <cell r="V332">
            <v>0.25</v>
          </cell>
          <cell r="W332">
            <v>3.2499999999999998E-6</v>
          </cell>
          <cell r="X332" t="str">
            <v>Expected to require 1 mechanic to conduct repairs. Expected to be replaceable in situ. Remove Armor Lid. Remove 5 bolts to remove the Fuel Level Sensor. Repair by exchange available at First or Second line without special facilities. Remove and replace pa</v>
          </cell>
          <cell r="Z332">
            <v>0</v>
          </cell>
          <cell r="AA332" t="str">
            <v>T0</v>
          </cell>
          <cell r="AB332" t="str">
            <v>T0</v>
          </cell>
          <cell r="AC332" t="str">
            <v>P25</v>
          </cell>
          <cell r="AD332" t="str">
            <v>T0</v>
          </cell>
          <cell r="AE332">
            <v>0</v>
          </cell>
          <cell r="AF332">
            <v>0</v>
          </cell>
          <cell r="AG332">
            <v>0.16666666666666666</v>
          </cell>
          <cell r="AH332">
            <v>0</v>
          </cell>
          <cell r="AI332">
            <v>0</v>
          </cell>
          <cell r="AJ332">
            <v>8.3333333333333329E-2</v>
          </cell>
          <cell r="AK332">
            <v>0</v>
          </cell>
          <cell r="AL332">
            <v>0</v>
          </cell>
          <cell r="AM332">
            <v>0.25</v>
          </cell>
          <cell r="AN332">
            <v>3.2499999999999998E-6</v>
          </cell>
          <cell r="AP332">
            <v>2</v>
          </cell>
          <cell r="AQ332">
            <v>1</v>
          </cell>
          <cell r="AV332">
            <v>1</v>
          </cell>
          <cell r="AZ332" t="str">
            <v xml:space="preserve">Remove 5 bolts to remove the Fuel Level Sensor. </v>
          </cell>
          <cell r="BD332">
            <v>1</v>
          </cell>
          <cell r="BJ332">
            <v>1</v>
          </cell>
          <cell r="BL332">
            <v>1</v>
          </cell>
          <cell r="BM332">
            <v>1</v>
          </cell>
          <cell r="BO332" t="str">
            <v xml:space="preserve">Expected to require 1 mechanic to conduct repairs. </v>
          </cell>
          <cell r="BP332" t="str">
            <v xml:space="preserve">Expected to be replaceable in situ. </v>
          </cell>
          <cell r="BQ332" t="str">
            <v/>
          </cell>
          <cell r="BR332" t="str">
            <v/>
          </cell>
          <cell r="BS332" t="str">
            <v xml:space="preserve">Remove Armor Lid. </v>
          </cell>
          <cell r="BT332" t="str">
            <v/>
          </cell>
          <cell r="BU332" t="str">
            <v/>
          </cell>
          <cell r="BV332" t="str">
            <v/>
          </cell>
          <cell r="BW332" t="str">
            <v/>
          </cell>
          <cell r="BX332" t="str">
            <v/>
          </cell>
          <cell r="BY332" t="str">
            <v xml:space="preserve">Remove 5 bolts to remove the Fuel Level Sensor. </v>
          </cell>
          <cell r="BZ332" t="str">
            <v/>
          </cell>
          <cell r="CA332" t="str">
            <v xml:space="preserve">Repair by exchange available at First or Second line without special facilities. </v>
          </cell>
          <cell r="CB332" t="str">
            <v/>
          </cell>
          <cell r="CC332" t="str">
            <v/>
          </cell>
          <cell r="CD332" t="str">
            <v/>
          </cell>
          <cell r="CE332" t="str">
            <v/>
          </cell>
          <cell r="CF332" t="str">
            <v xml:space="preserve">Remove and replace part with standard tools. No Special tools predicted. </v>
          </cell>
          <cell r="CG332" t="str">
            <v/>
          </cell>
          <cell r="CH332" t="str">
            <v/>
          </cell>
          <cell r="CI332" t="str">
            <v xml:space="preserve">No consumeables predicted. </v>
          </cell>
          <cell r="CJ332" t="str">
            <v xml:space="preserve">No predicted life limitations. </v>
          </cell>
          <cell r="CK332" t="str">
            <v/>
          </cell>
          <cell r="CL332" t="str">
            <v>Y</v>
          </cell>
        </row>
        <row r="333">
          <cell r="A333">
            <v>339</v>
          </cell>
          <cell r="B333">
            <v>49</v>
          </cell>
          <cell r="C333">
            <v>3</v>
          </cell>
          <cell r="D333" t="str">
            <v>Y</v>
          </cell>
          <cell r="E333">
            <v>0.89600000000000002</v>
          </cell>
          <cell r="F333" t="str">
            <v>SV00A0A450AD03</v>
          </cell>
          <cell r="G333" t="str">
            <v>4129-30-051</v>
          </cell>
          <cell r="H333" t="str">
            <v>REP/REC</v>
          </cell>
          <cell r="I333" t="str">
            <v>MAIN TANK - 3 - REPAIR &amp; RECOVERY</v>
          </cell>
          <cell r="J333" t="str">
            <v>Support Boss for FLS</v>
          </cell>
          <cell r="K333" t="str">
            <v>Fuel Level Sensor LRU</v>
          </cell>
          <cell r="L333" t="str">
            <v>Support Boss for FLS</v>
          </cell>
          <cell r="M333">
            <v>1</v>
          </cell>
          <cell r="N333">
            <v>1</v>
          </cell>
          <cell r="O333">
            <v>0.89600000000000002</v>
          </cell>
          <cell r="P333">
            <v>0.89600000000000002</v>
          </cell>
          <cell r="Q333">
            <v>8.9599999999999998E-7</v>
          </cell>
          <cell r="R333">
            <v>1116071.4285714286</v>
          </cell>
          <cell r="S333" t="str">
            <v>No redundancy</v>
          </cell>
          <cell r="T333" t="str">
            <v>NPRD 95 P2- 176, Ring Backup - 0.0320M converted to hours</v>
          </cell>
          <cell r="U333">
            <v>1</v>
          </cell>
          <cell r="V333">
            <v>0.18333333333333335</v>
          </cell>
          <cell r="W333">
            <v>1.6426666666666668E-7</v>
          </cell>
          <cell r="X333" t="str">
            <v>Expected to require 1 mechanic to conduct repairs. Expected to be replaceable in situ. Remove Armor Lid. Remove 5 bolts to remove the Fuel Level Sensor. Repair by exchange available at First or Second line without special facilities. Remove and replace pa</v>
          </cell>
          <cell r="Z333">
            <v>0</v>
          </cell>
          <cell r="AA333" t="str">
            <v>T0</v>
          </cell>
          <cell r="AB333" t="str">
            <v>T0</v>
          </cell>
          <cell r="AC333" t="str">
            <v>P28</v>
          </cell>
          <cell r="AD333" t="str">
            <v>T0</v>
          </cell>
          <cell r="AE333">
            <v>0</v>
          </cell>
          <cell r="AF333">
            <v>0</v>
          </cell>
          <cell r="AG333">
            <v>0.1</v>
          </cell>
          <cell r="AH333">
            <v>0</v>
          </cell>
          <cell r="AI333">
            <v>0</v>
          </cell>
          <cell r="AJ333">
            <v>8.3333333333333329E-2</v>
          </cell>
          <cell r="AK333">
            <v>0</v>
          </cell>
          <cell r="AL333">
            <v>0</v>
          </cell>
          <cell r="AM333">
            <v>0.18333333333333335</v>
          </cell>
          <cell r="AN333">
            <v>1.6426666666666668E-7</v>
          </cell>
          <cell r="AP333">
            <v>2</v>
          </cell>
          <cell r="AQ333">
            <v>1</v>
          </cell>
          <cell r="AV333">
            <v>1</v>
          </cell>
          <cell r="AZ333" t="str">
            <v xml:space="preserve">Remove 5 bolts to remove the Fuel Level Sensor. </v>
          </cell>
          <cell r="BD333">
            <v>1</v>
          </cell>
          <cell r="BJ333">
            <v>1</v>
          </cell>
          <cell r="BK333">
            <v>1</v>
          </cell>
          <cell r="BL333">
            <v>1</v>
          </cell>
          <cell r="BM333">
            <v>1</v>
          </cell>
          <cell r="BO333" t="str">
            <v xml:space="preserve">Expected to require 1 mechanic to conduct repairs. </v>
          </cell>
          <cell r="BP333" t="str">
            <v xml:space="preserve">Expected to be replaceable in situ. </v>
          </cell>
          <cell r="BQ333" t="str">
            <v/>
          </cell>
          <cell r="BR333" t="str">
            <v/>
          </cell>
          <cell r="BS333" t="str">
            <v xml:space="preserve">Remove Armor Lid. </v>
          </cell>
          <cell r="BT333" t="str">
            <v/>
          </cell>
          <cell r="BU333" t="str">
            <v/>
          </cell>
          <cell r="BV333" t="str">
            <v/>
          </cell>
          <cell r="BW333" t="str">
            <v/>
          </cell>
          <cell r="BX333" t="str">
            <v/>
          </cell>
          <cell r="BY333" t="str">
            <v xml:space="preserve">Remove 5 bolts to remove the Fuel Level Sensor. </v>
          </cell>
          <cell r="BZ333" t="str">
            <v/>
          </cell>
          <cell r="CA333" t="str">
            <v xml:space="preserve">Repair by exchange available at First or Second line without special facilities. </v>
          </cell>
          <cell r="CB333" t="str">
            <v/>
          </cell>
          <cell r="CC333" t="str">
            <v/>
          </cell>
          <cell r="CD333" t="str">
            <v/>
          </cell>
          <cell r="CE333" t="str">
            <v/>
          </cell>
          <cell r="CF333" t="str">
            <v xml:space="preserve">Remove and replace part with standard tools. No Special tools predicted. </v>
          </cell>
          <cell r="CG333" t="str">
            <v xml:space="preserve">Reinstall in the reverse order. </v>
          </cell>
          <cell r="CH333" t="str">
            <v/>
          </cell>
          <cell r="CI333" t="str">
            <v xml:space="preserve">No consumeables predicted. </v>
          </cell>
          <cell r="CJ333" t="str">
            <v xml:space="preserve">No predicted life limitations. </v>
          </cell>
          <cell r="CK333" t="str">
            <v/>
          </cell>
          <cell r="CL333" t="str">
            <v>Y</v>
          </cell>
        </row>
        <row r="334">
          <cell r="A334">
            <v>340</v>
          </cell>
          <cell r="B334">
            <v>213</v>
          </cell>
          <cell r="C334">
            <v>3</v>
          </cell>
          <cell r="D334" t="str">
            <v>Y</v>
          </cell>
          <cell r="E334">
            <v>0.28000000000000003</v>
          </cell>
          <cell r="F334" t="str">
            <v>SV00A0A450AD05</v>
          </cell>
          <cell r="G334" t="str">
            <v>BT-M5X25HX/SS</v>
          </cell>
          <cell r="H334" t="str">
            <v>Scout</v>
          </cell>
          <cell r="I334" t="str">
            <v>MAIN TANK - 3 - REPAIR &amp; RECOVERY</v>
          </cell>
          <cell r="J334" t="str">
            <v>M5 Bolt Hex Head</v>
          </cell>
          <cell r="K334" t="str">
            <v>Fuel Level Sensor LRU</v>
          </cell>
          <cell r="L334" t="str">
            <v>M5 Bolt Hex Head</v>
          </cell>
          <cell r="M334">
            <v>5</v>
          </cell>
          <cell r="N334">
            <v>5</v>
          </cell>
          <cell r="O334">
            <v>5.6000000000000001E-2</v>
          </cell>
          <cell r="P334">
            <v>0.28000000000000003</v>
          </cell>
          <cell r="Q334">
            <v>2.8000000000000002E-7</v>
          </cell>
          <cell r="R334">
            <v>3571428.5714285714</v>
          </cell>
          <cell r="S334" t="str">
            <v>Multiple fasteners</v>
          </cell>
          <cell r="T334" t="str">
            <v>NPRD 95 P2-20, Bolt Hex Head - 0.0020M converted to hours</v>
          </cell>
          <cell r="U334">
            <v>1</v>
          </cell>
          <cell r="V334">
            <v>9.9999999999999992E-2</v>
          </cell>
          <cell r="W334">
            <v>2.7999999999999999E-8</v>
          </cell>
          <cell r="X334" t="str">
            <v>Expected to require 1 mechanic to conduct repairs. Expected to be replaceable in situ. Remove Armor Lid. Repair by exchange available at First or Second line without special facilities. Remove and replace part with standard tools. No Special tools predict</v>
          </cell>
          <cell r="Z334">
            <v>0</v>
          </cell>
          <cell r="AA334" t="str">
            <v>T0</v>
          </cell>
          <cell r="AB334" t="str">
            <v>T0</v>
          </cell>
          <cell r="AC334" t="str">
            <v>P6</v>
          </cell>
          <cell r="AD334" t="str">
            <v>T0</v>
          </cell>
          <cell r="AE334">
            <v>0</v>
          </cell>
          <cell r="AF334">
            <v>0</v>
          </cell>
          <cell r="AG334">
            <v>1.6666666666666666E-2</v>
          </cell>
          <cell r="AH334">
            <v>0</v>
          </cell>
          <cell r="AI334">
            <v>0</v>
          </cell>
          <cell r="AJ334">
            <v>8.3333333333333329E-2</v>
          </cell>
          <cell r="AK334">
            <v>0</v>
          </cell>
          <cell r="AL334">
            <v>0</v>
          </cell>
          <cell r="AM334">
            <v>9.9999999999999992E-2</v>
          </cell>
          <cell r="AN334">
            <v>2.7999999999999999E-8</v>
          </cell>
          <cell r="AP334">
            <v>2</v>
          </cell>
          <cell r="AQ334">
            <v>1</v>
          </cell>
          <cell r="AV334">
            <v>1</v>
          </cell>
          <cell r="BD334">
            <v>1</v>
          </cell>
          <cell r="BJ334">
            <v>1</v>
          </cell>
          <cell r="BL334">
            <v>1</v>
          </cell>
          <cell r="BM334">
            <v>1</v>
          </cell>
          <cell r="BO334" t="str">
            <v xml:space="preserve">Expected to require 1 mechanic to conduct repairs. </v>
          </cell>
          <cell r="BP334" t="str">
            <v xml:space="preserve">Expected to be replaceable in situ. </v>
          </cell>
          <cell r="BQ334" t="str">
            <v/>
          </cell>
          <cell r="BR334" t="str">
            <v/>
          </cell>
          <cell r="BS334" t="str">
            <v xml:space="preserve">Remove Armor Lid. </v>
          </cell>
          <cell r="BT334" t="str">
            <v/>
          </cell>
          <cell r="BU334" t="str">
            <v/>
          </cell>
          <cell r="BV334" t="str">
            <v/>
          </cell>
          <cell r="BW334" t="str">
            <v/>
          </cell>
          <cell r="BX334" t="str">
            <v/>
          </cell>
          <cell r="BY334" t="str">
            <v/>
          </cell>
          <cell r="BZ334" t="str">
            <v/>
          </cell>
          <cell r="CA334" t="str">
            <v xml:space="preserve">Repair by exchange available at First or Second line without special facilities. </v>
          </cell>
          <cell r="CB334" t="str">
            <v/>
          </cell>
          <cell r="CC334" t="str">
            <v/>
          </cell>
          <cell r="CD334" t="str">
            <v/>
          </cell>
          <cell r="CE334" t="str">
            <v/>
          </cell>
          <cell r="CF334" t="str">
            <v xml:space="preserve">Remove and replace part with standard tools. No Special tools predicted. </v>
          </cell>
          <cell r="CG334" t="str">
            <v/>
          </cell>
          <cell r="CH334" t="str">
            <v/>
          </cell>
          <cell r="CI334" t="str">
            <v xml:space="preserve">No consumeables predicted. </v>
          </cell>
          <cell r="CJ334" t="str">
            <v xml:space="preserve">No predicted life limitations. </v>
          </cell>
          <cell r="CK334" t="str">
            <v/>
          </cell>
          <cell r="CL334" t="str">
            <v>Y</v>
          </cell>
        </row>
        <row r="335">
          <cell r="A335">
            <v>341</v>
          </cell>
          <cell r="B335">
            <v>214</v>
          </cell>
          <cell r="C335">
            <v>3</v>
          </cell>
          <cell r="D335" t="str">
            <v>Y</v>
          </cell>
          <cell r="E335">
            <v>8.3068769192594108E-2</v>
          </cell>
          <cell r="F335" t="str">
            <v>SV00A0A450AD07</v>
          </cell>
          <cell r="G335" t="str">
            <v>Z-W-M5</v>
          </cell>
          <cell r="H335" t="str">
            <v>Scout</v>
          </cell>
          <cell r="I335" t="str">
            <v>MAIN TANK - 3 - REPAIR &amp; RECOVERY</v>
          </cell>
          <cell r="J335" t="str">
            <v>M5 Washer</v>
          </cell>
          <cell r="K335" t="str">
            <v>Fuel Level Sensor LRU</v>
          </cell>
          <cell r="L335" t="str">
            <v>M5 Washer</v>
          </cell>
          <cell r="M335">
            <v>5</v>
          </cell>
          <cell r="N335">
            <v>5</v>
          </cell>
          <cell r="O335">
            <v>1.6613753838518822E-2</v>
          </cell>
          <cell r="P335">
            <v>8.3068769192594108E-2</v>
          </cell>
          <cell r="Q335">
            <v>8.3068769192594113E-8</v>
          </cell>
          <cell r="R335">
            <v>12038218.571428571</v>
          </cell>
          <cell r="S335" t="str">
            <v>Multiple fasteners</v>
          </cell>
          <cell r="T335" t="str">
            <v>NPRD 95 P2-237, Washer P# 7748743 - 1/1685.3506M GM converted to hours</v>
          </cell>
          <cell r="U335">
            <v>1</v>
          </cell>
          <cell r="V335">
            <v>9.9999999999999992E-2</v>
          </cell>
          <cell r="W335">
            <v>8.30687691925941E-9</v>
          </cell>
          <cell r="X335" t="str">
            <v>Expected to require 1 mechanic to conduct repairs. Expected to be replaceable in situ. Remove Armor Lid. Repair by exchange available at First or Second line without special facilities. Remove and replace part with standard tools. No Special tools predict</v>
          </cell>
          <cell r="Z335">
            <v>0</v>
          </cell>
          <cell r="AA335" t="str">
            <v>T0</v>
          </cell>
          <cell r="AB335" t="str">
            <v>T0</v>
          </cell>
          <cell r="AC335" t="str">
            <v>P26</v>
          </cell>
          <cell r="AD335" t="str">
            <v>T0</v>
          </cell>
          <cell r="AE335">
            <v>0</v>
          </cell>
          <cell r="AF335">
            <v>0</v>
          </cell>
          <cell r="AG335">
            <v>1.6666666666666666E-2</v>
          </cell>
          <cell r="AH335">
            <v>0</v>
          </cell>
          <cell r="AI335">
            <v>0</v>
          </cell>
          <cell r="AJ335">
            <v>8.3333333333333329E-2</v>
          </cell>
          <cell r="AK335">
            <v>0</v>
          </cell>
          <cell r="AL335">
            <v>0</v>
          </cell>
          <cell r="AM335">
            <v>9.9999999999999992E-2</v>
          </cell>
          <cell r="AN335">
            <v>8.30687691925941E-9</v>
          </cell>
          <cell r="AP335">
            <v>2</v>
          </cell>
          <cell r="AQ335">
            <v>1</v>
          </cell>
          <cell r="AV335">
            <v>1</v>
          </cell>
          <cell r="BD335">
            <v>1</v>
          </cell>
          <cell r="BJ335">
            <v>1</v>
          </cell>
          <cell r="BL335">
            <v>1</v>
          </cell>
          <cell r="BM335">
            <v>1</v>
          </cell>
          <cell r="BO335" t="str">
            <v xml:space="preserve">Expected to require 1 mechanic to conduct repairs. </v>
          </cell>
          <cell r="BP335" t="str">
            <v xml:space="preserve">Expected to be replaceable in situ. </v>
          </cell>
          <cell r="BQ335" t="str">
            <v/>
          </cell>
          <cell r="BR335" t="str">
            <v/>
          </cell>
          <cell r="BS335" t="str">
            <v xml:space="preserve">Remove Armor Lid. </v>
          </cell>
          <cell r="BT335" t="str">
            <v/>
          </cell>
          <cell r="BU335" t="str">
            <v/>
          </cell>
          <cell r="BV335" t="str">
            <v/>
          </cell>
          <cell r="BW335" t="str">
            <v/>
          </cell>
          <cell r="BX335" t="str">
            <v/>
          </cell>
          <cell r="BY335" t="str">
            <v/>
          </cell>
          <cell r="BZ335" t="str">
            <v/>
          </cell>
          <cell r="CA335" t="str">
            <v xml:space="preserve">Repair by exchange available at First or Second line without special facilities. </v>
          </cell>
          <cell r="CB335" t="str">
            <v/>
          </cell>
          <cell r="CC335" t="str">
            <v/>
          </cell>
          <cell r="CD335" t="str">
            <v/>
          </cell>
          <cell r="CE335" t="str">
            <v/>
          </cell>
          <cell r="CF335" t="str">
            <v xml:space="preserve">Remove and replace part with standard tools. No Special tools predicted. </v>
          </cell>
          <cell r="CG335" t="str">
            <v/>
          </cell>
          <cell r="CH335" t="str">
            <v/>
          </cell>
          <cell r="CI335" t="str">
            <v xml:space="preserve">No consumeables predicted. </v>
          </cell>
          <cell r="CJ335" t="str">
            <v xml:space="preserve">No predicted life limitations. </v>
          </cell>
          <cell r="CK335" t="str">
            <v/>
          </cell>
          <cell r="CL335" t="str">
            <v>Y</v>
          </cell>
        </row>
        <row r="336">
          <cell r="A336">
            <v>342</v>
          </cell>
          <cell r="B336">
            <v>187</v>
          </cell>
          <cell r="C336">
            <v>3</v>
          </cell>
          <cell r="D336" t="str">
            <v>Y</v>
          </cell>
          <cell r="E336">
            <v>0.16800000000000001</v>
          </cell>
          <cell r="F336" t="str">
            <v>SV00A0A450AD09</v>
          </cell>
          <cell r="G336" t="str">
            <v>BT-M4X12CSK/SS</v>
          </cell>
          <cell r="H336" t="str">
            <v>Scout</v>
          </cell>
          <cell r="I336" t="str">
            <v>MAIN TANK - 3 - REPAIR &amp; RECOVERY</v>
          </cell>
          <cell r="J336" t="str">
            <v>M4 SCREW COUNTERSINK</v>
          </cell>
          <cell r="K336" t="str">
            <v>Fuel Level Sensor LRU</v>
          </cell>
          <cell r="L336" t="str">
            <v>M4 SCREW COUNTERSINK</v>
          </cell>
          <cell r="M336">
            <v>3</v>
          </cell>
          <cell r="N336">
            <v>3</v>
          </cell>
          <cell r="O336">
            <v>5.6000000000000001E-2</v>
          </cell>
          <cell r="P336">
            <v>0.16800000000000001</v>
          </cell>
          <cell r="Q336">
            <v>1.6800000000000002E-7</v>
          </cell>
          <cell r="R336">
            <v>5952380.9523809515</v>
          </cell>
          <cell r="S336" t="str">
            <v>Multiple fasteners</v>
          </cell>
          <cell r="T336" t="str">
            <v>NPRD 95 P2-20, Bolt Hex Head - 0.0020M converted to hours</v>
          </cell>
          <cell r="U336">
            <v>1</v>
          </cell>
          <cell r="V336">
            <v>9.9999999999999992E-2</v>
          </cell>
          <cell r="W336">
            <v>1.6800000000000002E-8</v>
          </cell>
          <cell r="X336" t="str">
            <v>Expected to require 1 mechanic to conduct repairs. Expected to be replaceable in situ. Remove Armor Lid. Repair by exchange available at First or Second line without special facilities. Remove and replace part with standard tools. No Special tools predict</v>
          </cell>
          <cell r="Z336">
            <v>0</v>
          </cell>
          <cell r="AA336" t="str">
            <v>T0</v>
          </cell>
          <cell r="AB336" t="str">
            <v>T0</v>
          </cell>
          <cell r="AC336" t="str">
            <v>P6</v>
          </cell>
          <cell r="AD336" t="str">
            <v>T0</v>
          </cell>
          <cell r="AE336">
            <v>0</v>
          </cell>
          <cell r="AF336">
            <v>0</v>
          </cell>
          <cell r="AG336">
            <v>1.6666666666666666E-2</v>
          </cell>
          <cell r="AH336">
            <v>0</v>
          </cell>
          <cell r="AI336">
            <v>0</v>
          </cell>
          <cell r="AJ336">
            <v>8.3333333333333329E-2</v>
          </cell>
          <cell r="AK336">
            <v>0</v>
          </cell>
          <cell r="AL336">
            <v>0</v>
          </cell>
          <cell r="AM336">
            <v>9.9999999999999992E-2</v>
          </cell>
          <cell r="AN336">
            <v>1.6800000000000002E-8</v>
          </cell>
          <cell r="AP336">
            <v>2</v>
          </cell>
          <cell r="AQ336">
            <v>1</v>
          </cell>
          <cell r="AV336">
            <v>1</v>
          </cell>
          <cell r="BD336">
            <v>1</v>
          </cell>
          <cell r="BJ336">
            <v>1</v>
          </cell>
          <cell r="BL336">
            <v>1</v>
          </cell>
          <cell r="BM336">
            <v>1</v>
          </cell>
          <cell r="BO336" t="str">
            <v xml:space="preserve">Expected to require 1 mechanic to conduct repairs. </v>
          </cell>
          <cell r="BP336" t="str">
            <v xml:space="preserve">Expected to be replaceable in situ. </v>
          </cell>
          <cell r="BQ336" t="str">
            <v/>
          </cell>
          <cell r="BR336" t="str">
            <v/>
          </cell>
          <cell r="BS336" t="str">
            <v xml:space="preserve">Remove Armor Lid. </v>
          </cell>
          <cell r="BT336" t="str">
            <v/>
          </cell>
          <cell r="BU336" t="str">
            <v/>
          </cell>
          <cell r="BV336" t="str">
            <v/>
          </cell>
          <cell r="BW336" t="str">
            <v/>
          </cell>
          <cell r="BX336" t="str">
            <v/>
          </cell>
          <cell r="BY336" t="str">
            <v/>
          </cell>
          <cell r="BZ336" t="str">
            <v/>
          </cell>
          <cell r="CA336" t="str">
            <v xml:space="preserve">Repair by exchange available at First or Second line without special facilities. </v>
          </cell>
          <cell r="CB336" t="str">
            <v/>
          </cell>
          <cell r="CC336" t="str">
            <v/>
          </cell>
          <cell r="CD336" t="str">
            <v/>
          </cell>
          <cell r="CE336" t="str">
            <v/>
          </cell>
          <cell r="CF336" t="str">
            <v xml:space="preserve">Remove and replace part with standard tools. No Special tools predicted. </v>
          </cell>
          <cell r="CG336" t="str">
            <v/>
          </cell>
          <cell r="CH336" t="str">
            <v/>
          </cell>
          <cell r="CI336" t="str">
            <v xml:space="preserve">No consumeables predicted. </v>
          </cell>
          <cell r="CJ336" t="str">
            <v xml:space="preserve">No predicted life limitations. </v>
          </cell>
          <cell r="CK336" t="str">
            <v/>
          </cell>
          <cell r="CL336" t="str">
            <v>Y</v>
          </cell>
        </row>
        <row r="337">
          <cell r="A337">
            <v>343</v>
          </cell>
          <cell r="C337">
            <v>3</v>
          </cell>
          <cell r="D337" t="str">
            <v>Y</v>
          </cell>
          <cell r="E337">
            <v>0.224</v>
          </cell>
          <cell r="F337" t="str">
            <v>SV00A0A450AD11</v>
          </cell>
          <cell r="G337" t="str">
            <v>FT22524</v>
          </cell>
          <cell r="H337" t="str">
            <v>Scout</v>
          </cell>
          <cell r="I337" t="str">
            <v>MAIN TANK - 3 - REPAIR &amp; RECOVERY</v>
          </cell>
          <cell r="J337" t="str">
            <v>GUAGE Cup</v>
          </cell>
          <cell r="K337" t="str">
            <v>Fuel Level Sensor LRU</v>
          </cell>
          <cell r="L337" t="str">
            <v>GUAGE Cup</v>
          </cell>
          <cell r="M337">
            <v>1</v>
          </cell>
          <cell r="N337">
            <v>1</v>
          </cell>
          <cell r="O337">
            <v>0.224</v>
          </cell>
          <cell r="P337">
            <v>0.224</v>
          </cell>
          <cell r="Q337">
            <v>2.2399999999999999E-7</v>
          </cell>
          <cell r="R337">
            <v>4464285.7142857146</v>
          </cell>
          <cell r="S337" t="str">
            <v>No redundancy</v>
          </cell>
          <cell r="T337" t="str">
            <v>NPRD-95.  P2-152, Plate - 0.008M converted from miles to hours.</v>
          </cell>
          <cell r="U337">
            <v>1</v>
          </cell>
          <cell r="V337">
            <v>0.11666666666666667</v>
          </cell>
          <cell r="W337">
            <v>2.6133333333333332E-8</v>
          </cell>
          <cell r="X337" t="str">
            <v>Expected to require 1 mechanic to conduct repairs. Expected to be replaceable in situ. Remove Armor Lid. Repair by exchange available at First or Second line without special facilities. Remove and replace part with standard tools. No Special tools predict</v>
          </cell>
          <cell r="Z337">
            <v>0</v>
          </cell>
          <cell r="AA337" t="str">
            <v>T0</v>
          </cell>
          <cell r="AB337" t="str">
            <v>T0</v>
          </cell>
          <cell r="AC337" t="str">
            <v>P29</v>
          </cell>
          <cell r="AD337" t="str">
            <v>T0</v>
          </cell>
          <cell r="AE337">
            <v>0</v>
          </cell>
          <cell r="AF337">
            <v>0</v>
          </cell>
          <cell r="AG337">
            <v>3.3333333333333333E-2</v>
          </cell>
          <cell r="AH337">
            <v>0</v>
          </cell>
          <cell r="AI337">
            <v>0</v>
          </cell>
          <cell r="AJ337">
            <v>8.3333333333333329E-2</v>
          </cell>
          <cell r="AK337">
            <v>0</v>
          </cell>
          <cell r="AL337">
            <v>0</v>
          </cell>
          <cell r="AM337">
            <v>0.11666666666666667</v>
          </cell>
          <cell r="AN337">
            <v>2.6133333333333332E-8</v>
          </cell>
          <cell r="AP337">
            <v>2</v>
          </cell>
          <cell r="AQ337">
            <v>1</v>
          </cell>
          <cell r="AV337">
            <v>1</v>
          </cell>
          <cell r="BD337">
            <v>1</v>
          </cell>
          <cell r="BJ337">
            <v>1</v>
          </cell>
          <cell r="BL337">
            <v>1</v>
          </cell>
          <cell r="BM337">
            <v>1</v>
          </cell>
          <cell r="BO337" t="str">
            <v xml:space="preserve">Expected to require 1 mechanic to conduct repairs. </v>
          </cell>
          <cell r="BP337" t="str">
            <v xml:space="preserve">Expected to be replaceable in situ. </v>
          </cell>
          <cell r="BQ337" t="str">
            <v/>
          </cell>
          <cell r="BR337" t="str">
            <v/>
          </cell>
          <cell r="BS337" t="str">
            <v xml:space="preserve">Remove Armor Lid. </v>
          </cell>
          <cell r="BT337" t="str">
            <v/>
          </cell>
          <cell r="BU337" t="str">
            <v/>
          </cell>
          <cell r="BV337" t="str">
            <v/>
          </cell>
          <cell r="BW337" t="str">
            <v/>
          </cell>
          <cell r="BX337" t="str">
            <v/>
          </cell>
          <cell r="BY337" t="str">
            <v/>
          </cell>
          <cell r="BZ337" t="str">
            <v/>
          </cell>
          <cell r="CA337" t="str">
            <v xml:space="preserve">Repair by exchange available at First or Second line without special facilities. </v>
          </cell>
          <cell r="CB337" t="str">
            <v/>
          </cell>
          <cell r="CC337" t="str">
            <v/>
          </cell>
          <cell r="CD337" t="str">
            <v/>
          </cell>
          <cell r="CE337" t="str">
            <v/>
          </cell>
          <cell r="CF337" t="str">
            <v xml:space="preserve">Remove and replace part with standard tools. No Special tools predicted. </v>
          </cell>
          <cell r="CG337" t="str">
            <v/>
          </cell>
          <cell r="CH337" t="str">
            <v/>
          </cell>
          <cell r="CI337" t="str">
            <v xml:space="preserve">No consumeables predicted. </v>
          </cell>
          <cell r="CJ337" t="str">
            <v xml:space="preserve">No predicted life limitations. </v>
          </cell>
          <cell r="CK337" t="str">
            <v/>
          </cell>
          <cell r="CL337" t="str">
            <v>Y</v>
          </cell>
        </row>
        <row r="338">
          <cell r="A338">
            <v>344</v>
          </cell>
          <cell r="B338">
            <v>215</v>
          </cell>
          <cell r="C338">
            <v>2</v>
          </cell>
          <cell r="D338" t="str">
            <v>N</v>
          </cell>
          <cell r="E338">
            <v>0</v>
          </cell>
          <cell r="F338" t="str">
            <v>SV00A0A460AG09</v>
          </cell>
          <cell r="G338" t="str">
            <v/>
          </cell>
          <cell r="H338" t="str">
            <v>REP/REC</v>
          </cell>
          <cell r="I338" t="str">
            <v>MAIN TANK - 3 - REPAIR &amp; RECOVERY</v>
          </cell>
          <cell r="J338" t="str">
            <v/>
          </cell>
          <cell r="K338" t="str">
            <v>AIR CONNECTION MAIN TANK</v>
          </cell>
          <cell r="L338" t="str">
            <v/>
          </cell>
          <cell r="M338" t="str">
            <v/>
          </cell>
          <cell r="N338" t="str">
            <v/>
          </cell>
          <cell r="O338">
            <v>10.64931427445423</v>
          </cell>
          <cell r="P338">
            <v>10.64931427445423</v>
          </cell>
          <cell r="Q338">
            <v>1.064931427445423E-5</v>
          </cell>
          <cell r="R338">
            <v>93902.759767247961</v>
          </cell>
          <cell r="S338" t="str">
            <v>No redundancy</v>
          </cell>
          <cell r="T338" t="str">
            <v>Sum of Below Parts</v>
          </cell>
          <cell r="U338">
            <v>1</v>
          </cell>
          <cell r="V338">
            <v>1.177046320165142</v>
          </cell>
          <cell r="W338">
            <v>1.2534736179028469E-5</v>
          </cell>
          <cell r="X338" t="str">
            <v xml:space="preserve">Repair by exchange available at First or Second line without special facilities. See parts below. Individual damaged parts can be replaced without replacing the tank. </v>
          </cell>
          <cell r="Z338">
            <v>0</v>
          </cell>
          <cell r="AA338" t="str">
            <v>T0</v>
          </cell>
          <cell r="AB338" t="str">
            <v>T0</v>
          </cell>
          <cell r="AC338" t="str">
            <v>T0</v>
          </cell>
          <cell r="AD338" t="str">
            <v>T0</v>
          </cell>
          <cell r="AL338" t="str">
            <v>MTTE =</v>
          </cell>
          <cell r="AM338">
            <v>1.177046320165142</v>
          </cell>
          <cell r="AN338">
            <v>1.2534736179028469E-5</v>
          </cell>
          <cell r="AP338">
            <v>1</v>
          </cell>
          <cell r="AQ338">
            <v>4</v>
          </cell>
          <cell r="BJ338">
            <v>6</v>
          </cell>
          <cell r="BL338">
            <v>6</v>
          </cell>
          <cell r="BM338">
            <v>5</v>
          </cell>
          <cell r="BN338">
            <v>2</v>
          </cell>
          <cell r="BO338" t="str">
            <v/>
          </cell>
          <cell r="BP338" t="str">
            <v/>
          </cell>
          <cell r="BQ338" t="str">
            <v/>
          </cell>
          <cell r="BR338" t="str">
            <v/>
          </cell>
          <cell r="BS338" t="str">
            <v/>
          </cell>
          <cell r="BT338" t="str">
            <v/>
          </cell>
          <cell r="BU338" t="str">
            <v/>
          </cell>
          <cell r="BV338" t="str">
            <v/>
          </cell>
          <cell r="BW338" t="str">
            <v/>
          </cell>
          <cell r="BX338" t="str">
            <v/>
          </cell>
          <cell r="BY338" t="str">
            <v/>
          </cell>
          <cell r="BZ338" t="str">
            <v/>
          </cell>
          <cell r="CA338" t="str">
            <v xml:space="preserve">Repair by exchange available at First or Second line without special facilities. </v>
          </cell>
          <cell r="CB338" t="str">
            <v/>
          </cell>
          <cell r="CC338" t="str">
            <v/>
          </cell>
          <cell r="CD338" t="str">
            <v/>
          </cell>
          <cell r="CE338" t="str">
            <v/>
          </cell>
          <cell r="CF338" t="str">
            <v/>
          </cell>
          <cell r="CG338" t="str">
            <v/>
          </cell>
          <cell r="CH338" t="str">
            <v/>
          </cell>
          <cell r="CI338" t="str">
            <v/>
          </cell>
          <cell r="CJ338" t="str">
            <v/>
          </cell>
          <cell r="CK338" t="str">
            <v xml:space="preserve">See parts below. Individual damaged parts can be replaced without replacing the tank. </v>
          </cell>
          <cell r="CL338" t="str">
            <v>Y</v>
          </cell>
        </row>
        <row r="339">
          <cell r="A339">
            <v>345</v>
          </cell>
          <cell r="B339">
            <v>215</v>
          </cell>
          <cell r="C339">
            <v>3</v>
          </cell>
          <cell r="D339" t="str">
            <v>Y</v>
          </cell>
          <cell r="E339">
            <v>5.0848000000000004</v>
          </cell>
          <cell r="F339" t="str">
            <v>SV00A0A460AG0901</v>
          </cell>
          <cell r="G339" t="str">
            <v>SV15LOMDCF</v>
          </cell>
          <cell r="H339" t="str">
            <v>REP/REC</v>
          </cell>
          <cell r="I339" t="str">
            <v>MAIN TANK - 3 - REPAIR &amp; RECOVERY</v>
          </cell>
          <cell r="J339" t="str">
            <v>M22 X 1.5 Bulkhead Connector</v>
          </cell>
          <cell r="K339" t="str">
            <v>Inward Relief Port LRU (Air) (4)</v>
          </cell>
          <cell r="L339" t="str">
            <v>M22 X 1.5 Bulkhead Connector</v>
          </cell>
          <cell r="M339">
            <v>2</v>
          </cell>
          <cell r="N339">
            <v>2</v>
          </cell>
          <cell r="O339">
            <v>2.5424000000000002</v>
          </cell>
          <cell r="P339">
            <v>5.0848000000000004</v>
          </cell>
          <cell r="Q339">
            <v>5.0848000000000009E-6</v>
          </cell>
          <cell r="R339">
            <v>196664.56891126491</v>
          </cell>
          <cell r="S339" t="str">
            <v>No redundancy</v>
          </cell>
          <cell r="T339" t="str">
            <v>NPRD 95 P2-49, Connector Adapter - 0.0908M converted to hours</v>
          </cell>
          <cell r="U339">
            <v>2</v>
          </cell>
          <cell r="V339">
            <v>2.2166666666666668</v>
          </cell>
          <cell r="W339">
            <v>1.1271306666666669E-5</v>
          </cell>
          <cell r="X339" t="str">
            <v>Expected to be replaceable. Remove Armor Lid. Remove tank in accordance with above to gain access. Expected to need 2 mechanics to remove tank. Remove 53 bolts to remove the Top Access Plate. Replace each  Gasket and Bonded Seal with every disturbance. Re</v>
          </cell>
          <cell r="Y339">
            <v>53</v>
          </cell>
          <cell r="Z339">
            <v>1</v>
          </cell>
          <cell r="AA339" t="str">
            <v>R4</v>
          </cell>
          <cell r="AB339" t="str">
            <v>T3</v>
          </cell>
          <cell r="AC339" t="str">
            <v>P11</v>
          </cell>
          <cell r="AD339" t="str">
            <v>P14</v>
          </cell>
          <cell r="AE339">
            <v>0.44166666666666665</v>
          </cell>
          <cell r="AF339">
            <v>0.5</v>
          </cell>
          <cell r="AG339">
            <v>0.25</v>
          </cell>
          <cell r="AH339">
            <v>0.5</v>
          </cell>
          <cell r="AI339">
            <v>0.44166666666666665</v>
          </cell>
          <cell r="AJ339">
            <v>8.3333333333333329E-2</v>
          </cell>
          <cell r="AK339">
            <v>0</v>
          </cell>
          <cell r="AL339">
            <v>0</v>
          </cell>
          <cell r="AM339">
            <v>2.2166666666666668</v>
          </cell>
          <cell r="AN339">
            <v>1.1271306666666669E-5</v>
          </cell>
          <cell r="AP339">
            <v>2</v>
          </cell>
          <cell r="AQ339">
            <v>2</v>
          </cell>
          <cell r="AR339">
            <v>1</v>
          </cell>
          <cell r="AS339">
            <v>53</v>
          </cell>
          <cell r="AV339">
            <v>1</v>
          </cell>
          <cell r="BA339">
            <v>1</v>
          </cell>
          <cell r="BB339">
            <v>1</v>
          </cell>
          <cell r="BC339">
            <v>4</v>
          </cell>
          <cell r="BD339">
            <v>2</v>
          </cell>
          <cell r="BH339">
            <v>2</v>
          </cell>
          <cell r="BJ339">
            <v>1</v>
          </cell>
          <cell r="BL339">
            <v>1</v>
          </cell>
          <cell r="BM339">
            <v>1</v>
          </cell>
          <cell r="BO339" t="str">
            <v/>
          </cell>
          <cell r="BP339" t="str">
            <v xml:space="preserve">Expected to be replaceable. </v>
          </cell>
          <cell r="BQ339" t="str">
            <v/>
          </cell>
          <cell r="BR339" t="str">
            <v/>
          </cell>
          <cell r="BS339" t="str">
            <v xml:space="preserve">Remove Armor Lid. </v>
          </cell>
          <cell r="BT339" t="str">
            <v/>
          </cell>
          <cell r="BU339" t="str">
            <v/>
          </cell>
          <cell r="BV339" t="str">
            <v xml:space="preserve">Remove tank in accordance with above to gain access. Expected to need 2 mechanics to remove tank. </v>
          </cell>
          <cell r="BW339" t="str">
            <v xml:space="preserve">Remove 53 bolts to remove the Top Access Plate. </v>
          </cell>
          <cell r="BX339" t="str">
            <v/>
          </cell>
          <cell r="BY339" t="str">
            <v/>
          </cell>
          <cell r="BZ339" t="str">
            <v xml:space="preserve">Replace each  Gasket and Bonded Seal with every disturbance. </v>
          </cell>
          <cell r="CA339" t="str">
            <v xml:space="preserve">Repair by exchange available at First or Second line without special facilities. </v>
          </cell>
          <cell r="CB339" t="str">
            <v/>
          </cell>
          <cell r="CC339" t="str">
            <v/>
          </cell>
          <cell r="CD339" t="str">
            <v/>
          </cell>
          <cell r="CE339" t="str">
            <v xml:space="preserve">Systematically remove SAFOAM layers to gain access.  Carefully reinstall new layers of Safoam in accordance with instructions. </v>
          </cell>
          <cell r="CF339" t="str">
            <v xml:space="preserve">Remove and replace part with standard tools. No Special tools predicted. </v>
          </cell>
          <cell r="CG339" t="str">
            <v/>
          </cell>
          <cell r="CH339" t="str">
            <v/>
          </cell>
          <cell r="CI339" t="str">
            <v xml:space="preserve">No consumeables predicted. </v>
          </cell>
          <cell r="CJ339" t="str">
            <v xml:space="preserve">No predicted life limitations. </v>
          </cell>
          <cell r="CK339" t="str">
            <v/>
          </cell>
          <cell r="CL339" t="str">
            <v>Y</v>
          </cell>
        </row>
        <row r="340">
          <cell r="A340">
            <v>346</v>
          </cell>
          <cell r="B340">
            <v>216</v>
          </cell>
          <cell r="C340">
            <v>3</v>
          </cell>
          <cell r="D340" t="str">
            <v>Y</v>
          </cell>
          <cell r="E340">
            <v>8.9714274454228818E-2</v>
          </cell>
          <cell r="F340" t="str">
            <v>SV00A0A460AG0903</v>
          </cell>
          <cell r="G340" t="str">
            <v>MLN22</v>
          </cell>
          <cell r="H340" t="str">
            <v>REP/REC</v>
          </cell>
          <cell r="I340" t="str">
            <v>MAIN TANK - 3 - REPAIR &amp; RECOVERY</v>
          </cell>
          <cell r="J340" t="str">
            <v>M22 X 1.5 Locknut</v>
          </cell>
          <cell r="K340" t="str">
            <v>Inward Relief Port LRU (Air) (4)</v>
          </cell>
          <cell r="L340" t="str">
            <v>M22 X 1.5 Locknut</v>
          </cell>
          <cell r="M340">
            <v>2</v>
          </cell>
          <cell r="N340">
            <v>2</v>
          </cell>
          <cell r="O340">
            <v>4.4857137227114409E-2</v>
          </cell>
          <cell r="P340">
            <v>8.9714274454228818E-2</v>
          </cell>
          <cell r="Q340">
            <v>8.9714274454228823E-8</v>
          </cell>
          <cell r="R340">
            <v>11146498.214285715</v>
          </cell>
          <cell r="S340" t="str">
            <v>No redundancy</v>
          </cell>
          <cell r="T340" t="str">
            <v>NPRD 95 P2-146, Nut Plain Hexagon P# MS-51968-17- 1/624.2039M GM converted to hours.</v>
          </cell>
          <cell r="U340">
            <v>1</v>
          </cell>
          <cell r="V340">
            <v>1.0166666666666666</v>
          </cell>
          <cell r="W340">
            <v>9.1209512361799295E-8</v>
          </cell>
          <cell r="X340" t="str">
            <v xml:space="preserve">Expected to require 1 mechanic to conduct repairs. Expected to be replaceable in situ. Remove Armor Lid. Remove 53 bolts to remove the Top Access Plate. Replace each  Gasket and Bonded Seal with every disturbance. Repair by exchange available at First or </v>
          </cell>
          <cell r="Y340">
            <v>53</v>
          </cell>
          <cell r="Z340">
            <v>0</v>
          </cell>
          <cell r="AA340" t="str">
            <v>T0</v>
          </cell>
          <cell r="AB340" t="str">
            <v>T3</v>
          </cell>
          <cell r="AC340" t="str">
            <v>P19</v>
          </cell>
          <cell r="AD340" t="str">
            <v>P14</v>
          </cell>
          <cell r="AE340">
            <v>0.44166666666666665</v>
          </cell>
          <cell r="AF340">
            <v>0</v>
          </cell>
          <cell r="AG340">
            <v>0.05</v>
          </cell>
          <cell r="AH340">
            <v>0</v>
          </cell>
          <cell r="AI340">
            <v>0.44166666666666665</v>
          </cell>
          <cell r="AJ340">
            <v>8.3333333333333329E-2</v>
          </cell>
          <cell r="AK340">
            <v>0</v>
          </cell>
          <cell r="AL340">
            <v>0</v>
          </cell>
          <cell r="AM340">
            <v>1.0166666666666666</v>
          </cell>
          <cell r="AN340">
            <v>9.1209512361799295E-8</v>
          </cell>
          <cell r="AP340">
            <v>2</v>
          </cell>
          <cell r="AQ340">
            <v>1</v>
          </cell>
          <cell r="AR340">
            <v>1</v>
          </cell>
          <cell r="AS340">
            <v>53</v>
          </cell>
          <cell r="AV340">
            <v>1</v>
          </cell>
          <cell r="BA340">
            <v>1</v>
          </cell>
          <cell r="BB340">
            <v>1</v>
          </cell>
          <cell r="BC340">
            <v>4</v>
          </cell>
          <cell r="BD340">
            <v>1</v>
          </cell>
          <cell r="BJ340">
            <v>1</v>
          </cell>
          <cell r="BL340">
            <v>1</v>
          </cell>
          <cell r="BM340">
            <v>1</v>
          </cell>
          <cell r="BO340" t="str">
            <v xml:space="preserve">Expected to require 1 mechanic to conduct repairs. </v>
          </cell>
          <cell r="BP340" t="str">
            <v xml:space="preserve">Expected to be replaceable in situ. </v>
          </cell>
          <cell r="BQ340" t="str">
            <v/>
          </cell>
          <cell r="BR340" t="str">
            <v/>
          </cell>
          <cell r="BS340" t="str">
            <v xml:space="preserve">Remove Armor Lid. </v>
          </cell>
          <cell r="BT340" t="str">
            <v/>
          </cell>
          <cell r="BU340" t="str">
            <v/>
          </cell>
          <cell r="BV340" t="str">
            <v/>
          </cell>
          <cell r="BW340" t="str">
            <v xml:space="preserve">Remove 53 bolts to remove the Top Access Plate. </v>
          </cell>
          <cell r="BX340" t="str">
            <v/>
          </cell>
          <cell r="BY340" t="str">
            <v/>
          </cell>
          <cell r="BZ340" t="str">
            <v xml:space="preserve">Replace each  Gasket and Bonded Seal with every disturbance. </v>
          </cell>
          <cell r="CA340" t="str">
            <v xml:space="preserve">Repair by exchange available at First or Second line without special facilities. </v>
          </cell>
          <cell r="CB340" t="str">
            <v/>
          </cell>
          <cell r="CC340" t="str">
            <v/>
          </cell>
          <cell r="CD340" t="str">
            <v/>
          </cell>
          <cell r="CE340" t="str">
            <v/>
          </cell>
          <cell r="CF340" t="str">
            <v xml:space="preserve">Remove and replace part with standard tools. No Special tools predicted. </v>
          </cell>
          <cell r="CG340" t="str">
            <v/>
          </cell>
          <cell r="CH340" t="str">
            <v/>
          </cell>
          <cell r="CI340" t="str">
            <v xml:space="preserve">No consumeables predicted. </v>
          </cell>
          <cell r="CJ340" t="str">
            <v xml:space="preserve">No predicted life limitations. </v>
          </cell>
          <cell r="CK340" t="str">
            <v/>
          </cell>
          <cell r="CL340" t="str">
            <v>Y</v>
          </cell>
        </row>
        <row r="341">
          <cell r="A341">
            <v>347</v>
          </cell>
          <cell r="B341">
            <v>217</v>
          </cell>
          <cell r="C341">
            <v>3</v>
          </cell>
          <cell r="D341" t="str">
            <v>Y</v>
          </cell>
          <cell r="E341">
            <v>0.39</v>
          </cell>
          <cell r="F341" t="str">
            <v>SV00A0A460AG0905</v>
          </cell>
          <cell r="G341" t="str">
            <v>22MM BONDED</v>
          </cell>
          <cell r="H341" t="str">
            <v>REP/REC</v>
          </cell>
          <cell r="I341" t="str">
            <v>MAIN TANK - 3 - REPAIR &amp; RECOVERY</v>
          </cell>
          <cell r="J341" t="str">
            <v>M22 X 1.5 Bonded Seal</v>
          </cell>
          <cell r="K341" t="str">
            <v>Inward Relief Port LRU (Air) (4)</v>
          </cell>
          <cell r="L341" t="str">
            <v>M22 X 1.5 Bonded Seal</v>
          </cell>
          <cell r="M341">
            <v>2</v>
          </cell>
          <cell r="N341">
            <v>2</v>
          </cell>
          <cell r="O341">
            <v>0.19500000000000001</v>
          </cell>
          <cell r="P341">
            <v>0.39</v>
          </cell>
          <cell r="Q341">
            <v>3.9000000000000002E-7</v>
          </cell>
          <cell r="R341">
            <v>2564102.564102564</v>
          </cell>
          <cell r="S341" t="str">
            <v>No redundancy</v>
          </cell>
          <cell r="T341" t="str">
            <v>NPRD 95 P2-179, Seal O-Ring - 0.0780 GF converted to GM.</v>
          </cell>
          <cell r="U341">
            <v>1</v>
          </cell>
          <cell r="V341">
            <v>1.05</v>
          </cell>
          <cell r="W341">
            <v>4.0950000000000006E-7</v>
          </cell>
          <cell r="X341" t="str">
            <v xml:space="preserve">Expected to require 1 mechanic to conduct repairs. Expected to be replaceable in situ. Remove Armor Lid. Remove 53 bolts to remove the Top Access Plate. Replace each  Gasket and Bonded Seal with every disturbance. Repair by exchange available at First or </v>
          </cell>
          <cell r="Y341">
            <v>53</v>
          </cell>
          <cell r="Z341">
            <v>0</v>
          </cell>
          <cell r="AA341" t="str">
            <v>T0</v>
          </cell>
          <cell r="AB341" t="str">
            <v>T3</v>
          </cell>
          <cell r="AC341" t="str">
            <v>P7</v>
          </cell>
          <cell r="AD341" t="str">
            <v>P14</v>
          </cell>
          <cell r="AE341">
            <v>0.44166666666666665</v>
          </cell>
          <cell r="AF341">
            <v>0</v>
          </cell>
          <cell r="AG341">
            <v>8.3333333333333343E-2</v>
          </cell>
          <cell r="AH341">
            <v>0</v>
          </cell>
          <cell r="AI341">
            <v>0.44166666666666665</v>
          </cell>
          <cell r="AJ341">
            <v>8.3333333333333329E-2</v>
          </cell>
          <cell r="AK341">
            <v>0</v>
          </cell>
          <cell r="AL341">
            <v>0</v>
          </cell>
          <cell r="AM341">
            <v>1.05</v>
          </cell>
          <cell r="AN341">
            <v>4.0950000000000006E-7</v>
          </cell>
          <cell r="AP341">
            <v>2</v>
          </cell>
          <cell r="AQ341">
            <v>1</v>
          </cell>
          <cell r="AR341">
            <v>1</v>
          </cell>
          <cell r="AS341">
            <v>53</v>
          </cell>
          <cell r="AV341">
            <v>1</v>
          </cell>
          <cell r="BA341">
            <v>1</v>
          </cell>
          <cell r="BB341">
            <v>1</v>
          </cell>
          <cell r="BC341">
            <v>4</v>
          </cell>
          <cell r="BD341">
            <v>1</v>
          </cell>
          <cell r="BJ341">
            <v>1</v>
          </cell>
          <cell r="BL341">
            <v>1</v>
          </cell>
          <cell r="BM341">
            <v>4</v>
          </cell>
          <cell r="BO341" t="str">
            <v xml:space="preserve">Expected to require 1 mechanic to conduct repairs. </v>
          </cell>
          <cell r="BP341" t="str">
            <v xml:space="preserve">Expected to be replaceable in situ. </v>
          </cell>
          <cell r="BQ341" t="str">
            <v/>
          </cell>
          <cell r="BR341" t="str">
            <v/>
          </cell>
          <cell r="BS341" t="str">
            <v xml:space="preserve">Remove Armor Lid. </v>
          </cell>
          <cell r="BT341" t="str">
            <v/>
          </cell>
          <cell r="BU341" t="str">
            <v/>
          </cell>
          <cell r="BV341" t="str">
            <v/>
          </cell>
          <cell r="BW341" t="str">
            <v xml:space="preserve">Remove 53 bolts to remove the Top Access Plate. </v>
          </cell>
          <cell r="BX341" t="str">
            <v/>
          </cell>
          <cell r="BY341" t="str">
            <v/>
          </cell>
          <cell r="BZ341" t="str">
            <v xml:space="preserve">Replace each  Gasket and Bonded Seal with every disturbance. </v>
          </cell>
          <cell r="CA341" t="str">
            <v xml:space="preserve">Repair by exchange available at First or Second line without special facilities. </v>
          </cell>
          <cell r="CB341" t="str">
            <v/>
          </cell>
          <cell r="CC341" t="str">
            <v/>
          </cell>
          <cell r="CD341" t="str">
            <v/>
          </cell>
          <cell r="CE341" t="str">
            <v/>
          </cell>
          <cell r="CF341" t="str">
            <v xml:space="preserve">Remove and replace part with standard tools. No Special tools predicted. </v>
          </cell>
          <cell r="CG341" t="str">
            <v/>
          </cell>
          <cell r="CH341" t="str">
            <v/>
          </cell>
          <cell r="CI341" t="str">
            <v xml:space="preserve">No consumeables predicted. </v>
          </cell>
          <cell r="CJ341" t="str">
            <v xml:space="preserve">Life Limited. This material is subject to deterioration. Inspect on condition at 10 years, and every 5 years subsequently. If disturbed, replace with new. </v>
          </cell>
          <cell r="CK341" t="str">
            <v/>
          </cell>
          <cell r="CL341" t="str">
            <v>Y</v>
          </cell>
        </row>
        <row r="342">
          <cell r="A342">
            <v>348</v>
          </cell>
          <cell r="B342">
            <v>218</v>
          </cell>
          <cell r="C342">
            <v>3</v>
          </cell>
          <cell r="D342" t="str">
            <v>Y</v>
          </cell>
          <cell r="E342">
            <v>5.0848000000000004</v>
          </cell>
          <cell r="F342" t="str">
            <v>SV00A0A460AG0907</v>
          </cell>
          <cell r="G342" t="str">
            <v>EW15LOMDCF</v>
          </cell>
          <cell r="H342" t="str">
            <v>REP/REC</v>
          </cell>
          <cell r="I342" t="str">
            <v>MAIN TANK - 3 - REPAIR &amp; RECOVERY</v>
          </cell>
          <cell r="J342" t="str">
            <v>M22 X 1.5 90° Swivel Fem/Fixed Male Union</v>
          </cell>
          <cell r="K342" t="str">
            <v>Inward Relief Port LRU (Air) (4)</v>
          </cell>
          <cell r="L342" t="str">
            <v>M22 X 1.5 90° Swivel Fem/Fixed Male Union</v>
          </cell>
          <cell r="M342">
            <v>2</v>
          </cell>
          <cell r="N342">
            <v>2</v>
          </cell>
          <cell r="O342">
            <v>2.5424000000000002</v>
          </cell>
          <cell r="P342">
            <v>5.0848000000000004</v>
          </cell>
          <cell r="Q342">
            <v>5.0848000000000009E-6</v>
          </cell>
          <cell r="R342">
            <v>196664.56891126491</v>
          </cell>
          <cell r="S342" t="str">
            <v>No redundancy</v>
          </cell>
          <cell r="T342" t="str">
            <v>NPRD 95 P2-49, Connector Adapter - 0.0908M converted to hours</v>
          </cell>
          <cell r="U342">
            <v>1</v>
          </cell>
          <cell r="V342">
            <v>0.15</v>
          </cell>
          <cell r="W342">
            <v>7.6272000000000015E-7</v>
          </cell>
          <cell r="X342" t="str">
            <v xml:space="preserve">Expected to require 1 mechanic to conduct repairs. Expected to be replaceable in situ. Remove Armor Lid. Replace each  Bonded Seal with every disturbance. Repair by exchange available at First or Second line without special facilities. Remove and replace </v>
          </cell>
          <cell r="Z342">
            <v>0</v>
          </cell>
          <cell r="AA342" t="str">
            <v>T0</v>
          </cell>
          <cell r="AB342" t="str">
            <v>T0</v>
          </cell>
          <cell r="AC342" t="str">
            <v>P24</v>
          </cell>
          <cell r="AD342" t="str">
            <v>T0</v>
          </cell>
          <cell r="AE342">
            <v>0</v>
          </cell>
          <cell r="AF342">
            <v>0</v>
          </cell>
          <cell r="AG342">
            <v>6.6666666666666666E-2</v>
          </cell>
          <cell r="AH342">
            <v>0</v>
          </cell>
          <cell r="AI342">
            <v>0</v>
          </cell>
          <cell r="AJ342">
            <v>8.3333333333333329E-2</v>
          </cell>
          <cell r="AK342">
            <v>0</v>
          </cell>
          <cell r="AL342">
            <v>0</v>
          </cell>
          <cell r="AM342">
            <v>0.15</v>
          </cell>
          <cell r="AN342">
            <v>7.6272000000000015E-7</v>
          </cell>
          <cell r="AP342">
            <v>2</v>
          </cell>
          <cell r="AQ342">
            <v>1</v>
          </cell>
          <cell r="AV342">
            <v>1</v>
          </cell>
          <cell r="BA342">
            <v>1</v>
          </cell>
          <cell r="BB342">
            <v>1</v>
          </cell>
          <cell r="BC342">
            <v>1</v>
          </cell>
          <cell r="BD342">
            <v>1</v>
          </cell>
          <cell r="BJ342">
            <v>1</v>
          </cell>
          <cell r="BL342">
            <v>1</v>
          </cell>
          <cell r="BM342">
            <v>1</v>
          </cell>
          <cell r="BO342" t="str">
            <v xml:space="preserve">Expected to require 1 mechanic to conduct repairs. </v>
          </cell>
          <cell r="BP342" t="str">
            <v xml:space="preserve">Expected to be replaceable in situ. </v>
          </cell>
          <cell r="BQ342" t="str">
            <v/>
          </cell>
          <cell r="BR342" t="str">
            <v/>
          </cell>
          <cell r="BS342" t="str">
            <v xml:space="preserve">Remove Armor Lid. </v>
          </cell>
          <cell r="BT342" t="str">
            <v/>
          </cell>
          <cell r="BU342" t="str">
            <v/>
          </cell>
          <cell r="BV342" t="str">
            <v/>
          </cell>
          <cell r="BW342" t="str">
            <v/>
          </cell>
          <cell r="BX342" t="str">
            <v/>
          </cell>
          <cell r="BY342" t="str">
            <v/>
          </cell>
          <cell r="BZ342" t="str">
            <v xml:space="preserve">Replace each  Bonded Seal with every disturbance. </v>
          </cell>
          <cell r="CA342" t="str">
            <v xml:space="preserve">Repair by exchange available at First or Second line without special facilities. </v>
          </cell>
          <cell r="CB342" t="str">
            <v/>
          </cell>
          <cell r="CC342" t="str">
            <v/>
          </cell>
          <cell r="CD342" t="str">
            <v/>
          </cell>
          <cell r="CE342" t="str">
            <v/>
          </cell>
          <cell r="CF342" t="str">
            <v xml:space="preserve">Remove and replace part with standard tools. No Special tools predicted. </v>
          </cell>
          <cell r="CG342" t="str">
            <v/>
          </cell>
          <cell r="CH342" t="str">
            <v/>
          </cell>
          <cell r="CI342" t="str">
            <v xml:space="preserve">No consumeables predicted. </v>
          </cell>
          <cell r="CJ342" t="str">
            <v xml:space="preserve">No predicted life limitations. </v>
          </cell>
          <cell r="CK342" t="str">
            <v/>
          </cell>
          <cell r="CL342" t="str">
            <v>Y</v>
          </cell>
        </row>
        <row r="343">
          <cell r="A343">
            <v>349</v>
          </cell>
          <cell r="B343">
            <v>230</v>
          </cell>
          <cell r="C343">
            <v>2</v>
          </cell>
          <cell r="D343" t="str">
            <v>N</v>
          </cell>
          <cell r="E343">
            <v>0</v>
          </cell>
          <cell r="F343" t="str">
            <v>SV00A0A410AD15</v>
          </cell>
          <cell r="G343" t="str">
            <v/>
          </cell>
          <cell r="H343" t="str">
            <v>REP/REC</v>
          </cell>
          <cell r="I343" t="str">
            <v>MAIN TANK - 3 - REPAIR &amp; RECOVERY</v>
          </cell>
          <cell r="J343" t="str">
            <v/>
          </cell>
          <cell r="K343" t="str">
            <v>FWD FUEL FEED</v>
          </cell>
          <cell r="L343" t="str">
            <v/>
          </cell>
          <cell r="M343" t="str">
            <v/>
          </cell>
          <cell r="N343" t="str">
            <v/>
          </cell>
          <cell r="O343">
            <v>6.4770030905980862</v>
          </cell>
          <cell r="P343">
            <v>6.4770030905980862</v>
          </cell>
          <cell r="Q343">
            <v>6.4770030905980866E-6</v>
          </cell>
          <cell r="R343">
            <v>154392.39197702159</v>
          </cell>
          <cell r="S343" t="str">
            <v>Duplicated fuel feeds</v>
          </cell>
          <cell r="T343" t="str">
            <v>Sum of Below Parts</v>
          </cell>
          <cell r="U343">
            <v>1</v>
          </cell>
          <cell r="V343">
            <v>1.2963886106744293</v>
          </cell>
          <cell r="W343">
            <v>8.3967130379544378E-6</v>
          </cell>
          <cell r="X343" t="str">
            <v xml:space="preserve">Repair by exchange available at First or Second line without special facilities. See parts below. Individual damaged parts can be replaced without replacing the tank. </v>
          </cell>
          <cell r="Z343">
            <v>0</v>
          </cell>
          <cell r="AA343" t="str">
            <v>T0</v>
          </cell>
          <cell r="AB343" t="str">
            <v>T0</v>
          </cell>
          <cell r="AC343" t="str">
            <v>T0</v>
          </cell>
          <cell r="AD343" t="str">
            <v>T0</v>
          </cell>
          <cell r="AL343" t="str">
            <v>MTTE =</v>
          </cell>
          <cell r="AM343">
            <v>1.2963886106744293</v>
          </cell>
          <cell r="AN343">
            <v>8.3967130379544378E-6</v>
          </cell>
          <cell r="AP343">
            <v>1</v>
          </cell>
          <cell r="AQ343">
            <v>4</v>
          </cell>
          <cell r="BJ343">
            <v>6</v>
          </cell>
          <cell r="BL343">
            <v>6</v>
          </cell>
          <cell r="BM343">
            <v>5</v>
          </cell>
          <cell r="BN343">
            <v>2</v>
          </cell>
          <cell r="BO343" t="str">
            <v/>
          </cell>
          <cell r="BP343" t="str">
            <v/>
          </cell>
          <cell r="BQ343" t="str">
            <v/>
          </cell>
          <cell r="BR343" t="str">
            <v/>
          </cell>
          <cell r="BS343" t="str">
            <v/>
          </cell>
          <cell r="BT343" t="str">
            <v/>
          </cell>
          <cell r="BU343" t="str">
            <v/>
          </cell>
          <cell r="BV343" t="str">
            <v/>
          </cell>
          <cell r="BW343" t="str">
            <v/>
          </cell>
          <cell r="BX343" t="str">
            <v/>
          </cell>
          <cell r="BY343" t="str">
            <v/>
          </cell>
          <cell r="BZ343" t="str">
            <v/>
          </cell>
          <cell r="CA343" t="str">
            <v xml:space="preserve">Repair by exchange available at First or Second line without special facilities. </v>
          </cell>
          <cell r="CB343" t="str">
            <v/>
          </cell>
          <cell r="CC343" t="str">
            <v/>
          </cell>
          <cell r="CD343" t="str">
            <v/>
          </cell>
          <cell r="CE343" t="str">
            <v/>
          </cell>
          <cell r="CF343" t="str">
            <v/>
          </cell>
          <cell r="CG343" t="str">
            <v/>
          </cell>
          <cell r="CH343" t="str">
            <v/>
          </cell>
          <cell r="CI343" t="str">
            <v/>
          </cell>
          <cell r="CJ343" t="str">
            <v/>
          </cell>
          <cell r="CK343" t="str">
            <v xml:space="preserve">See parts below. Individual damaged parts can be replaced without replacing the tank. </v>
          </cell>
          <cell r="CL343" t="str">
            <v>Y</v>
          </cell>
        </row>
        <row r="344">
          <cell r="A344">
            <v>350</v>
          </cell>
          <cell r="B344">
            <v>230</v>
          </cell>
          <cell r="C344">
            <v>3</v>
          </cell>
          <cell r="D344" t="str">
            <v>Y</v>
          </cell>
          <cell r="E344">
            <v>2.6158200555016551</v>
          </cell>
          <cell r="F344" t="str">
            <v>SV00A0A410AD13</v>
          </cell>
          <cell r="G344" t="str">
            <v>FT28450</v>
          </cell>
          <cell r="H344" t="str">
            <v>REP/REC</v>
          </cell>
          <cell r="I344" t="str">
            <v>MAIN TANK - 3 - REPAIR &amp; RECOVERY</v>
          </cell>
          <cell r="J344" t="str">
            <v>FNAV Fwd</v>
          </cell>
          <cell r="K344" t="str">
            <v>FNAV Fwd</v>
          </cell>
          <cell r="L344" t="str">
            <v>FNAV Fwd</v>
          </cell>
          <cell r="M344">
            <v>1</v>
          </cell>
          <cell r="N344">
            <v>1</v>
          </cell>
          <cell r="O344">
            <v>2.6158200555016551</v>
          </cell>
          <cell r="P344">
            <v>2.6158200555016551</v>
          </cell>
          <cell r="Q344">
            <v>2.6158200555016553E-6</v>
          </cell>
          <cell r="R344">
            <v>382289.29314031982</v>
          </cell>
          <cell r="S344" t="str">
            <v>No redundancy</v>
          </cell>
          <cell r="T344" t="str">
            <v>Part comparison to FT54024</v>
          </cell>
          <cell r="U344">
            <v>2</v>
          </cell>
          <cell r="V344">
            <v>2.3166666666666669</v>
          </cell>
          <cell r="W344">
            <v>6.0599831285788354E-6</v>
          </cell>
          <cell r="X344" t="str">
            <v xml:space="preserve">Expected to be replaceable. Remove tank in accordance with above to gain access. Expected to need 2 mechanics to remove tank. Remove 53 bolts to remove the Top Access Plate. Remove bottom plate. Replace each  Bonded Seal with every disturbance. Repair by </v>
          </cell>
          <cell r="Y344">
            <v>53</v>
          </cell>
          <cell r="Z344">
            <v>1</v>
          </cell>
          <cell r="AA344" t="str">
            <v>R4</v>
          </cell>
          <cell r="AB344" t="str">
            <v>T3</v>
          </cell>
          <cell r="AC344" t="str">
            <v>P13</v>
          </cell>
          <cell r="AD344" t="str">
            <v>B1</v>
          </cell>
          <cell r="AE344">
            <v>0.45833333333333331</v>
          </cell>
          <cell r="AF344">
            <v>0.5</v>
          </cell>
          <cell r="AG344">
            <v>0.31666666666666665</v>
          </cell>
          <cell r="AH344">
            <v>0.5</v>
          </cell>
          <cell r="AI344">
            <v>0.45833333333333331</v>
          </cell>
          <cell r="AJ344">
            <v>8.3333333333333329E-2</v>
          </cell>
          <cell r="AK344">
            <v>0</v>
          </cell>
          <cell r="AL344">
            <v>0</v>
          </cell>
          <cell r="AM344">
            <v>2.3166666666666669</v>
          </cell>
          <cell r="AN344">
            <v>6.0599831285788354E-6</v>
          </cell>
          <cell r="AP344">
            <v>2</v>
          </cell>
          <cell r="AQ344">
            <v>2</v>
          </cell>
          <cell r="AR344">
            <v>1</v>
          </cell>
          <cell r="AS344">
            <v>53</v>
          </cell>
          <cell r="AT344">
            <v>1</v>
          </cell>
          <cell r="BA344">
            <v>1</v>
          </cell>
          <cell r="BB344">
            <v>1</v>
          </cell>
          <cell r="BC344">
            <v>1</v>
          </cell>
          <cell r="BD344">
            <v>2</v>
          </cell>
          <cell r="BH344">
            <v>2</v>
          </cell>
          <cell r="BJ344">
            <v>1</v>
          </cell>
          <cell r="BK344">
            <v>1</v>
          </cell>
          <cell r="BL344">
            <v>2</v>
          </cell>
          <cell r="BM344">
            <v>1</v>
          </cell>
          <cell r="BO344" t="str">
            <v/>
          </cell>
          <cell r="BP344" t="str">
            <v xml:space="preserve">Expected to be replaceable. </v>
          </cell>
          <cell r="BQ344" t="str">
            <v/>
          </cell>
          <cell r="BR344" t="str">
            <v/>
          </cell>
          <cell r="BS344" t="str">
            <v/>
          </cell>
          <cell r="BT344" t="str">
            <v/>
          </cell>
          <cell r="BU344" t="str">
            <v/>
          </cell>
          <cell r="BV344" t="str">
            <v xml:space="preserve">Remove tank in accordance with above to gain access. Expected to need 2 mechanics to remove tank. </v>
          </cell>
          <cell r="BW344" t="str">
            <v xml:space="preserve">Remove 53 bolts to remove the Top Access Plate. </v>
          </cell>
          <cell r="BX344" t="str">
            <v xml:space="preserve">Remove bottom plate. </v>
          </cell>
          <cell r="BY344" t="str">
            <v/>
          </cell>
          <cell r="BZ344" t="str">
            <v xml:space="preserve">Replace each  Bonded Seal with every disturbance. </v>
          </cell>
          <cell r="CA344" t="str">
            <v xml:space="preserve">Repair by exchange available at First or Second line without special facilities. </v>
          </cell>
          <cell r="CB344" t="str">
            <v/>
          </cell>
          <cell r="CC344" t="str">
            <v/>
          </cell>
          <cell r="CD344" t="str">
            <v/>
          </cell>
          <cell r="CE344" t="str">
            <v xml:space="preserve">Systematically remove SAFOAM layers to gain access.  Carefully reinstall new layers of Safoam in accordance with instructions. </v>
          </cell>
          <cell r="CF344" t="str">
            <v xml:space="preserve">Remove and replace part with standard tools. No Special tools predicted. </v>
          </cell>
          <cell r="CG344" t="str">
            <v xml:space="preserve">Reinstall in the reverse order. </v>
          </cell>
          <cell r="CH344" t="str">
            <v/>
          </cell>
          <cell r="CI344" t="str">
            <v xml:space="preserve">Use thread-locking compound on fasteners. Use silicone grease on bonded seals for preservation.  Use anti-seizing grease/compound on bulkhead connectors and bolts.  Use  bonding compound on mounting strap clamp locations as required. </v>
          </cell>
          <cell r="CJ344" t="str">
            <v xml:space="preserve">No predicted life limitations. </v>
          </cell>
          <cell r="CK344" t="str">
            <v/>
          </cell>
          <cell r="CL344" t="str">
            <v>Y</v>
          </cell>
        </row>
        <row r="345">
          <cell r="A345">
            <v>351</v>
          </cell>
          <cell r="B345">
            <v>231</v>
          </cell>
          <cell r="C345">
            <v>3</v>
          </cell>
          <cell r="D345" t="str">
            <v>Y</v>
          </cell>
          <cell r="E345">
            <v>0.39</v>
          </cell>
          <cell r="F345" t="str">
            <v>SV00A0A410AD1501</v>
          </cell>
          <cell r="G345" t="str">
            <v>Y-BS-M36</v>
          </cell>
          <cell r="H345" t="str">
            <v>REP/REC</v>
          </cell>
          <cell r="I345" t="str">
            <v>MAIN TANK - 3 - REPAIR &amp; RECOVERY</v>
          </cell>
          <cell r="J345" t="str">
            <v>M36 Bonded Seal</v>
          </cell>
          <cell r="K345" t="str">
            <v>Fuel Feed - Fwd Pick Up</v>
          </cell>
          <cell r="L345" t="str">
            <v>M36 Bonded Seal</v>
          </cell>
          <cell r="M345">
            <v>2</v>
          </cell>
          <cell r="N345">
            <v>2</v>
          </cell>
          <cell r="O345">
            <v>0.19500000000000001</v>
          </cell>
          <cell r="P345">
            <v>0.39</v>
          </cell>
          <cell r="Q345">
            <v>3.9000000000000002E-7</v>
          </cell>
          <cell r="R345">
            <v>2564102.564102564</v>
          </cell>
          <cell r="S345" t="str">
            <v>No redundancy</v>
          </cell>
          <cell r="T345" t="str">
            <v>NPRD 95 P2-179, Seal O-Ring - 0.0780 GF converted to GM.</v>
          </cell>
          <cell r="U345">
            <v>2</v>
          </cell>
          <cell r="V345">
            <v>2.1833333333333331</v>
          </cell>
          <cell r="W345">
            <v>8.5150000000000002E-7</v>
          </cell>
          <cell r="X345" t="str">
            <v>Expected to be replaceable. Remove Armor Lid. Remove tank in accordance with above to gain access. Expected to need 2 mechanics to remove tank. Remove 53 bolts to remove the Top Access Plate. Replace each  Bonded Seal with every disturbance. Repair by exc</v>
          </cell>
          <cell r="Y345">
            <v>53</v>
          </cell>
          <cell r="Z345">
            <v>1</v>
          </cell>
          <cell r="AA345" t="str">
            <v>R4</v>
          </cell>
          <cell r="AB345" t="str">
            <v>T3</v>
          </cell>
          <cell r="AC345" t="str">
            <v>P7</v>
          </cell>
          <cell r="AD345" t="str">
            <v>T0</v>
          </cell>
          <cell r="AE345">
            <v>0.44166666666666665</v>
          </cell>
          <cell r="AF345">
            <v>0.5</v>
          </cell>
          <cell r="AG345">
            <v>0.21666666666666667</v>
          </cell>
          <cell r="AH345">
            <v>0.5</v>
          </cell>
          <cell r="AI345">
            <v>0.44166666666666665</v>
          </cell>
          <cell r="AJ345">
            <v>8.3333333333333329E-2</v>
          </cell>
          <cell r="AK345">
            <v>0</v>
          </cell>
          <cell r="AL345">
            <v>0</v>
          </cell>
          <cell r="AM345">
            <v>2.1833333333333331</v>
          </cell>
          <cell r="AN345">
            <v>8.5150000000000002E-7</v>
          </cell>
          <cell r="AP345">
            <v>2</v>
          </cell>
          <cell r="AQ345">
            <v>2</v>
          </cell>
          <cell r="AR345">
            <v>1</v>
          </cell>
          <cell r="AS345">
            <v>53</v>
          </cell>
          <cell r="AV345">
            <v>1</v>
          </cell>
          <cell r="BA345">
            <v>1</v>
          </cell>
          <cell r="BB345">
            <v>1</v>
          </cell>
          <cell r="BC345">
            <v>1</v>
          </cell>
          <cell r="BD345">
            <v>2</v>
          </cell>
          <cell r="BJ345">
            <v>1</v>
          </cell>
          <cell r="BK345">
            <v>1</v>
          </cell>
          <cell r="BL345">
            <v>2</v>
          </cell>
          <cell r="BM345">
            <v>4</v>
          </cell>
          <cell r="BO345" t="str">
            <v/>
          </cell>
          <cell r="BP345" t="str">
            <v xml:space="preserve">Expected to be replaceable. </v>
          </cell>
          <cell r="BQ345" t="str">
            <v/>
          </cell>
          <cell r="BR345" t="str">
            <v/>
          </cell>
          <cell r="BS345" t="str">
            <v xml:space="preserve">Remove Armor Lid. </v>
          </cell>
          <cell r="BT345" t="str">
            <v/>
          </cell>
          <cell r="BU345" t="str">
            <v/>
          </cell>
          <cell r="BV345" t="str">
            <v xml:space="preserve">Remove tank in accordance with above to gain access. Expected to need 2 mechanics to remove tank. </v>
          </cell>
          <cell r="BW345" t="str">
            <v xml:space="preserve">Remove 53 bolts to remove the Top Access Plate. </v>
          </cell>
          <cell r="BX345" t="str">
            <v/>
          </cell>
          <cell r="BY345" t="str">
            <v/>
          </cell>
          <cell r="BZ345" t="str">
            <v xml:space="preserve">Replace each  Bonded Seal with every disturbance. </v>
          </cell>
          <cell r="CA345" t="str">
            <v xml:space="preserve">Repair by exchange available at First or Second line without special facilities. </v>
          </cell>
          <cell r="CB345" t="str">
            <v/>
          </cell>
          <cell r="CC345" t="str">
            <v/>
          </cell>
          <cell r="CD345" t="str">
            <v/>
          </cell>
          <cell r="CE345" t="str">
            <v/>
          </cell>
          <cell r="CF345" t="str">
            <v xml:space="preserve">Remove and replace part with standard tools. No Special tools predicted. </v>
          </cell>
          <cell r="CG345" t="str">
            <v xml:space="preserve">Reinstall in the reverse order. </v>
          </cell>
          <cell r="CH345" t="str">
            <v/>
          </cell>
          <cell r="CI345" t="str">
            <v xml:space="preserve">Use thread-locking compound on fasteners. Use silicone grease on bonded seals for preservation.  Use anti-seizing grease/compound on bulkhead connectors and bolts.  Use  bonding compound on mounting strap clamp locations as required. </v>
          </cell>
          <cell r="CJ345" t="str">
            <v xml:space="preserve">Life Limited. This material is subject to deterioration. Inspect on condition at 10 years, and every 5 years subsequently. If disturbed, replace with new. </v>
          </cell>
          <cell r="CK345" t="str">
            <v/>
          </cell>
          <cell r="CL345" t="str">
            <v>Y</v>
          </cell>
        </row>
        <row r="346">
          <cell r="A346">
            <v>352</v>
          </cell>
          <cell r="B346">
            <v>221</v>
          </cell>
          <cell r="C346">
            <v>3</v>
          </cell>
          <cell r="D346" t="str">
            <v>Y</v>
          </cell>
          <cell r="E346">
            <v>0.224</v>
          </cell>
          <cell r="F346" t="str">
            <v>SV00A0A410AD1503</v>
          </cell>
          <cell r="G346" t="str">
            <v>FT28300</v>
          </cell>
          <cell r="H346" t="str">
            <v>REP/REC</v>
          </cell>
          <cell r="I346" t="str">
            <v>MAIN TANK - 3 - REPAIR &amp; RECOVERY</v>
          </cell>
          <cell r="J346" t="str">
            <v>Bottom Backing Ring</v>
          </cell>
          <cell r="K346" t="str">
            <v>Fuel Feed - Fwd Pick Up</v>
          </cell>
          <cell r="L346" t="str">
            <v>Bottom Backing Ring</v>
          </cell>
          <cell r="M346">
            <v>1</v>
          </cell>
          <cell r="N346">
            <v>1</v>
          </cell>
          <cell r="O346">
            <v>0.224</v>
          </cell>
          <cell r="P346">
            <v>0.224</v>
          </cell>
          <cell r="Q346">
            <v>2.2399999999999999E-7</v>
          </cell>
          <cell r="R346">
            <v>4464285.7142857146</v>
          </cell>
          <cell r="S346" t="str">
            <v>No redundancy</v>
          </cell>
          <cell r="T346" t="str">
            <v>NPRD 95 P2-152, Plate - 0.008M GM converted to hours.</v>
          </cell>
          <cell r="U346">
            <v>2</v>
          </cell>
          <cell r="V346">
            <v>2.2166666666666668</v>
          </cell>
          <cell r="W346">
            <v>4.9653333333333333E-7</v>
          </cell>
          <cell r="X346" t="str">
            <v>Expected to be replaceable. Remove Armor Lid. Remove tank in accordance with above to gain access. Expected to need 2 mechanics to remove tank. Remove 53 bolts to remove the Top Access Plate. Replace each  Bonded Seal with every disturbance. Repair by exc</v>
          </cell>
          <cell r="Y346">
            <v>53</v>
          </cell>
          <cell r="Z346">
            <v>1</v>
          </cell>
          <cell r="AA346" t="str">
            <v>R4</v>
          </cell>
          <cell r="AB346" t="str">
            <v>T3</v>
          </cell>
          <cell r="AC346" t="str">
            <v>P2</v>
          </cell>
          <cell r="AD346" t="str">
            <v>T0</v>
          </cell>
          <cell r="AE346">
            <v>0.44166666666666665</v>
          </cell>
          <cell r="AF346">
            <v>0.5</v>
          </cell>
          <cell r="AG346">
            <v>0.25</v>
          </cell>
          <cell r="AH346">
            <v>0.5</v>
          </cell>
          <cell r="AI346">
            <v>0.44166666666666665</v>
          </cell>
          <cell r="AJ346">
            <v>8.3333333333333329E-2</v>
          </cell>
          <cell r="AK346">
            <v>0</v>
          </cell>
          <cell r="AL346">
            <v>0</v>
          </cell>
          <cell r="AM346">
            <v>2.2166666666666668</v>
          </cell>
          <cell r="AN346">
            <v>4.9653333333333333E-7</v>
          </cell>
          <cell r="AP346">
            <v>2</v>
          </cell>
          <cell r="AQ346">
            <v>2</v>
          </cell>
          <cell r="AR346">
            <v>1</v>
          </cell>
          <cell r="AS346">
            <v>53</v>
          </cell>
          <cell r="AV346">
            <v>1</v>
          </cell>
          <cell r="BA346">
            <v>1</v>
          </cell>
          <cell r="BB346">
            <v>1</v>
          </cell>
          <cell r="BC346">
            <v>1</v>
          </cell>
          <cell r="BD346">
            <v>2</v>
          </cell>
          <cell r="BJ346">
            <v>1</v>
          </cell>
          <cell r="BK346">
            <v>1</v>
          </cell>
          <cell r="BL346">
            <v>2</v>
          </cell>
          <cell r="BM346">
            <v>1</v>
          </cell>
          <cell r="BO346" t="str">
            <v/>
          </cell>
          <cell r="BP346" t="str">
            <v xml:space="preserve">Expected to be replaceable. </v>
          </cell>
          <cell r="BQ346" t="str">
            <v/>
          </cell>
          <cell r="BR346" t="str">
            <v/>
          </cell>
          <cell r="BS346" t="str">
            <v xml:space="preserve">Remove Armor Lid. </v>
          </cell>
          <cell r="BT346" t="str">
            <v/>
          </cell>
          <cell r="BU346" t="str">
            <v/>
          </cell>
          <cell r="BV346" t="str">
            <v xml:space="preserve">Remove tank in accordance with above to gain access. Expected to need 2 mechanics to remove tank. </v>
          </cell>
          <cell r="BW346" t="str">
            <v xml:space="preserve">Remove 53 bolts to remove the Top Access Plate. </v>
          </cell>
          <cell r="BX346" t="str">
            <v/>
          </cell>
          <cell r="BY346" t="str">
            <v/>
          </cell>
          <cell r="BZ346" t="str">
            <v xml:space="preserve">Replace each  Bonded Seal with every disturbance. </v>
          </cell>
          <cell r="CA346" t="str">
            <v xml:space="preserve">Repair by exchange available at First or Second line without special facilities. </v>
          </cell>
          <cell r="CB346" t="str">
            <v/>
          </cell>
          <cell r="CC346" t="str">
            <v/>
          </cell>
          <cell r="CD346" t="str">
            <v/>
          </cell>
          <cell r="CE346" t="str">
            <v/>
          </cell>
          <cell r="CF346" t="str">
            <v xml:space="preserve">Remove and replace part with standard tools. No Special tools predicted. </v>
          </cell>
          <cell r="CG346" t="str">
            <v xml:space="preserve">Reinstall in the reverse order. </v>
          </cell>
          <cell r="CH346" t="str">
            <v/>
          </cell>
          <cell r="CI346" t="str">
            <v xml:space="preserve">Use thread-locking compound on fasteners. Use silicone grease on bonded seals for preservation.  Use anti-seizing grease/compound on bulkhead connectors and bolts.  Use  bonding compound on mounting strap clamp locations as required. </v>
          </cell>
          <cell r="CJ346" t="str">
            <v xml:space="preserve">No predicted life limitations. </v>
          </cell>
          <cell r="CK346" t="str">
            <v/>
          </cell>
          <cell r="CL346" t="str">
            <v>Y</v>
          </cell>
        </row>
        <row r="347">
          <cell r="A347">
            <v>353</v>
          </cell>
          <cell r="B347">
            <v>222</v>
          </cell>
          <cell r="C347">
            <v>3</v>
          </cell>
          <cell r="D347" t="str">
            <v>Y</v>
          </cell>
          <cell r="E347">
            <v>5.7830350964303756E-3</v>
          </cell>
          <cell r="F347" t="str">
            <v>SV00A0A410AD1505</v>
          </cell>
          <cell r="G347" t="str">
            <v>FT28299</v>
          </cell>
          <cell r="H347" t="str">
            <v>REP/REC</v>
          </cell>
          <cell r="I347" t="str">
            <v>MAIN TANK - 3 - REPAIR &amp; RECOVERY</v>
          </cell>
          <cell r="J347" t="str">
            <v>Bottom Backing Plate Gasket</v>
          </cell>
          <cell r="K347" t="str">
            <v>Fuel Feed - Fwd Pick Up</v>
          </cell>
          <cell r="L347" t="str">
            <v>Bottom Backing Plate Gasket</v>
          </cell>
          <cell r="M347">
            <v>2</v>
          </cell>
          <cell r="N347">
            <v>2</v>
          </cell>
          <cell r="O347">
            <v>2.8915175482151878E-3</v>
          </cell>
          <cell r="P347">
            <v>5.7830350964303756E-3</v>
          </cell>
          <cell r="Q347">
            <v>5.7830350964303757E-9</v>
          </cell>
          <cell r="R347">
            <v>172919580</v>
          </cell>
          <cell r="S347" t="str">
            <v>No redundancy</v>
          </cell>
          <cell r="T347" t="str">
            <v>NPRD 95 P2- 98, Gasket P# 2-242N674-70 - 1/864.5979 GF converted to GM.</v>
          </cell>
          <cell r="U347">
            <v>2</v>
          </cell>
          <cell r="V347">
            <v>2.1666666666666665</v>
          </cell>
          <cell r="W347">
            <v>1.2529909375599146E-8</v>
          </cell>
          <cell r="X347" t="str">
            <v>Expected to be replaceable. Remove Armor Lid. Remove tank in accordance with above to gain access. Expected to need 2 mechanics to remove tank. Remove 53 bolts to remove the Top Access Plate. Replace each  Bonded Seal with every disturbance. Repair by exc</v>
          </cell>
          <cell r="Y347">
            <v>53</v>
          </cell>
          <cell r="Z347">
            <v>1</v>
          </cell>
          <cell r="AA347" t="str">
            <v>R4</v>
          </cell>
          <cell r="AB347" t="str">
            <v>T3</v>
          </cell>
          <cell r="AC347" t="str">
            <v>P14</v>
          </cell>
          <cell r="AD347" t="str">
            <v>T0</v>
          </cell>
          <cell r="AE347">
            <v>0.44166666666666665</v>
          </cell>
          <cell r="AF347">
            <v>0.5</v>
          </cell>
          <cell r="AG347">
            <v>0.19999999999999998</v>
          </cell>
          <cell r="AH347">
            <v>0.5</v>
          </cell>
          <cell r="AI347">
            <v>0.44166666666666665</v>
          </cell>
          <cell r="AJ347">
            <v>8.3333333333333329E-2</v>
          </cell>
          <cell r="AK347">
            <v>0</v>
          </cell>
          <cell r="AL347">
            <v>0</v>
          </cell>
          <cell r="AM347">
            <v>2.1666666666666665</v>
          </cell>
          <cell r="AN347">
            <v>1.2529909375599146E-8</v>
          </cell>
          <cell r="AP347">
            <v>2</v>
          </cell>
          <cell r="AQ347">
            <v>2</v>
          </cell>
          <cell r="AR347">
            <v>1</v>
          </cell>
          <cell r="AS347">
            <v>53</v>
          </cell>
          <cell r="AV347">
            <v>1</v>
          </cell>
          <cell r="BA347">
            <v>1</v>
          </cell>
          <cell r="BB347">
            <v>1</v>
          </cell>
          <cell r="BC347">
            <v>1</v>
          </cell>
          <cell r="BD347">
            <v>2</v>
          </cell>
          <cell r="BJ347">
            <v>1</v>
          </cell>
          <cell r="BK347">
            <v>1</v>
          </cell>
          <cell r="BL347">
            <v>2</v>
          </cell>
          <cell r="BM347">
            <v>4</v>
          </cell>
          <cell r="BO347" t="str">
            <v/>
          </cell>
          <cell r="BP347" t="str">
            <v xml:space="preserve">Expected to be replaceable. </v>
          </cell>
          <cell r="BQ347" t="str">
            <v/>
          </cell>
          <cell r="BR347" t="str">
            <v/>
          </cell>
          <cell r="BS347" t="str">
            <v xml:space="preserve">Remove Armor Lid. </v>
          </cell>
          <cell r="BT347" t="str">
            <v/>
          </cell>
          <cell r="BU347" t="str">
            <v/>
          </cell>
          <cell r="BV347" t="str">
            <v xml:space="preserve">Remove tank in accordance with above to gain access. Expected to need 2 mechanics to remove tank. </v>
          </cell>
          <cell r="BW347" t="str">
            <v xml:space="preserve">Remove 53 bolts to remove the Top Access Plate. </v>
          </cell>
          <cell r="BX347" t="str">
            <v/>
          </cell>
          <cell r="BY347" t="str">
            <v/>
          </cell>
          <cell r="BZ347" t="str">
            <v xml:space="preserve">Replace each  Bonded Seal with every disturbance. </v>
          </cell>
          <cell r="CA347" t="str">
            <v xml:space="preserve">Repair by exchange available at First or Second line without special facilities. </v>
          </cell>
          <cell r="CB347" t="str">
            <v/>
          </cell>
          <cell r="CC347" t="str">
            <v/>
          </cell>
          <cell r="CD347" t="str">
            <v/>
          </cell>
          <cell r="CE347" t="str">
            <v/>
          </cell>
          <cell r="CF347" t="str">
            <v xml:space="preserve">Remove and replace part with standard tools. No Special tools predicted. </v>
          </cell>
          <cell r="CG347" t="str">
            <v xml:space="preserve">Reinstall in the reverse order. </v>
          </cell>
          <cell r="CH347" t="str">
            <v/>
          </cell>
          <cell r="CI347" t="str">
            <v xml:space="preserve">Use thread-locking compound on fasteners. Use silicone grease on bonded seals for preservation.  Use anti-seizing grease/compound on bulkhead connectors and bolts.  Use  bonding compound on mounting strap clamp locations as required. </v>
          </cell>
          <cell r="CJ347" t="str">
            <v xml:space="preserve">Life Limited. This material is subject to deterioration. Inspect on condition at 10 years, and every 5 years subsequently. If disturbed, replace with new. </v>
          </cell>
          <cell r="CK347" t="str">
            <v/>
          </cell>
          <cell r="CL347" t="str">
            <v>Y</v>
          </cell>
        </row>
        <row r="348">
          <cell r="A348">
            <v>354</v>
          </cell>
          <cell r="B348">
            <v>223</v>
          </cell>
          <cell r="C348">
            <v>3</v>
          </cell>
          <cell r="D348" t="str">
            <v>Y</v>
          </cell>
          <cell r="E348">
            <v>0.224</v>
          </cell>
          <cell r="F348" t="str">
            <v>SV00A0A410AD1507</v>
          </cell>
          <cell r="G348" t="str">
            <v>FT28298</v>
          </cell>
          <cell r="H348" t="str">
            <v>REP/REC</v>
          </cell>
          <cell r="I348" t="str">
            <v>MAIN TANK - 3 - REPAIR &amp; RECOVERY</v>
          </cell>
          <cell r="J348" t="str">
            <v>Bottom Backing Plate</v>
          </cell>
          <cell r="K348" t="str">
            <v>Fuel Feed - Fwd Pick Up</v>
          </cell>
          <cell r="L348" t="str">
            <v>Bottom Backing Plate</v>
          </cell>
          <cell r="M348">
            <v>1</v>
          </cell>
          <cell r="N348">
            <v>1</v>
          </cell>
          <cell r="O348">
            <v>0.224</v>
          </cell>
          <cell r="P348">
            <v>0.224</v>
          </cell>
          <cell r="Q348">
            <v>2.2399999999999999E-7</v>
          </cell>
          <cell r="R348">
            <v>4464285.7142857146</v>
          </cell>
          <cell r="S348" t="str">
            <v>No redundancy</v>
          </cell>
          <cell r="T348" t="str">
            <v>NPRD 95 P2-152, Plate - 0.008M GM converted to hours.</v>
          </cell>
          <cell r="U348">
            <v>2</v>
          </cell>
          <cell r="V348">
            <v>2.2166666666666668</v>
          </cell>
          <cell r="W348">
            <v>4.9653333333333333E-7</v>
          </cell>
          <cell r="X348" t="str">
            <v>Expected to be replaceable. Remove Armor Lid. Remove tank in accordance with above to gain access. Expected to need 2 mechanics to remove tank. Remove 53 bolts to remove the Top Access Plate. Replace each  Bonded Seal with every disturbance. Repair by exc</v>
          </cell>
          <cell r="Y348">
            <v>53</v>
          </cell>
          <cell r="Z348">
            <v>1</v>
          </cell>
          <cell r="AA348" t="str">
            <v>R4</v>
          </cell>
          <cell r="AB348" t="str">
            <v>T3</v>
          </cell>
          <cell r="AC348" t="str">
            <v>P4</v>
          </cell>
          <cell r="AD348" t="str">
            <v>T0</v>
          </cell>
          <cell r="AE348">
            <v>0.44166666666666665</v>
          </cell>
          <cell r="AF348">
            <v>0.5</v>
          </cell>
          <cell r="AG348">
            <v>0.25</v>
          </cell>
          <cell r="AH348">
            <v>0.5</v>
          </cell>
          <cell r="AI348">
            <v>0.44166666666666665</v>
          </cell>
          <cell r="AJ348">
            <v>8.3333333333333329E-2</v>
          </cell>
          <cell r="AK348">
            <v>0</v>
          </cell>
          <cell r="AL348">
            <v>0</v>
          </cell>
          <cell r="AM348">
            <v>2.2166666666666668</v>
          </cell>
          <cell r="AN348">
            <v>4.9653333333333333E-7</v>
          </cell>
          <cell r="AP348">
            <v>2</v>
          </cell>
          <cell r="AQ348">
            <v>2</v>
          </cell>
          <cell r="AR348">
            <v>1</v>
          </cell>
          <cell r="AS348">
            <v>53</v>
          </cell>
          <cell r="AV348">
            <v>1</v>
          </cell>
          <cell r="BA348">
            <v>1</v>
          </cell>
          <cell r="BB348">
            <v>1</v>
          </cell>
          <cell r="BC348">
            <v>1</v>
          </cell>
          <cell r="BD348">
            <v>2</v>
          </cell>
          <cell r="BJ348">
            <v>1</v>
          </cell>
          <cell r="BK348">
            <v>1</v>
          </cell>
          <cell r="BL348">
            <v>2</v>
          </cell>
          <cell r="BM348">
            <v>1</v>
          </cell>
          <cell r="BO348" t="str">
            <v/>
          </cell>
          <cell r="BP348" t="str">
            <v xml:space="preserve">Expected to be replaceable. </v>
          </cell>
          <cell r="BQ348" t="str">
            <v/>
          </cell>
          <cell r="BR348" t="str">
            <v/>
          </cell>
          <cell r="BS348" t="str">
            <v xml:space="preserve">Remove Armor Lid. </v>
          </cell>
          <cell r="BT348" t="str">
            <v/>
          </cell>
          <cell r="BU348" t="str">
            <v/>
          </cell>
          <cell r="BV348" t="str">
            <v xml:space="preserve">Remove tank in accordance with above to gain access. Expected to need 2 mechanics to remove tank. </v>
          </cell>
          <cell r="BW348" t="str">
            <v xml:space="preserve">Remove 53 bolts to remove the Top Access Plate. </v>
          </cell>
          <cell r="BX348" t="str">
            <v/>
          </cell>
          <cell r="BY348" t="str">
            <v/>
          </cell>
          <cell r="BZ348" t="str">
            <v xml:space="preserve">Replace each  Bonded Seal with every disturbance. </v>
          </cell>
          <cell r="CA348" t="str">
            <v xml:space="preserve">Repair by exchange available at First or Second line without special facilities. </v>
          </cell>
          <cell r="CB348" t="str">
            <v/>
          </cell>
          <cell r="CC348" t="str">
            <v/>
          </cell>
          <cell r="CD348" t="str">
            <v/>
          </cell>
          <cell r="CE348" t="str">
            <v/>
          </cell>
          <cell r="CF348" t="str">
            <v xml:space="preserve">Remove and replace part with standard tools. No Special tools predicted. </v>
          </cell>
          <cell r="CG348" t="str">
            <v xml:space="preserve">Reinstall in the reverse order. </v>
          </cell>
          <cell r="CH348" t="str">
            <v/>
          </cell>
          <cell r="CI348" t="str">
            <v xml:space="preserve">Use thread-locking compound on fasteners. Use silicone grease on bonded seals for preservation.  Use anti-seizing grease/compound on bulkhead connectors and bolts.  Use  bonding compound on mounting strap clamp locations as required. </v>
          </cell>
          <cell r="CJ348" t="str">
            <v xml:space="preserve">No predicted life limitations. </v>
          </cell>
          <cell r="CK348" t="str">
            <v/>
          </cell>
          <cell r="CL348" t="str">
            <v>Y</v>
          </cell>
        </row>
        <row r="349">
          <cell r="A349">
            <v>355</v>
          </cell>
          <cell r="B349">
            <v>186</v>
          </cell>
          <cell r="C349">
            <v>3</v>
          </cell>
          <cell r="D349" t="str">
            <v>Y</v>
          </cell>
          <cell r="E349">
            <v>5.6000000000000001E-2</v>
          </cell>
          <cell r="F349" t="str">
            <v>SV00A0A410AD1509</v>
          </cell>
          <cell r="G349" t="str">
            <v>FT28198</v>
          </cell>
          <cell r="H349" t="str">
            <v>REP/REC</v>
          </cell>
          <cell r="I349" t="str">
            <v>MAIN TANK - 3 - REPAIR &amp; RECOVERY</v>
          </cell>
          <cell r="J349" t="str">
            <v>M8 Earthing Boss (White)</v>
          </cell>
          <cell r="K349" t="str">
            <v>Fuel Feed - Fwd Pick Up</v>
          </cell>
          <cell r="L349" t="str">
            <v>M8 Earthing Boss (White)</v>
          </cell>
          <cell r="M349">
            <v>1</v>
          </cell>
          <cell r="N349">
            <v>1</v>
          </cell>
          <cell r="O349">
            <v>5.6000000000000001E-2</v>
          </cell>
          <cell r="P349">
            <v>5.6000000000000001E-2</v>
          </cell>
          <cell r="Q349">
            <v>5.5999999999999999E-8</v>
          </cell>
          <cell r="R349">
            <v>17857142.857142858</v>
          </cell>
          <cell r="S349" t="str">
            <v>No redundancy</v>
          </cell>
          <cell r="T349" t="str">
            <v>NPRD 95 P2-20, Bolt Hex Head - 0.0020M converted to hours</v>
          </cell>
          <cell r="U349">
            <v>1</v>
          </cell>
          <cell r="V349">
            <v>0.25</v>
          </cell>
          <cell r="W349">
            <v>1.4E-8</v>
          </cell>
          <cell r="X349" t="str">
            <v>Expected to require 1 mechanic to conduct repairs. Expected to be replaceable in situ. Repair by exchange available at First or Second line without special facilities. Remove and replace part with standard tools. No Special tools predicted. No consumeable</v>
          </cell>
          <cell r="Z349">
            <v>0</v>
          </cell>
          <cell r="AA349" t="str">
            <v>T0</v>
          </cell>
          <cell r="AB349" t="str">
            <v>T0</v>
          </cell>
          <cell r="AC349" t="str">
            <v>P25</v>
          </cell>
          <cell r="AD349" t="str">
            <v>T0</v>
          </cell>
          <cell r="AE349">
            <v>0</v>
          </cell>
          <cell r="AF349">
            <v>0</v>
          </cell>
          <cell r="AG349">
            <v>0.16666666666666666</v>
          </cell>
          <cell r="AH349">
            <v>0</v>
          </cell>
          <cell r="AI349">
            <v>0</v>
          </cell>
          <cell r="AJ349">
            <v>8.3333333333333329E-2</v>
          </cell>
          <cell r="AK349">
            <v>0</v>
          </cell>
          <cell r="AL349">
            <v>0</v>
          </cell>
          <cell r="AM349">
            <v>0.25</v>
          </cell>
          <cell r="AN349">
            <v>1.4E-8</v>
          </cell>
          <cell r="AP349">
            <v>2</v>
          </cell>
          <cell r="AQ349">
            <v>1</v>
          </cell>
          <cell r="BD349">
            <v>1</v>
          </cell>
          <cell r="BJ349">
            <v>1</v>
          </cell>
          <cell r="BL349">
            <v>1</v>
          </cell>
          <cell r="BM349">
            <v>1</v>
          </cell>
          <cell r="BO349" t="str">
            <v xml:space="preserve">Expected to require 1 mechanic to conduct repairs. </v>
          </cell>
          <cell r="BP349" t="str">
            <v xml:space="preserve">Expected to be replaceable in situ. </v>
          </cell>
          <cell r="BQ349" t="str">
            <v/>
          </cell>
          <cell r="BR349" t="str">
            <v/>
          </cell>
          <cell r="BS349" t="str">
            <v/>
          </cell>
          <cell r="BT349" t="str">
            <v/>
          </cell>
          <cell r="BU349" t="str">
            <v/>
          </cell>
          <cell r="BV349" t="str">
            <v/>
          </cell>
          <cell r="BW349" t="str">
            <v/>
          </cell>
          <cell r="BX349" t="str">
            <v/>
          </cell>
          <cell r="BY349" t="str">
            <v/>
          </cell>
          <cell r="BZ349" t="str">
            <v/>
          </cell>
          <cell r="CA349" t="str">
            <v xml:space="preserve">Repair by exchange available at First or Second line without special facilities. </v>
          </cell>
          <cell r="CB349" t="str">
            <v/>
          </cell>
          <cell r="CC349" t="str">
            <v/>
          </cell>
          <cell r="CD349" t="str">
            <v/>
          </cell>
          <cell r="CE349" t="str">
            <v/>
          </cell>
          <cell r="CF349" t="str">
            <v xml:space="preserve">Remove and replace part with standard tools. No Special tools predicted. </v>
          </cell>
          <cell r="CG349" t="str">
            <v/>
          </cell>
          <cell r="CH349" t="str">
            <v/>
          </cell>
          <cell r="CI349" t="str">
            <v xml:space="preserve">No consumeables predicted. </v>
          </cell>
          <cell r="CJ349" t="str">
            <v xml:space="preserve">No predicted life limitations. </v>
          </cell>
          <cell r="CK349" t="str">
            <v/>
          </cell>
          <cell r="CL349" t="str">
            <v>Y</v>
          </cell>
        </row>
        <row r="350">
          <cell r="A350">
            <v>356</v>
          </cell>
          <cell r="B350">
            <v>187</v>
          </cell>
          <cell r="C350">
            <v>3</v>
          </cell>
          <cell r="D350" t="str">
            <v>Y</v>
          </cell>
          <cell r="E350">
            <v>5.6000000000000001E-2</v>
          </cell>
          <cell r="F350" t="str">
            <v>SV00A0A410AD1511</v>
          </cell>
          <cell r="G350" t="str">
            <v>BT-M3X20CSK</v>
          </cell>
          <cell r="H350" t="str">
            <v>REP/REC</v>
          </cell>
          <cell r="I350" t="str">
            <v>MAIN TANK - 3 - REPAIR &amp; RECOVERY</v>
          </cell>
          <cell r="J350" t="str">
            <v>M3 Csk Screw</v>
          </cell>
          <cell r="K350" t="str">
            <v>Fuel Feed - Fwd Pick Up</v>
          </cell>
          <cell r="L350" t="str">
            <v>M3 Csk Screw</v>
          </cell>
          <cell r="M350">
            <v>1</v>
          </cell>
          <cell r="N350">
            <v>1</v>
          </cell>
          <cell r="O350">
            <v>5.6000000000000001E-2</v>
          </cell>
          <cell r="P350">
            <v>5.6000000000000001E-2</v>
          </cell>
          <cell r="Q350">
            <v>5.5999999999999999E-8</v>
          </cell>
          <cell r="R350">
            <v>17857142.857142858</v>
          </cell>
          <cell r="S350" t="str">
            <v>No redundancy</v>
          </cell>
          <cell r="T350" t="str">
            <v>NPRD 95 P2-20, Bolt Hex Head - 0.0020M converted to hours</v>
          </cell>
          <cell r="U350">
            <v>1</v>
          </cell>
          <cell r="V350">
            <v>9.9999999999999992E-2</v>
          </cell>
          <cell r="W350">
            <v>5.5999999999999997E-9</v>
          </cell>
          <cell r="X350" t="str">
            <v>Expected to require 1 mechanic to conduct repairs. Expected to be replaceable in situ. Repair by exchange available at First or Second line without special facilities. Remove and replace part with standard tools. No Special tools predicted. No consumeable</v>
          </cell>
          <cell r="Z350">
            <v>0</v>
          </cell>
          <cell r="AA350" t="str">
            <v>T0</v>
          </cell>
          <cell r="AB350" t="str">
            <v>T0</v>
          </cell>
          <cell r="AC350" t="str">
            <v>P6</v>
          </cell>
          <cell r="AD350" t="str">
            <v>T0</v>
          </cell>
          <cell r="AE350">
            <v>0</v>
          </cell>
          <cell r="AF350">
            <v>0</v>
          </cell>
          <cell r="AG350">
            <v>1.6666666666666666E-2</v>
          </cell>
          <cell r="AH350">
            <v>0</v>
          </cell>
          <cell r="AI350">
            <v>0</v>
          </cell>
          <cell r="AJ350">
            <v>8.3333333333333329E-2</v>
          </cell>
          <cell r="AK350">
            <v>0</v>
          </cell>
          <cell r="AL350">
            <v>0</v>
          </cell>
          <cell r="AM350">
            <v>9.9999999999999992E-2</v>
          </cell>
          <cell r="AN350">
            <v>5.5999999999999997E-9</v>
          </cell>
          <cell r="AP350">
            <v>2</v>
          </cell>
          <cell r="AQ350">
            <v>1</v>
          </cell>
          <cell r="BD350">
            <v>1</v>
          </cell>
          <cell r="BJ350">
            <v>1</v>
          </cell>
          <cell r="BL350">
            <v>1</v>
          </cell>
          <cell r="BM350">
            <v>1</v>
          </cell>
          <cell r="BO350" t="str">
            <v xml:space="preserve">Expected to require 1 mechanic to conduct repairs. </v>
          </cell>
          <cell r="BP350" t="str">
            <v xml:space="preserve">Expected to be replaceable in situ. </v>
          </cell>
          <cell r="BQ350" t="str">
            <v/>
          </cell>
          <cell r="BR350" t="str">
            <v/>
          </cell>
          <cell r="BS350" t="str">
            <v/>
          </cell>
          <cell r="BT350" t="str">
            <v/>
          </cell>
          <cell r="BU350" t="str">
            <v/>
          </cell>
          <cell r="BV350" t="str">
            <v/>
          </cell>
          <cell r="BW350" t="str">
            <v/>
          </cell>
          <cell r="BX350" t="str">
            <v/>
          </cell>
          <cell r="BY350" t="str">
            <v/>
          </cell>
          <cell r="BZ350" t="str">
            <v/>
          </cell>
          <cell r="CA350" t="str">
            <v xml:space="preserve">Repair by exchange available at First or Second line without special facilities. </v>
          </cell>
          <cell r="CB350" t="str">
            <v/>
          </cell>
          <cell r="CC350" t="str">
            <v/>
          </cell>
          <cell r="CD350" t="str">
            <v/>
          </cell>
          <cell r="CE350" t="str">
            <v/>
          </cell>
          <cell r="CF350" t="str">
            <v xml:space="preserve">Remove and replace part with standard tools. No Special tools predicted. </v>
          </cell>
          <cell r="CG350" t="str">
            <v/>
          </cell>
          <cell r="CH350" t="str">
            <v/>
          </cell>
          <cell r="CI350" t="str">
            <v xml:space="preserve">No consumeables predicted. </v>
          </cell>
          <cell r="CJ350" t="str">
            <v xml:space="preserve">No predicted life limitations. </v>
          </cell>
          <cell r="CK350" t="str">
            <v/>
          </cell>
          <cell r="CL350" t="str">
            <v>Y</v>
          </cell>
        </row>
        <row r="351">
          <cell r="A351">
            <v>357</v>
          </cell>
          <cell r="B351">
            <v>213</v>
          </cell>
          <cell r="C351">
            <v>3</v>
          </cell>
          <cell r="D351" t="str">
            <v>Y</v>
          </cell>
          <cell r="E351">
            <v>5.6000000000000001E-2</v>
          </cell>
          <cell r="F351" t="str">
            <v>SV00A0A410AD1513</v>
          </cell>
          <cell r="G351" t="str">
            <v>BT-M8X10HX</v>
          </cell>
          <cell r="H351" t="str">
            <v>REP/REC</v>
          </cell>
          <cell r="I351" t="str">
            <v>MAIN TANK - 3 - REPAIR &amp; RECOVERY</v>
          </cell>
          <cell r="J351" t="str">
            <v>M8 Bolt Hex Head</v>
          </cell>
          <cell r="K351" t="str">
            <v>Fuel Feed - Fwd Pick Up</v>
          </cell>
          <cell r="L351" t="str">
            <v>M8 Bolt Hex Head</v>
          </cell>
          <cell r="M351">
            <v>1</v>
          </cell>
          <cell r="N351">
            <v>1</v>
          </cell>
          <cell r="O351">
            <v>5.6000000000000001E-2</v>
          </cell>
          <cell r="P351">
            <v>5.6000000000000001E-2</v>
          </cell>
          <cell r="Q351">
            <v>5.5999999999999999E-8</v>
          </cell>
          <cell r="R351">
            <v>17857142.857142858</v>
          </cell>
          <cell r="S351" t="str">
            <v>No redundancy</v>
          </cell>
          <cell r="T351" t="str">
            <v>NPRD 95 P2-20, Bolt Hex Head - 0.0020M converted to hours</v>
          </cell>
          <cell r="U351">
            <v>1</v>
          </cell>
          <cell r="V351">
            <v>9.9999999999999992E-2</v>
          </cell>
          <cell r="W351">
            <v>5.5999999999999997E-9</v>
          </cell>
          <cell r="X351" t="str">
            <v>Expected to require 1 mechanic to conduct repairs. Expected to be replaceable in situ. Repair by exchange available at First or Second line without special facilities. Remove and replace part with standard tools. No Special tools predicted. No consumeable</v>
          </cell>
          <cell r="Z351">
            <v>0</v>
          </cell>
          <cell r="AA351" t="str">
            <v>T0</v>
          </cell>
          <cell r="AB351" t="str">
            <v>T0</v>
          </cell>
          <cell r="AC351" t="str">
            <v>P6</v>
          </cell>
          <cell r="AD351" t="str">
            <v>T0</v>
          </cell>
          <cell r="AE351">
            <v>0</v>
          </cell>
          <cell r="AF351">
            <v>0</v>
          </cell>
          <cell r="AG351">
            <v>1.6666666666666666E-2</v>
          </cell>
          <cell r="AH351">
            <v>0</v>
          </cell>
          <cell r="AI351">
            <v>0</v>
          </cell>
          <cell r="AJ351">
            <v>8.3333333333333329E-2</v>
          </cell>
          <cell r="AK351">
            <v>0</v>
          </cell>
          <cell r="AL351">
            <v>0</v>
          </cell>
          <cell r="AM351">
            <v>9.9999999999999992E-2</v>
          </cell>
          <cell r="AN351">
            <v>5.5999999999999997E-9</v>
          </cell>
          <cell r="AP351">
            <v>2</v>
          </cell>
          <cell r="AQ351">
            <v>1</v>
          </cell>
          <cell r="BD351">
            <v>1</v>
          </cell>
          <cell r="BJ351">
            <v>1</v>
          </cell>
          <cell r="BL351">
            <v>1</v>
          </cell>
          <cell r="BM351">
            <v>1</v>
          </cell>
          <cell r="BO351" t="str">
            <v xml:space="preserve">Expected to require 1 mechanic to conduct repairs. </v>
          </cell>
          <cell r="BP351" t="str">
            <v xml:space="preserve">Expected to be replaceable in situ. </v>
          </cell>
          <cell r="BQ351" t="str">
            <v/>
          </cell>
          <cell r="BR351" t="str">
            <v/>
          </cell>
          <cell r="BS351" t="str">
            <v/>
          </cell>
          <cell r="BT351" t="str">
            <v/>
          </cell>
          <cell r="BU351" t="str">
            <v/>
          </cell>
          <cell r="BV351" t="str">
            <v/>
          </cell>
          <cell r="BW351" t="str">
            <v/>
          </cell>
          <cell r="BX351" t="str">
            <v/>
          </cell>
          <cell r="BY351" t="str">
            <v/>
          </cell>
          <cell r="BZ351" t="str">
            <v/>
          </cell>
          <cell r="CA351" t="str">
            <v xml:space="preserve">Repair by exchange available at First or Second line without special facilities. </v>
          </cell>
          <cell r="CB351" t="str">
            <v/>
          </cell>
          <cell r="CC351" t="str">
            <v/>
          </cell>
          <cell r="CD351" t="str">
            <v/>
          </cell>
          <cell r="CE351" t="str">
            <v/>
          </cell>
          <cell r="CF351" t="str">
            <v xml:space="preserve">Remove and replace part with standard tools. No Special tools predicted. </v>
          </cell>
          <cell r="CG351" t="str">
            <v/>
          </cell>
          <cell r="CH351" t="str">
            <v/>
          </cell>
          <cell r="CI351" t="str">
            <v xml:space="preserve">No consumeables predicted. </v>
          </cell>
          <cell r="CJ351" t="str">
            <v xml:space="preserve">No predicted life limitations. </v>
          </cell>
          <cell r="CK351" t="str">
            <v/>
          </cell>
          <cell r="CL351" t="str">
            <v>Y</v>
          </cell>
        </row>
        <row r="352">
          <cell r="A352">
            <v>358</v>
          </cell>
          <cell r="B352">
            <v>224</v>
          </cell>
          <cell r="C352">
            <v>3</v>
          </cell>
          <cell r="D352" t="str">
            <v>Y</v>
          </cell>
          <cell r="E352">
            <v>0.112</v>
          </cell>
          <cell r="F352" t="str">
            <v>SV00A0A410AD1515</v>
          </cell>
          <cell r="G352" t="str">
            <v>BT-M6X16CSK/SS</v>
          </cell>
          <cell r="H352" t="str">
            <v>REP/REC</v>
          </cell>
          <cell r="I352" t="str">
            <v>MAIN TANK - 3 - REPAIR &amp; RECOVERY</v>
          </cell>
          <cell r="J352" t="str">
            <v>M6 Bolt Csk Head</v>
          </cell>
          <cell r="K352" t="str">
            <v>Fuel Feed - Fwd Pick Up</v>
          </cell>
          <cell r="L352" t="str">
            <v>M6 Bolt Csk Head</v>
          </cell>
          <cell r="M352">
            <v>2</v>
          </cell>
          <cell r="N352">
            <v>2</v>
          </cell>
          <cell r="O352">
            <v>5.6000000000000001E-2</v>
          </cell>
          <cell r="P352">
            <v>0.112</v>
          </cell>
          <cell r="Q352">
            <v>1.12E-7</v>
          </cell>
          <cell r="R352">
            <v>8928571.4285714291</v>
          </cell>
          <cell r="S352" t="str">
            <v>No redundancy</v>
          </cell>
          <cell r="T352" t="str">
            <v>NPRD 95 P2-20, Bolt Hex Head - 0.0020M converted to hours</v>
          </cell>
          <cell r="U352">
            <v>1</v>
          </cell>
          <cell r="V352">
            <v>9.9999999999999992E-2</v>
          </cell>
          <cell r="W352">
            <v>1.1199999999999999E-8</v>
          </cell>
          <cell r="X352" t="str">
            <v>Expected to require 1 mechanic to conduct repairs. Expected to be replaceable in situ. Repair by exchange available at First or Second line without special facilities. Remove and replace part with standard tools. No Special tools predicted. No consumeable</v>
          </cell>
          <cell r="Z352">
            <v>0</v>
          </cell>
          <cell r="AA352" t="str">
            <v>T0</v>
          </cell>
          <cell r="AB352" t="str">
            <v>T0</v>
          </cell>
          <cell r="AC352" t="str">
            <v>P6</v>
          </cell>
          <cell r="AD352" t="str">
            <v>T0</v>
          </cell>
          <cell r="AE352">
            <v>0</v>
          </cell>
          <cell r="AF352">
            <v>0</v>
          </cell>
          <cell r="AG352">
            <v>1.6666666666666666E-2</v>
          </cell>
          <cell r="AH352">
            <v>0</v>
          </cell>
          <cell r="AI352">
            <v>0</v>
          </cell>
          <cell r="AJ352">
            <v>8.3333333333333329E-2</v>
          </cell>
          <cell r="AK352">
            <v>0</v>
          </cell>
          <cell r="AL352">
            <v>0</v>
          </cell>
          <cell r="AM352">
            <v>9.9999999999999992E-2</v>
          </cell>
          <cell r="AN352">
            <v>1.1199999999999999E-8</v>
          </cell>
          <cell r="AP352">
            <v>2</v>
          </cell>
          <cell r="AQ352">
            <v>1</v>
          </cell>
          <cell r="BD352">
            <v>1</v>
          </cell>
          <cell r="BJ352">
            <v>1</v>
          </cell>
          <cell r="BL352">
            <v>1</v>
          </cell>
          <cell r="BM352">
            <v>1</v>
          </cell>
          <cell r="BO352" t="str">
            <v xml:space="preserve">Expected to require 1 mechanic to conduct repairs. </v>
          </cell>
          <cell r="BP352" t="str">
            <v xml:space="preserve">Expected to be replaceable in situ. </v>
          </cell>
          <cell r="BQ352" t="str">
            <v/>
          </cell>
          <cell r="BR352" t="str">
            <v/>
          </cell>
          <cell r="BS352" t="str">
            <v/>
          </cell>
          <cell r="BT352" t="str">
            <v/>
          </cell>
          <cell r="BU352" t="str">
            <v/>
          </cell>
          <cell r="BV352" t="str">
            <v/>
          </cell>
          <cell r="BW352" t="str">
            <v/>
          </cell>
          <cell r="BX352" t="str">
            <v/>
          </cell>
          <cell r="BY352" t="str">
            <v/>
          </cell>
          <cell r="BZ352" t="str">
            <v/>
          </cell>
          <cell r="CA352" t="str">
            <v xml:space="preserve">Repair by exchange available at First or Second line without special facilities. </v>
          </cell>
          <cell r="CB352" t="str">
            <v/>
          </cell>
          <cell r="CC352" t="str">
            <v/>
          </cell>
          <cell r="CD352" t="str">
            <v/>
          </cell>
          <cell r="CE352" t="str">
            <v/>
          </cell>
          <cell r="CF352" t="str">
            <v xml:space="preserve">Remove and replace part with standard tools. No Special tools predicted. </v>
          </cell>
          <cell r="CG352" t="str">
            <v/>
          </cell>
          <cell r="CH352" t="str">
            <v/>
          </cell>
          <cell r="CI352" t="str">
            <v xml:space="preserve">No consumeables predicted. </v>
          </cell>
          <cell r="CJ352" t="str">
            <v xml:space="preserve">No predicted life limitations. </v>
          </cell>
          <cell r="CK352" t="str">
            <v/>
          </cell>
          <cell r="CL352" t="str">
            <v>Y</v>
          </cell>
        </row>
        <row r="353">
          <cell r="A353">
            <v>359</v>
          </cell>
          <cell r="B353">
            <v>225</v>
          </cell>
          <cell r="C353">
            <v>3</v>
          </cell>
          <cell r="D353" t="str">
            <v>Y</v>
          </cell>
          <cell r="E353">
            <v>0.19500000000000001</v>
          </cell>
          <cell r="F353" t="str">
            <v>SV00A0A410AD1517</v>
          </cell>
          <cell r="G353" t="str">
            <v>Y-XRT005E177M26</v>
          </cell>
          <cell r="H353" t="str">
            <v>REP/REC</v>
          </cell>
          <cell r="I353" t="str">
            <v>MAIN TANK - 3 - REPAIR &amp; RECOVERY</v>
          </cell>
          <cell r="J353" t="str">
            <v>M26 Aluminium Crush Washer</v>
          </cell>
          <cell r="K353" t="str">
            <v>Fuel Feed - Fwd Pick Up</v>
          </cell>
          <cell r="L353" t="str">
            <v>M26 Aluminium Crush Washer</v>
          </cell>
          <cell r="M353">
            <v>1</v>
          </cell>
          <cell r="N353">
            <v>1</v>
          </cell>
          <cell r="O353">
            <v>0.19500000000000001</v>
          </cell>
          <cell r="P353">
            <v>0.19500000000000001</v>
          </cell>
          <cell r="Q353">
            <v>1.9500000000000001E-7</v>
          </cell>
          <cell r="R353">
            <v>5128205.128205128</v>
          </cell>
          <cell r="S353" t="str">
            <v>No redundancy</v>
          </cell>
          <cell r="T353" t="str">
            <v>NPRD 95 P2-179, Seal O-Ring - 0.0780 GF converted to GM.</v>
          </cell>
          <cell r="U353">
            <v>1</v>
          </cell>
          <cell r="V353">
            <v>9.9999999999999992E-2</v>
          </cell>
          <cell r="W353">
            <v>1.9499999999999999E-8</v>
          </cell>
          <cell r="X353" t="str">
            <v>Expected to require 1 mechanic to conduct repairs. Expected to be replaceable in situ. Repair by exchange available at First or Second line without special facilities. Remove and replace part with standard tools. No Special tools predicted. No consumeable</v>
          </cell>
          <cell r="Z353">
            <v>0</v>
          </cell>
          <cell r="AA353" t="str">
            <v>T0</v>
          </cell>
          <cell r="AB353" t="str">
            <v>T0</v>
          </cell>
          <cell r="AC353" t="str">
            <v>P26</v>
          </cell>
          <cell r="AD353" t="str">
            <v>T0</v>
          </cell>
          <cell r="AE353">
            <v>0</v>
          </cell>
          <cell r="AF353">
            <v>0</v>
          </cell>
          <cell r="AG353">
            <v>1.6666666666666666E-2</v>
          </cell>
          <cell r="AH353">
            <v>0</v>
          </cell>
          <cell r="AI353">
            <v>0</v>
          </cell>
          <cell r="AJ353">
            <v>8.3333333333333329E-2</v>
          </cell>
          <cell r="AK353">
            <v>0</v>
          </cell>
          <cell r="AL353">
            <v>0</v>
          </cell>
          <cell r="AM353">
            <v>9.9999999999999992E-2</v>
          </cell>
          <cell r="AN353">
            <v>1.9499999999999999E-8</v>
          </cell>
          <cell r="AP353">
            <v>2</v>
          </cell>
          <cell r="AQ353">
            <v>1</v>
          </cell>
          <cell r="BD353">
            <v>1</v>
          </cell>
          <cell r="BJ353">
            <v>1</v>
          </cell>
          <cell r="BL353">
            <v>1</v>
          </cell>
          <cell r="BM353">
            <v>1</v>
          </cell>
          <cell r="BO353" t="str">
            <v xml:space="preserve">Expected to require 1 mechanic to conduct repairs. </v>
          </cell>
          <cell r="BP353" t="str">
            <v xml:space="preserve">Expected to be replaceable in situ. </v>
          </cell>
          <cell r="BQ353" t="str">
            <v/>
          </cell>
          <cell r="BR353" t="str">
            <v/>
          </cell>
          <cell r="BS353" t="str">
            <v/>
          </cell>
          <cell r="BT353" t="str">
            <v/>
          </cell>
          <cell r="BU353" t="str">
            <v/>
          </cell>
          <cell r="BV353" t="str">
            <v/>
          </cell>
          <cell r="BW353" t="str">
            <v/>
          </cell>
          <cell r="BX353" t="str">
            <v/>
          </cell>
          <cell r="BY353" t="str">
            <v/>
          </cell>
          <cell r="BZ353" t="str">
            <v/>
          </cell>
          <cell r="CA353" t="str">
            <v xml:space="preserve">Repair by exchange available at First or Second line without special facilities. </v>
          </cell>
          <cell r="CB353" t="str">
            <v/>
          </cell>
          <cell r="CC353" t="str">
            <v/>
          </cell>
          <cell r="CD353" t="str">
            <v/>
          </cell>
          <cell r="CE353" t="str">
            <v/>
          </cell>
          <cell r="CF353" t="str">
            <v xml:space="preserve">Remove and replace part with standard tools. No Special tools predicted. </v>
          </cell>
          <cell r="CG353" t="str">
            <v/>
          </cell>
          <cell r="CH353" t="str">
            <v/>
          </cell>
          <cell r="CI353" t="str">
            <v xml:space="preserve">No consumeables predicted. </v>
          </cell>
          <cell r="CJ353" t="str">
            <v xml:space="preserve">No predicted life limitations. </v>
          </cell>
          <cell r="CK353" t="str">
            <v/>
          </cell>
          <cell r="CL353" t="str">
            <v>Y</v>
          </cell>
        </row>
        <row r="354">
          <cell r="A354">
            <v>360</v>
          </cell>
          <cell r="B354">
            <v>226</v>
          </cell>
          <cell r="C354">
            <v>3</v>
          </cell>
          <cell r="D354" t="str">
            <v>Y</v>
          </cell>
          <cell r="E354">
            <v>2.5424000000000002</v>
          </cell>
          <cell r="F354" t="str">
            <v>SV00A0A410AD1519</v>
          </cell>
          <cell r="G354" t="str">
            <v>Y-764305-20</v>
          </cell>
          <cell r="H354" t="str">
            <v>REP/REC</v>
          </cell>
          <cell r="I354" t="str">
            <v>MAIN TANK - 3 - REPAIR &amp; RECOVERY</v>
          </cell>
          <cell r="J354" t="str">
            <v>M26 Banjo bolt DIN 7643-3</v>
          </cell>
          <cell r="K354" t="str">
            <v>Fuel Feed - Fwd Pick Up</v>
          </cell>
          <cell r="L354" t="str">
            <v>M26 Banjo bolt DIN 7643-3</v>
          </cell>
          <cell r="M354">
            <v>1</v>
          </cell>
          <cell r="N354">
            <v>1</v>
          </cell>
          <cell r="O354">
            <v>2.5424000000000002</v>
          </cell>
          <cell r="P354">
            <v>2.5424000000000002</v>
          </cell>
          <cell r="Q354">
            <v>2.5424000000000004E-6</v>
          </cell>
          <cell r="R354">
            <v>393329.13782252982</v>
          </cell>
          <cell r="S354" t="str">
            <v>No redundancy</v>
          </cell>
          <cell r="T354" t="str">
            <v>NPRD 95 P2-49, Connector Adapter - 0.0908M converted to hours</v>
          </cell>
          <cell r="U354">
            <v>1</v>
          </cell>
          <cell r="V354">
            <v>0.16666666666666666</v>
          </cell>
          <cell r="W354">
            <v>4.2373333333333337E-7</v>
          </cell>
          <cell r="X354" t="str">
            <v>Expected to require 1 mechanic to conduct repairs. Expected to be replaceable in situ. Repair by exchange available at First or Second line without special facilities. Remove and replace part with standard tools. No Special tools predicted. No consumeable</v>
          </cell>
          <cell r="Z354">
            <v>0</v>
          </cell>
          <cell r="AA354" t="str">
            <v>T0</v>
          </cell>
          <cell r="AB354" t="str">
            <v>T0</v>
          </cell>
          <cell r="AC354" t="str">
            <v>P3</v>
          </cell>
          <cell r="AD354" t="str">
            <v>T0</v>
          </cell>
          <cell r="AE354">
            <v>0</v>
          </cell>
          <cell r="AF354">
            <v>0</v>
          </cell>
          <cell r="AG354">
            <v>8.3333333333333329E-2</v>
          </cell>
          <cell r="AH354">
            <v>0</v>
          </cell>
          <cell r="AI354">
            <v>0</v>
          </cell>
          <cell r="AJ354">
            <v>8.3333333333333329E-2</v>
          </cell>
          <cell r="AK354">
            <v>0</v>
          </cell>
          <cell r="AL354">
            <v>0</v>
          </cell>
          <cell r="AM354">
            <v>0.16666666666666666</v>
          </cell>
          <cell r="AN354">
            <v>4.2373333333333337E-7</v>
          </cell>
          <cell r="AP354">
            <v>2</v>
          </cell>
          <cell r="AQ354">
            <v>1</v>
          </cell>
          <cell r="BD354">
            <v>1</v>
          </cell>
          <cell r="BJ354">
            <v>1</v>
          </cell>
          <cell r="BL354">
            <v>1</v>
          </cell>
          <cell r="BM354">
            <v>1</v>
          </cell>
          <cell r="BO354" t="str">
            <v xml:space="preserve">Expected to require 1 mechanic to conduct repairs. </v>
          </cell>
          <cell r="BP354" t="str">
            <v xml:space="preserve">Expected to be replaceable in situ. </v>
          </cell>
          <cell r="BQ354" t="str">
            <v/>
          </cell>
          <cell r="BR354" t="str">
            <v/>
          </cell>
          <cell r="BS354" t="str">
            <v/>
          </cell>
          <cell r="BT354" t="str">
            <v/>
          </cell>
          <cell r="BU354" t="str">
            <v/>
          </cell>
          <cell r="BV354" t="str">
            <v/>
          </cell>
          <cell r="BW354" t="str">
            <v/>
          </cell>
          <cell r="BX354" t="str">
            <v/>
          </cell>
          <cell r="BY354" t="str">
            <v/>
          </cell>
          <cell r="BZ354" t="str">
            <v/>
          </cell>
          <cell r="CA354" t="str">
            <v xml:space="preserve">Repair by exchange available at First or Second line without special facilities. </v>
          </cell>
          <cell r="CB354" t="str">
            <v/>
          </cell>
          <cell r="CC354" t="str">
            <v/>
          </cell>
          <cell r="CD354" t="str">
            <v/>
          </cell>
          <cell r="CE354" t="str">
            <v/>
          </cell>
          <cell r="CF354" t="str">
            <v xml:space="preserve">Remove and replace part with standard tools. No Special tools predicted. </v>
          </cell>
          <cell r="CG354" t="str">
            <v/>
          </cell>
          <cell r="CH354" t="str">
            <v/>
          </cell>
          <cell r="CI354" t="str">
            <v xml:space="preserve">No consumeables predicted. </v>
          </cell>
          <cell r="CJ354" t="str">
            <v xml:space="preserve">No predicted life limitations. </v>
          </cell>
          <cell r="CK354" t="str">
            <v/>
          </cell>
          <cell r="CL354" t="str">
            <v>Y</v>
          </cell>
        </row>
        <row r="355">
          <cell r="A355">
            <v>361</v>
          </cell>
          <cell r="B355">
            <v>227</v>
          </cell>
          <cell r="C355">
            <v>2</v>
          </cell>
          <cell r="D355" t="str">
            <v>N</v>
          </cell>
          <cell r="E355">
            <v>0</v>
          </cell>
          <cell r="F355" t="str">
            <v>SV00A0A450AP</v>
          </cell>
          <cell r="G355" t="str">
            <v/>
          </cell>
          <cell r="H355" t="str">
            <v>REP/REC</v>
          </cell>
          <cell r="I355" t="str">
            <v>MAIN TANK - 3 - REPAIR &amp; RECOVERY</v>
          </cell>
          <cell r="J355" t="str">
            <v/>
          </cell>
          <cell r="K355" t="str">
            <v>OPTICAL SENSOR FWD - MAIN TANK</v>
          </cell>
          <cell r="L355" t="str">
            <v/>
          </cell>
          <cell r="M355" t="str">
            <v/>
          </cell>
          <cell r="N355" t="str">
            <v/>
          </cell>
          <cell r="O355">
            <v>13.464613753838519</v>
          </cell>
          <cell r="P355">
            <v>13.464613753838519</v>
          </cell>
          <cell r="Q355">
            <v>1.3464613753838519E-5</v>
          </cell>
          <cell r="R355">
            <v>74268.747569154599</v>
          </cell>
          <cell r="S355" t="str">
            <v>FNAV will prevent air intake into fuel system</v>
          </cell>
          <cell r="T355" t="str">
            <v>Sum of Below Parts</v>
          </cell>
          <cell r="U355">
            <v>2</v>
          </cell>
          <cell r="V355">
            <v>0.28308731650747987</v>
          </cell>
          <cell r="W355">
            <v>3.8116613753838512E-6</v>
          </cell>
          <cell r="X355" t="str">
            <v xml:space="preserve">See parts below. If insert is damaged, the removal and replacement of the tank is required. Other damaged parts can be replaced without replacing the tank. </v>
          </cell>
          <cell r="Z355">
            <v>0</v>
          </cell>
          <cell r="AA355" t="str">
            <v>T0</v>
          </cell>
          <cell r="AB355" t="str">
            <v>T0</v>
          </cell>
          <cell r="AC355" t="str">
            <v>T0</v>
          </cell>
          <cell r="AD355" t="str">
            <v>T0</v>
          </cell>
          <cell r="AL355" t="str">
            <v>MTTE =</v>
          </cell>
          <cell r="AM355">
            <v>0.28308731650747987</v>
          </cell>
          <cell r="AN355">
            <v>3.8116613753838512E-6</v>
          </cell>
          <cell r="AP355">
            <v>1</v>
          </cell>
          <cell r="AQ355">
            <v>4</v>
          </cell>
          <cell r="BJ355">
            <v>6</v>
          </cell>
          <cell r="BL355">
            <v>6</v>
          </cell>
          <cell r="BM355">
            <v>5</v>
          </cell>
          <cell r="BN355">
            <v>1</v>
          </cell>
          <cell r="BO355" t="str">
            <v/>
          </cell>
          <cell r="BP355" t="str">
            <v/>
          </cell>
          <cell r="BQ355" t="str">
            <v/>
          </cell>
          <cell r="BR355" t="str">
            <v/>
          </cell>
          <cell r="BS355" t="str">
            <v/>
          </cell>
          <cell r="BT355" t="str">
            <v/>
          </cell>
          <cell r="BU355" t="str">
            <v/>
          </cell>
          <cell r="BV355" t="str">
            <v/>
          </cell>
          <cell r="BW355" t="str">
            <v/>
          </cell>
          <cell r="BX355" t="str">
            <v/>
          </cell>
          <cell r="BY355" t="str">
            <v/>
          </cell>
          <cell r="BZ355" t="str">
            <v/>
          </cell>
          <cell r="CA355" t="str">
            <v/>
          </cell>
          <cell r="CB355" t="str">
            <v/>
          </cell>
          <cell r="CC355" t="str">
            <v/>
          </cell>
          <cell r="CD355" t="str">
            <v/>
          </cell>
          <cell r="CE355" t="str">
            <v/>
          </cell>
          <cell r="CF355" t="str">
            <v/>
          </cell>
          <cell r="CG355" t="str">
            <v/>
          </cell>
          <cell r="CH355" t="str">
            <v/>
          </cell>
          <cell r="CI355" t="str">
            <v/>
          </cell>
          <cell r="CJ355" t="str">
            <v/>
          </cell>
          <cell r="CK355" t="str">
            <v xml:space="preserve">See parts below. If insert is damaged, the removal and replacement of the tank is required. Other damaged parts can be replaced without replacing the tank. </v>
          </cell>
          <cell r="CL355" t="str">
            <v>Y</v>
          </cell>
        </row>
        <row r="356">
          <cell r="A356">
            <v>362</v>
          </cell>
          <cell r="B356">
            <v>227</v>
          </cell>
          <cell r="C356">
            <v>3</v>
          </cell>
          <cell r="D356" t="str">
            <v>Y</v>
          </cell>
          <cell r="E356">
            <v>0.44800000000000001</v>
          </cell>
          <cell r="F356" t="str">
            <v>SV00A0A450AP01</v>
          </cell>
          <cell r="G356" t="str">
            <v>FT28275</v>
          </cell>
          <cell r="H356" t="str">
            <v>REP/REC</v>
          </cell>
          <cell r="I356" t="str">
            <v>MAIN TANK - 3 - REPAIR &amp; RECOVERY</v>
          </cell>
          <cell r="J356" t="str">
            <v>Insert 1/2" BSP</v>
          </cell>
          <cell r="K356" t="str">
            <v>Optical Sensor Fwd</v>
          </cell>
          <cell r="L356" t="str">
            <v>Insert 1/2" BSP</v>
          </cell>
          <cell r="M356">
            <v>1</v>
          </cell>
          <cell r="N356">
            <v>1</v>
          </cell>
          <cell r="O356">
            <v>0.44800000000000001</v>
          </cell>
          <cell r="P356">
            <v>0.44800000000000001</v>
          </cell>
          <cell r="Q356">
            <v>4.4799999999999999E-7</v>
          </cell>
          <cell r="R356">
            <v>2232142.8571428573</v>
          </cell>
          <cell r="S356" t="str">
            <v>No redundancy</v>
          </cell>
          <cell r="T356" t="str">
            <v>NPRD 95 P2-122, Insert Mount Engine - 0.0160M converted to hours.</v>
          </cell>
          <cell r="U356">
            <v>2</v>
          </cell>
          <cell r="V356">
            <v>1.2499999999999998</v>
          </cell>
          <cell r="W356">
            <v>5.5999999999999993E-7</v>
          </cell>
          <cell r="X356" t="str">
            <v>Tank is considered beyond economic repair. Remove and replace tank in accordance with above. Expected to require 2 mechanics to remove the tank. Repair by exchange available at First or Second line without special facilities. This part is highly likley to</v>
          </cell>
          <cell r="Z356">
            <v>1</v>
          </cell>
          <cell r="AA356" t="str">
            <v>R4</v>
          </cell>
          <cell r="AB356" t="str">
            <v>T0</v>
          </cell>
          <cell r="AC356" t="str">
            <v>T0</v>
          </cell>
          <cell r="AD356" t="str">
            <v>T0</v>
          </cell>
          <cell r="AE356">
            <v>0</v>
          </cell>
          <cell r="AF356">
            <v>0.5</v>
          </cell>
          <cell r="AG356">
            <v>0.16666666666666666</v>
          </cell>
          <cell r="AH356">
            <v>0.5</v>
          </cell>
          <cell r="AI356">
            <v>0</v>
          </cell>
          <cell r="AJ356">
            <v>8.3333333333333329E-2</v>
          </cell>
          <cell r="AK356">
            <v>0</v>
          </cell>
          <cell r="AL356">
            <v>0</v>
          </cell>
          <cell r="AM356">
            <v>1.2499999999999998</v>
          </cell>
          <cell r="AN356">
            <v>5.5999999999999993E-7</v>
          </cell>
          <cell r="AP356">
            <v>2</v>
          </cell>
          <cell r="AQ356">
            <v>3</v>
          </cell>
          <cell r="BD356">
            <v>2</v>
          </cell>
          <cell r="BJ356">
            <v>3</v>
          </cell>
          <cell r="BK356">
            <v>1</v>
          </cell>
          <cell r="BL356">
            <v>2</v>
          </cell>
          <cell r="BM356">
            <v>1</v>
          </cell>
          <cell r="BO356" t="str">
            <v/>
          </cell>
          <cell r="BP356" t="str">
            <v/>
          </cell>
          <cell r="BQ356" t="str">
            <v/>
          </cell>
          <cell r="BR356" t="str">
            <v/>
          </cell>
          <cell r="BS356" t="str">
            <v/>
          </cell>
          <cell r="BT356" t="str">
            <v/>
          </cell>
          <cell r="BU356" t="str">
            <v/>
          </cell>
          <cell r="BV356" t="str">
            <v xml:space="preserve">Tank is considered beyond economic repair. Remove and replace tank in accordance with above. Expected to require 2 mechanics to remove the tank. </v>
          </cell>
          <cell r="BW356" t="str">
            <v/>
          </cell>
          <cell r="BX356" t="str">
            <v/>
          </cell>
          <cell r="BY356" t="str">
            <v/>
          </cell>
          <cell r="BZ356" t="str">
            <v/>
          </cell>
          <cell r="CA356" t="str">
            <v xml:space="preserve">Repair by exchange available at First or Second line without special facilities. </v>
          </cell>
          <cell r="CB356" t="str">
            <v/>
          </cell>
          <cell r="CC356" t="str">
            <v/>
          </cell>
          <cell r="CD356" t="str">
            <v/>
          </cell>
          <cell r="CE356" t="str">
            <v/>
          </cell>
          <cell r="CF356" t="str">
            <v xml:space="preserve">This part is highly likley to require imperial spanner. </v>
          </cell>
          <cell r="CG356" t="str">
            <v xml:space="preserve">Reinstall in the reverse order. </v>
          </cell>
          <cell r="CH356" t="str">
            <v/>
          </cell>
          <cell r="CI356" t="str">
            <v xml:space="preserve">Use thread-locking compound on fasteners. Use silicone grease on bonded seals for preservation.  Use anti-seizing grease/compound on bulkhead connectors and bolts.  Use  bonding compound on mounting strap clamp locations as required. </v>
          </cell>
          <cell r="CJ356" t="str">
            <v xml:space="preserve">No predicted life limitations. </v>
          </cell>
          <cell r="CK356" t="str">
            <v/>
          </cell>
          <cell r="CL356" t="str">
            <v>Y</v>
          </cell>
        </row>
        <row r="357">
          <cell r="A357">
            <v>363</v>
          </cell>
          <cell r="B357">
            <v>228</v>
          </cell>
          <cell r="C357">
            <v>3</v>
          </cell>
          <cell r="D357" t="str">
            <v>Y</v>
          </cell>
          <cell r="E357">
            <v>13</v>
          </cell>
          <cell r="F357" t="str">
            <v>SV00A0A450AP03</v>
          </cell>
          <cell r="G357" t="str">
            <v>Y-POS187-312-120</v>
          </cell>
          <cell r="H357" t="str">
            <v>REP/REC</v>
          </cell>
          <cell r="I357" t="str">
            <v>MAIN TANK - 3 - REPAIR &amp; RECOVERY</v>
          </cell>
          <cell r="J357" t="str">
            <v>Optical sensor unit</v>
          </cell>
          <cell r="K357" t="str">
            <v>Optical Sensor Fwd</v>
          </cell>
          <cell r="L357" t="str">
            <v>Optical sensor unit</v>
          </cell>
          <cell r="M357">
            <v>1</v>
          </cell>
          <cell r="N357">
            <v>1</v>
          </cell>
          <cell r="O357">
            <v>13</v>
          </cell>
          <cell r="P357">
            <v>13</v>
          </cell>
          <cell r="Q357">
            <v>1.2999999999999999E-5</v>
          </cell>
          <cell r="R357">
            <v>76923.076923076922</v>
          </cell>
          <cell r="S357" t="str">
            <v>No redundancy</v>
          </cell>
          <cell r="T357" t="str">
            <v>NPRD 95 P2-182, Sensor Level Liquid - 2.6 GB converted to GM.</v>
          </cell>
          <cell r="U357">
            <v>1</v>
          </cell>
          <cell r="V357">
            <v>0.25</v>
          </cell>
          <cell r="W357">
            <v>3.2499999999999998E-6</v>
          </cell>
          <cell r="X357" t="str">
            <v>Expected to require 1 mechanic to conduct repairs. Expected to be replaceable in situ. Repair by exchange available at First or Second line without special facilities. This part is highly likley to require imperial spanner. No consumeables predicted. No p</v>
          </cell>
          <cell r="Z357">
            <v>0</v>
          </cell>
          <cell r="AA357" t="str">
            <v>T0</v>
          </cell>
          <cell r="AB357" t="str">
            <v>T0</v>
          </cell>
          <cell r="AC357" t="str">
            <v>P25</v>
          </cell>
          <cell r="AD357" t="str">
            <v>T0</v>
          </cell>
          <cell r="AE357">
            <v>0</v>
          </cell>
          <cell r="AF357">
            <v>0</v>
          </cell>
          <cell r="AG357">
            <v>0.16666666666666666</v>
          </cell>
          <cell r="AH357">
            <v>0</v>
          </cell>
          <cell r="AI357">
            <v>0</v>
          </cell>
          <cell r="AJ357">
            <v>8.3333333333333329E-2</v>
          </cell>
          <cell r="AK357">
            <v>0</v>
          </cell>
          <cell r="AL357">
            <v>0</v>
          </cell>
          <cell r="AM357">
            <v>0.25</v>
          </cell>
          <cell r="AN357">
            <v>3.2499999999999998E-6</v>
          </cell>
          <cell r="AP357">
            <v>2</v>
          </cell>
          <cell r="AQ357">
            <v>1</v>
          </cell>
          <cell r="BD357">
            <v>1</v>
          </cell>
          <cell r="BJ357">
            <v>3</v>
          </cell>
          <cell r="BL357">
            <v>1</v>
          </cell>
          <cell r="BM357">
            <v>1</v>
          </cell>
          <cell r="BO357" t="str">
            <v xml:space="preserve">Expected to require 1 mechanic to conduct repairs. </v>
          </cell>
          <cell r="BP357" t="str">
            <v xml:space="preserve">Expected to be replaceable in situ. </v>
          </cell>
          <cell r="BQ357" t="str">
            <v/>
          </cell>
          <cell r="BR357" t="str">
            <v/>
          </cell>
          <cell r="BS357" t="str">
            <v/>
          </cell>
          <cell r="BT357" t="str">
            <v/>
          </cell>
          <cell r="BU357" t="str">
            <v/>
          </cell>
          <cell r="BV357" t="str">
            <v/>
          </cell>
          <cell r="BW357" t="str">
            <v/>
          </cell>
          <cell r="BX357" t="str">
            <v/>
          </cell>
          <cell r="BY357" t="str">
            <v/>
          </cell>
          <cell r="BZ357" t="str">
            <v/>
          </cell>
          <cell r="CA357" t="str">
            <v xml:space="preserve">Repair by exchange available at First or Second line without special facilities. </v>
          </cell>
          <cell r="CB357" t="str">
            <v/>
          </cell>
          <cell r="CC357" t="str">
            <v/>
          </cell>
          <cell r="CD357" t="str">
            <v/>
          </cell>
          <cell r="CE357" t="str">
            <v/>
          </cell>
          <cell r="CF357" t="str">
            <v xml:space="preserve">This part is highly likley to require imperial spanner. </v>
          </cell>
          <cell r="CG357" t="str">
            <v/>
          </cell>
          <cell r="CH357" t="str">
            <v/>
          </cell>
          <cell r="CI357" t="str">
            <v xml:space="preserve">No consumeables predicted. </v>
          </cell>
          <cell r="CJ357" t="str">
            <v xml:space="preserve">No predicted life limitations. </v>
          </cell>
          <cell r="CK357" t="str">
            <v/>
          </cell>
          <cell r="CL357" t="str">
            <v>Y</v>
          </cell>
        </row>
        <row r="358">
          <cell r="A358">
            <v>364</v>
          </cell>
          <cell r="B358">
            <v>229</v>
          </cell>
          <cell r="C358">
            <v>3</v>
          </cell>
          <cell r="D358" t="str">
            <v>Y</v>
          </cell>
          <cell r="E358">
            <v>1.6613753838518822E-2</v>
          </cell>
          <cell r="F358" t="str">
            <v>SV00A0A450AP05</v>
          </cell>
          <cell r="G358" t="str">
            <v>Y-BS1/2BSP</v>
          </cell>
          <cell r="H358" t="str">
            <v>REP/REC</v>
          </cell>
          <cell r="I358" t="str">
            <v>MAIN TANK - 3 - REPAIR &amp; RECOVERY</v>
          </cell>
          <cell r="J358" t="str">
            <v>Washer 1/2 BSP</v>
          </cell>
          <cell r="K358" t="str">
            <v>Optical Sensor Fwd</v>
          </cell>
          <cell r="L358" t="str">
            <v>Washer 1/2 BSP</v>
          </cell>
          <cell r="M358">
            <v>1</v>
          </cell>
          <cell r="N358">
            <v>1</v>
          </cell>
          <cell r="O358">
            <v>1.6613753838518822E-2</v>
          </cell>
          <cell r="P358">
            <v>1.6613753838518822E-2</v>
          </cell>
          <cell r="Q358">
            <v>1.6613753838518823E-8</v>
          </cell>
          <cell r="R358">
            <v>60191092.857142851</v>
          </cell>
          <cell r="S358" t="str">
            <v>No redundancy</v>
          </cell>
          <cell r="T358" t="str">
            <v>NPRD 95 P2-237, Washer P# 7748743 - 1/1685.3506M GM converted to hours</v>
          </cell>
          <cell r="U358">
            <v>1</v>
          </cell>
          <cell r="V358">
            <v>9.9999999999999992E-2</v>
          </cell>
          <cell r="W358">
            <v>1.6613753838518821E-9</v>
          </cell>
          <cell r="X358" t="str">
            <v>Expected to require 1 mechanic to conduct repairs. Expected to be replaceable in situ. Repair by exchange available at First or Second line without special facilities. This part is highly likley to require imperial spanner. No consumeables predicted. No p</v>
          </cell>
          <cell r="Z358">
            <v>0</v>
          </cell>
          <cell r="AA358" t="str">
            <v>T0</v>
          </cell>
          <cell r="AB358" t="str">
            <v>T0</v>
          </cell>
          <cell r="AC358" t="str">
            <v>P26</v>
          </cell>
          <cell r="AD358" t="str">
            <v>T0</v>
          </cell>
          <cell r="AE358">
            <v>0</v>
          </cell>
          <cell r="AF358">
            <v>0</v>
          </cell>
          <cell r="AG358">
            <v>1.6666666666666666E-2</v>
          </cell>
          <cell r="AH358">
            <v>0</v>
          </cell>
          <cell r="AI358">
            <v>0</v>
          </cell>
          <cell r="AJ358">
            <v>8.3333333333333329E-2</v>
          </cell>
          <cell r="AK358">
            <v>0</v>
          </cell>
          <cell r="AL358">
            <v>0</v>
          </cell>
          <cell r="AM358">
            <v>9.9999999999999992E-2</v>
          </cell>
          <cell r="AN358">
            <v>1.6613753838518821E-9</v>
          </cell>
          <cell r="AP358">
            <v>2</v>
          </cell>
          <cell r="AQ358">
            <v>1</v>
          </cell>
          <cell r="BD358">
            <v>1</v>
          </cell>
          <cell r="BJ358">
            <v>3</v>
          </cell>
          <cell r="BL358">
            <v>1</v>
          </cell>
          <cell r="BM358">
            <v>1</v>
          </cell>
          <cell r="BO358" t="str">
            <v xml:space="preserve">Expected to require 1 mechanic to conduct repairs. </v>
          </cell>
          <cell r="BP358" t="str">
            <v xml:space="preserve">Expected to be replaceable in situ. </v>
          </cell>
          <cell r="BQ358" t="str">
            <v/>
          </cell>
          <cell r="BR358" t="str">
            <v/>
          </cell>
          <cell r="BS358" t="str">
            <v/>
          </cell>
          <cell r="BT358" t="str">
            <v/>
          </cell>
          <cell r="BU358" t="str">
            <v/>
          </cell>
          <cell r="BV358" t="str">
            <v/>
          </cell>
          <cell r="BW358" t="str">
            <v/>
          </cell>
          <cell r="BX358" t="str">
            <v/>
          </cell>
          <cell r="BY358" t="str">
            <v/>
          </cell>
          <cell r="BZ358" t="str">
            <v/>
          </cell>
          <cell r="CA358" t="str">
            <v xml:space="preserve">Repair by exchange available at First or Second line without special facilities. </v>
          </cell>
          <cell r="CB358" t="str">
            <v/>
          </cell>
          <cell r="CC358" t="str">
            <v/>
          </cell>
          <cell r="CD358" t="str">
            <v/>
          </cell>
          <cell r="CE358" t="str">
            <v/>
          </cell>
          <cell r="CF358" t="str">
            <v xml:space="preserve">This part is highly likley to require imperial spanner. </v>
          </cell>
          <cell r="CG358" t="str">
            <v/>
          </cell>
          <cell r="CH358" t="str">
            <v/>
          </cell>
          <cell r="CI358" t="str">
            <v xml:space="preserve">No consumeables predicted. </v>
          </cell>
          <cell r="CJ358" t="str">
            <v xml:space="preserve">No predicted life limitations. </v>
          </cell>
          <cell r="CK358" t="str">
            <v/>
          </cell>
          <cell r="CL358" t="str">
            <v>Y</v>
          </cell>
        </row>
        <row r="359">
          <cell r="A359">
            <v>365</v>
          </cell>
          <cell r="B359">
            <v>219</v>
          </cell>
          <cell r="C359">
            <v>2</v>
          </cell>
          <cell r="D359" t="str">
            <v>N</v>
          </cell>
          <cell r="E359">
            <v>0</v>
          </cell>
          <cell r="F359" t="str">
            <v>SV00A0A410AD09</v>
          </cell>
          <cell r="G359" t="str">
            <v/>
          </cell>
          <cell r="H359" t="str">
            <v>REP/REC</v>
          </cell>
          <cell r="I359" t="str">
            <v>MAIN TANK - 3 - REPAIR &amp; RECOVERY</v>
          </cell>
          <cell r="J359" t="str">
            <v/>
          </cell>
          <cell r="K359" t="str">
            <v>AFT FUEL FEED</v>
          </cell>
          <cell r="L359" t="str">
            <v/>
          </cell>
          <cell r="M359" t="str">
            <v/>
          </cell>
          <cell r="N359" t="str">
            <v/>
          </cell>
          <cell r="O359">
            <v>5.5482200555016554</v>
          </cell>
          <cell r="P359">
            <v>5.5482200555016554</v>
          </cell>
          <cell r="Q359">
            <v>5.5482200555016554E-6</v>
          </cell>
          <cell r="R359">
            <v>180237.9844340155</v>
          </cell>
          <cell r="S359" t="str">
            <v>Duplicated fuel feeds</v>
          </cell>
          <cell r="T359" t="str">
            <v>Sum of Below Parts</v>
          </cell>
          <cell r="U359">
            <v>1</v>
          </cell>
          <cell r="V359">
            <v>1.1756412681296222</v>
          </cell>
          <cell r="W359">
            <v>6.5227164619121695E-6</v>
          </cell>
          <cell r="X359" t="str">
            <v xml:space="preserve">Repair by exchange available at First or Second line without special facilities. See parts below. Individual damaged parts can be replaced without replacing the tank. </v>
          </cell>
          <cell r="Z359">
            <v>0</v>
          </cell>
          <cell r="AA359" t="str">
            <v>T0</v>
          </cell>
          <cell r="AB359" t="str">
            <v>T0</v>
          </cell>
          <cell r="AC359" t="str">
            <v>T0</v>
          </cell>
          <cell r="AD359" t="str">
            <v>T0</v>
          </cell>
          <cell r="AL359" t="str">
            <v>MTTE =</v>
          </cell>
          <cell r="AM359">
            <v>1.1756412681296222</v>
          </cell>
          <cell r="AN359">
            <v>6.5227164619121695E-6</v>
          </cell>
          <cell r="AP359">
            <v>1</v>
          </cell>
          <cell r="AQ359">
            <v>4</v>
          </cell>
          <cell r="BJ359">
            <v>6</v>
          </cell>
          <cell r="BL359">
            <v>6</v>
          </cell>
          <cell r="BM359">
            <v>5</v>
          </cell>
          <cell r="BN359">
            <v>2</v>
          </cell>
          <cell r="BO359" t="str">
            <v/>
          </cell>
          <cell r="BP359" t="str">
            <v/>
          </cell>
          <cell r="BQ359" t="str">
            <v/>
          </cell>
          <cell r="BR359" t="str">
            <v/>
          </cell>
          <cell r="BS359" t="str">
            <v/>
          </cell>
          <cell r="BT359" t="str">
            <v/>
          </cell>
          <cell r="BU359" t="str">
            <v/>
          </cell>
          <cell r="BV359" t="str">
            <v/>
          </cell>
          <cell r="BW359" t="str">
            <v/>
          </cell>
          <cell r="BX359" t="str">
            <v/>
          </cell>
          <cell r="BY359" t="str">
            <v/>
          </cell>
          <cell r="BZ359" t="str">
            <v/>
          </cell>
          <cell r="CA359" t="str">
            <v xml:space="preserve">Repair by exchange available at First or Second line without special facilities. </v>
          </cell>
          <cell r="CB359" t="str">
            <v/>
          </cell>
          <cell r="CC359" t="str">
            <v/>
          </cell>
          <cell r="CD359" t="str">
            <v/>
          </cell>
          <cell r="CE359" t="str">
            <v/>
          </cell>
          <cell r="CF359" t="str">
            <v/>
          </cell>
          <cell r="CG359" t="str">
            <v/>
          </cell>
          <cell r="CH359" t="str">
            <v/>
          </cell>
          <cell r="CI359" t="str">
            <v/>
          </cell>
          <cell r="CJ359" t="str">
            <v/>
          </cell>
          <cell r="CK359" t="str">
            <v xml:space="preserve">See parts below. Individual damaged parts can be replaced without replacing the tank. </v>
          </cell>
          <cell r="CL359" t="str">
            <v>Y</v>
          </cell>
        </row>
        <row r="360">
          <cell r="A360">
            <v>366</v>
          </cell>
          <cell r="B360">
            <v>219</v>
          </cell>
          <cell r="C360">
            <v>3</v>
          </cell>
          <cell r="D360" t="str">
            <v>Y</v>
          </cell>
          <cell r="E360">
            <v>2.6158200555016551</v>
          </cell>
          <cell r="F360" t="str">
            <v>SV00A0A410AD07</v>
          </cell>
          <cell r="G360" t="str">
            <v>FT28450</v>
          </cell>
          <cell r="H360" t="str">
            <v>REP/REC</v>
          </cell>
          <cell r="I360" t="str">
            <v>MAIN TANK - 3 - REPAIR &amp; RECOVERY</v>
          </cell>
          <cell r="J360" t="str">
            <v>FNAV Aft</v>
          </cell>
          <cell r="K360" t="str">
            <v>FNAV Aft</v>
          </cell>
          <cell r="L360" t="str">
            <v>FNAV Aft</v>
          </cell>
          <cell r="M360">
            <v>1</v>
          </cell>
          <cell r="N360">
            <v>1</v>
          </cell>
          <cell r="O360">
            <v>2.6158200555016551</v>
          </cell>
          <cell r="P360">
            <v>2.6158200555016551</v>
          </cell>
          <cell r="Q360">
            <v>2.6158200555016553E-6</v>
          </cell>
          <cell r="R360">
            <v>382289.29314031982</v>
          </cell>
          <cell r="S360" t="str">
            <v>No redundancy</v>
          </cell>
          <cell r="T360" t="str">
            <v>Part comparison to FT54024</v>
          </cell>
          <cell r="U360">
            <v>2</v>
          </cell>
          <cell r="V360">
            <v>2.3166666666666669</v>
          </cell>
          <cell r="W360">
            <v>6.0599831285788354E-6</v>
          </cell>
          <cell r="X360" t="str">
            <v>Expected to be replaceable. Remove tank in accordance with above to gain access. Expected to need 2 mechanics to remove tank. Remove 53 bolts to remove the Top Access Plate. Remove bottom plate. Repair by exchange available at First or Second line without</v>
          </cell>
          <cell r="Y360">
            <v>53</v>
          </cell>
          <cell r="Z360">
            <v>1</v>
          </cell>
          <cell r="AA360" t="str">
            <v>R4</v>
          </cell>
          <cell r="AB360" t="str">
            <v>T3</v>
          </cell>
          <cell r="AC360" t="str">
            <v>P13</v>
          </cell>
          <cell r="AD360" t="str">
            <v>B1</v>
          </cell>
          <cell r="AE360">
            <v>0.45833333333333331</v>
          </cell>
          <cell r="AF360">
            <v>0.5</v>
          </cell>
          <cell r="AG360">
            <v>0.31666666666666665</v>
          </cell>
          <cell r="AH360">
            <v>0.5</v>
          </cell>
          <cell r="AI360">
            <v>0.45833333333333331</v>
          </cell>
          <cell r="AJ360">
            <v>8.3333333333333329E-2</v>
          </cell>
          <cell r="AK360">
            <v>0</v>
          </cell>
          <cell r="AL360">
            <v>0</v>
          </cell>
          <cell r="AM360">
            <v>2.3166666666666669</v>
          </cell>
          <cell r="AN360">
            <v>6.0599831285788354E-6</v>
          </cell>
          <cell r="AP360">
            <v>2</v>
          </cell>
          <cell r="AQ360">
            <v>2</v>
          </cell>
          <cell r="AR360">
            <v>1</v>
          </cell>
          <cell r="AS360">
            <v>53</v>
          </cell>
          <cell r="AT360">
            <v>1</v>
          </cell>
          <cell r="BD360">
            <v>2</v>
          </cell>
          <cell r="BH360">
            <v>2</v>
          </cell>
          <cell r="BJ360">
            <v>1</v>
          </cell>
          <cell r="BK360">
            <v>1</v>
          </cell>
          <cell r="BL360">
            <v>2</v>
          </cell>
          <cell r="BM360">
            <v>1</v>
          </cell>
          <cell r="BO360" t="str">
            <v/>
          </cell>
          <cell r="BP360" t="str">
            <v xml:space="preserve">Expected to be replaceable. </v>
          </cell>
          <cell r="BQ360" t="str">
            <v/>
          </cell>
          <cell r="BR360" t="str">
            <v/>
          </cell>
          <cell r="BS360" t="str">
            <v/>
          </cell>
          <cell r="BT360" t="str">
            <v/>
          </cell>
          <cell r="BU360" t="str">
            <v/>
          </cell>
          <cell r="BV360" t="str">
            <v xml:space="preserve">Remove tank in accordance with above to gain access. Expected to need 2 mechanics to remove tank. </v>
          </cell>
          <cell r="BW360" t="str">
            <v xml:space="preserve">Remove 53 bolts to remove the Top Access Plate. </v>
          </cell>
          <cell r="BX360" t="str">
            <v xml:space="preserve">Remove bottom plate. </v>
          </cell>
          <cell r="BY360" t="str">
            <v/>
          </cell>
          <cell r="BZ360" t="str">
            <v/>
          </cell>
          <cell r="CA360" t="str">
            <v xml:space="preserve">Repair by exchange available at First or Second line without special facilities. </v>
          </cell>
          <cell r="CB360" t="str">
            <v/>
          </cell>
          <cell r="CC360" t="str">
            <v/>
          </cell>
          <cell r="CD360" t="str">
            <v/>
          </cell>
          <cell r="CE360" t="str">
            <v xml:space="preserve">Systematically remove SAFOAM layers to gain access.  Carefully reinstall new layers of Safoam in accordance with instructions. </v>
          </cell>
          <cell r="CF360" t="str">
            <v xml:space="preserve">Remove and replace part with standard tools. No Special tools predicted. </v>
          </cell>
          <cell r="CG360" t="str">
            <v xml:space="preserve">Reinstall in the reverse order. </v>
          </cell>
          <cell r="CH360" t="str">
            <v/>
          </cell>
          <cell r="CI360" t="str">
            <v xml:space="preserve">Use thread-locking compound on fasteners. Use silicone grease on bonded seals for preservation.  Use anti-seizing grease/compound on bulkhead connectors and bolts.  Use  bonding compound on mounting strap clamp locations as required. </v>
          </cell>
          <cell r="CJ360" t="str">
            <v xml:space="preserve">No predicted life limitations. </v>
          </cell>
          <cell r="CK360" t="str">
            <v/>
          </cell>
          <cell r="CL360" t="str">
            <v>Y</v>
          </cell>
        </row>
        <row r="361">
          <cell r="A361">
            <v>367</v>
          </cell>
          <cell r="B361">
            <v>220</v>
          </cell>
          <cell r="C361">
            <v>3</v>
          </cell>
          <cell r="D361" t="str">
            <v>Y</v>
          </cell>
          <cell r="E361">
            <v>0.39</v>
          </cell>
          <cell r="F361" t="str">
            <v>SV00A0A410AD0901</v>
          </cell>
          <cell r="G361" t="str">
            <v>Y-XRT005E177M26</v>
          </cell>
          <cell r="H361" t="str">
            <v>REP/REC</v>
          </cell>
          <cell r="I361" t="str">
            <v>MAIN TANK - 3 - REPAIR &amp; RECOVERY</v>
          </cell>
          <cell r="J361" t="str">
            <v>M26 Aluminium Crush Washer</v>
          </cell>
          <cell r="K361" t="str">
            <v>Fuel Feed - Aft Pick Up</v>
          </cell>
          <cell r="L361" t="str">
            <v>M26 Aluminium Crush Washer</v>
          </cell>
          <cell r="M361">
            <v>2</v>
          </cell>
          <cell r="N361">
            <v>2</v>
          </cell>
          <cell r="O361">
            <v>0.19500000000000001</v>
          </cell>
          <cell r="P361">
            <v>0.39</v>
          </cell>
          <cell r="Q361">
            <v>3.9000000000000002E-7</v>
          </cell>
          <cell r="R361">
            <v>2564102.564102564</v>
          </cell>
          <cell r="S361" t="str">
            <v>No redundancy</v>
          </cell>
          <cell r="T361" t="str">
            <v>NPRD 95 P2-179, Seal O-Ring - 0.0780 GF converted to GM.</v>
          </cell>
          <cell r="U361">
            <v>1</v>
          </cell>
          <cell r="V361">
            <v>9.9999999999999992E-2</v>
          </cell>
          <cell r="W361">
            <v>3.8999999999999998E-8</v>
          </cell>
          <cell r="X361" t="str">
            <v>Expected to require 1 mechanic to conduct repairs. Expected to be replaceable in situ. Repair by exchange available at First or Second line without special facilities. Remove and replace part with standard tools. No Special tools predicted. No consumeable</v>
          </cell>
          <cell r="Z361">
            <v>0</v>
          </cell>
          <cell r="AA361" t="str">
            <v>T0</v>
          </cell>
          <cell r="AB361" t="str">
            <v>T0</v>
          </cell>
          <cell r="AC361" t="str">
            <v>P26</v>
          </cell>
          <cell r="AD361" t="str">
            <v>T0</v>
          </cell>
          <cell r="AE361">
            <v>0</v>
          </cell>
          <cell r="AF361">
            <v>0</v>
          </cell>
          <cell r="AG361">
            <v>1.6666666666666666E-2</v>
          </cell>
          <cell r="AH361">
            <v>0</v>
          </cell>
          <cell r="AI361">
            <v>0</v>
          </cell>
          <cell r="AJ361">
            <v>8.3333333333333329E-2</v>
          </cell>
          <cell r="AK361">
            <v>0</v>
          </cell>
          <cell r="AL361">
            <v>0</v>
          </cell>
          <cell r="AM361">
            <v>9.9999999999999992E-2</v>
          </cell>
          <cell r="AN361">
            <v>3.8999999999999998E-8</v>
          </cell>
          <cell r="AP361">
            <v>2</v>
          </cell>
          <cell r="AQ361">
            <v>1</v>
          </cell>
          <cell r="BD361">
            <v>1</v>
          </cell>
          <cell r="BJ361">
            <v>1</v>
          </cell>
          <cell r="BL361">
            <v>1</v>
          </cell>
          <cell r="BM361">
            <v>1</v>
          </cell>
          <cell r="BO361" t="str">
            <v xml:space="preserve">Expected to require 1 mechanic to conduct repairs. </v>
          </cell>
          <cell r="BP361" t="str">
            <v xml:space="preserve">Expected to be replaceable in situ. </v>
          </cell>
          <cell r="BQ361" t="str">
            <v/>
          </cell>
          <cell r="BR361" t="str">
            <v/>
          </cell>
          <cell r="BS361" t="str">
            <v/>
          </cell>
          <cell r="BT361" t="str">
            <v/>
          </cell>
          <cell r="BU361" t="str">
            <v/>
          </cell>
          <cell r="BV361" t="str">
            <v/>
          </cell>
          <cell r="BW361" t="str">
            <v/>
          </cell>
          <cell r="BX361" t="str">
            <v/>
          </cell>
          <cell r="BY361" t="str">
            <v/>
          </cell>
          <cell r="BZ361" t="str">
            <v/>
          </cell>
          <cell r="CA361" t="str">
            <v xml:space="preserve">Repair by exchange available at First or Second line without special facilities. </v>
          </cell>
          <cell r="CB361" t="str">
            <v/>
          </cell>
          <cell r="CC361" t="str">
            <v/>
          </cell>
          <cell r="CD361" t="str">
            <v/>
          </cell>
          <cell r="CE361" t="str">
            <v/>
          </cell>
          <cell r="CF361" t="str">
            <v xml:space="preserve">Remove and replace part with standard tools. No Special tools predicted. </v>
          </cell>
          <cell r="CG361" t="str">
            <v/>
          </cell>
          <cell r="CH361" t="str">
            <v/>
          </cell>
          <cell r="CI361" t="str">
            <v xml:space="preserve">No consumeables predicted. </v>
          </cell>
          <cell r="CJ361" t="str">
            <v xml:space="preserve">No predicted life limitations. </v>
          </cell>
          <cell r="CK361" t="str">
            <v/>
          </cell>
          <cell r="CL361" t="str">
            <v>Y</v>
          </cell>
        </row>
        <row r="362">
          <cell r="A362">
            <v>368</v>
          </cell>
          <cell r="B362">
            <v>226</v>
          </cell>
          <cell r="C362">
            <v>3</v>
          </cell>
          <cell r="D362" t="str">
            <v>Y</v>
          </cell>
          <cell r="E362">
            <v>2.5424000000000002</v>
          </cell>
          <cell r="F362" t="str">
            <v>SV00A0A410AD0903</v>
          </cell>
          <cell r="G362" t="str">
            <v>Y-764305-20</v>
          </cell>
          <cell r="H362" t="str">
            <v>REP/REC</v>
          </cell>
          <cell r="I362" t="str">
            <v>MAIN TANK - 3 - REPAIR &amp; RECOVERY</v>
          </cell>
          <cell r="J362" t="str">
            <v>M26 Banjo bolt DIN 7643-3</v>
          </cell>
          <cell r="K362" t="str">
            <v>Fuel Feed - Aft Pick Up</v>
          </cell>
          <cell r="L362" t="str">
            <v>M26 Banjo bolt DIN 7643-3</v>
          </cell>
          <cell r="M362">
            <v>1</v>
          </cell>
          <cell r="N362">
            <v>1</v>
          </cell>
          <cell r="O362">
            <v>2.5424000000000002</v>
          </cell>
          <cell r="P362">
            <v>2.5424000000000002</v>
          </cell>
          <cell r="Q362">
            <v>2.5424000000000004E-6</v>
          </cell>
          <cell r="R362">
            <v>393329.13782252982</v>
          </cell>
          <cell r="S362" t="str">
            <v>No redundancy</v>
          </cell>
          <cell r="T362" t="str">
            <v>NPRD 95 P2-49, Connector Adapter - 0.0908M converted to hours</v>
          </cell>
          <cell r="U362">
            <v>1</v>
          </cell>
          <cell r="V362">
            <v>0.16666666666666666</v>
          </cell>
          <cell r="W362">
            <v>4.2373333333333337E-7</v>
          </cell>
          <cell r="X362" t="str">
            <v>Expected to require 1 mechanic to conduct repairs. Expected to be replaceable in situ. Repair by exchange available at First or Second line without special facilities. Remove and replace part with standard tools. No Special tools predicted. No consumeable</v>
          </cell>
          <cell r="Z362">
            <v>0</v>
          </cell>
          <cell r="AA362" t="str">
            <v>T0</v>
          </cell>
          <cell r="AB362" t="str">
            <v>T0</v>
          </cell>
          <cell r="AC362" t="str">
            <v>P3</v>
          </cell>
          <cell r="AD362" t="str">
            <v>T0</v>
          </cell>
          <cell r="AE362">
            <v>0</v>
          </cell>
          <cell r="AF362">
            <v>0</v>
          </cell>
          <cell r="AG362">
            <v>8.3333333333333329E-2</v>
          </cell>
          <cell r="AH362">
            <v>0</v>
          </cell>
          <cell r="AI362">
            <v>0</v>
          </cell>
          <cell r="AJ362">
            <v>8.3333333333333329E-2</v>
          </cell>
          <cell r="AK362">
            <v>0</v>
          </cell>
          <cell r="AL362">
            <v>0</v>
          </cell>
          <cell r="AM362">
            <v>0.16666666666666666</v>
          </cell>
          <cell r="AN362">
            <v>4.2373333333333337E-7</v>
          </cell>
          <cell r="AP362">
            <v>2</v>
          </cell>
          <cell r="AQ362">
            <v>1</v>
          </cell>
          <cell r="BD362">
            <v>1</v>
          </cell>
          <cell r="BJ362">
            <v>1</v>
          </cell>
          <cell r="BL362">
            <v>1</v>
          </cell>
          <cell r="BM362">
            <v>1</v>
          </cell>
          <cell r="BO362" t="str">
            <v xml:space="preserve">Expected to require 1 mechanic to conduct repairs. </v>
          </cell>
          <cell r="BP362" t="str">
            <v xml:space="preserve">Expected to be replaceable in situ. </v>
          </cell>
          <cell r="BQ362" t="str">
            <v/>
          </cell>
          <cell r="BR362" t="str">
            <v/>
          </cell>
          <cell r="BS362" t="str">
            <v/>
          </cell>
          <cell r="BT362" t="str">
            <v/>
          </cell>
          <cell r="BU362" t="str">
            <v/>
          </cell>
          <cell r="BV362" t="str">
            <v/>
          </cell>
          <cell r="BW362" t="str">
            <v/>
          </cell>
          <cell r="BX362" t="str">
            <v/>
          </cell>
          <cell r="BY362" t="str">
            <v/>
          </cell>
          <cell r="BZ362" t="str">
            <v/>
          </cell>
          <cell r="CA362" t="str">
            <v xml:space="preserve">Repair by exchange available at First or Second line without special facilities. </v>
          </cell>
          <cell r="CB362" t="str">
            <v/>
          </cell>
          <cell r="CC362" t="str">
            <v/>
          </cell>
          <cell r="CD362" t="str">
            <v/>
          </cell>
          <cell r="CE362" t="str">
            <v/>
          </cell>
          <cell r="CF362" t="str">
            <v xml:space="preserve">Remove and replace part with standard tools. No Special tools predicted. </v>
          </cell>
          <cell r="CG362" t="str">
            <v/>
          </cell>
          <cell r="CH362" t="str">
            <v/>
          </cell>
          <cell r="CI362" t="str">
            <v xml:space="preserve">No consumeables predicted. </v>
          </cell>
          <cell r="CJ362" t="str">
            <v xml:space="preserve">No predicted life limitations. </v>
          </cell>
          <cell r="CK362" t="str">
            <v/>
          </cell>
          <cell r="CL362" t="str">
            <v>Y</v>
          </cell>
        </row>
        <row r="363">
          <cell r="A363">
            <v>369</v>
          </cell>
          <cell r="B363">
            <v>227</v>
          </cell>
          <cell r="C363">
            <v>2</v>
          </cell>
          <cell r="D363" t="str">
            <v>N</v>
          </cell>
          <cell r="E363">
            <v>0</v>
          </cell>
          <cell r="F363" t="str">
            <v>SV00A0A450AM</v>
          </cell>
          <cell r="G363" t="str">
            <v/>
          </cell>
          <cell r="H363" t="str">
            <v>REP/REC</v>
          </cell>
          <cell r="I363" t="str">
            <v>MAIN TANK - 3 - REPAIR &amp; RECOVERY</v>
          </cell>
          <cell r="J363" t="str">
            <v/>
          </cell>
          <cell r="K363" t="str">
            <v>OPTICAL SENSOR AFT - MAIN TANK</v>
          </cell>
          <cell r="L363" t="str">
            <v/>
          </cell>
          <cell r="M363" t="str">
            <v/>
          </cell>
          <cell r="N363" t="str">
            <v/>
          </cell>
          <cell r="O363">
            <v>13.464613753838519</v>
          </cell>
          <cell r="P363">
            <v>13.464613753838519</v>
          </cell>
          <cell r="Q363">
            <v>1.3464613753838519E-5</v>
          </cell>
          <cell r="R363">
            <v>74268.747569154599</v>
          </cell>
          <cell r="S363" t="str">
            <v>FNAV will prevent air intake into fuel system</v>
          </cell>
          <cell r="T363" t="str">
            <v>Sum of Below Parts</v>
          </cell>
          <cell r="U363">
            <v>2</v>
          </cell>
          <cell r="V363">
            <v>0.28308731650747987</v>
          </cell>
          <cell r="W363">
            <v>3.8116613753838512E-6</v>
          </cell>
          <cell r="X363" t="str">
            <v xml:space="preserve">See parts below. If insert is damaged, the removal and replacement of the tank is required. Other damaged parts can be replaced without replacing the tank. </v>
          </cell>
          <cell r="Z363">
            <v>0</v>
          </cell>
          <cell r="AA363" t="str">
            <v>T0</v>
          </cell>
          <cell r="AB363" t="str">
            <v>T0</v>
          </cell>
          <cell r="AC363" t="str">
            <v>T0</v>
          </cell>
          <cell r="AD363" t="str">
            <v>T0</v>
          </cell>
          <cell r="AL363" t="str">
            <v>MTTE =</v>
          </cell>
          <cell r="AM363">
            <v>0.28308731650747987</v>
          </cell>
          <cell r="AN363">
            <v>3.8116613753838512E-6</v>
          </cell>
          <cell r="AP363">
            <v>1</v>
          </cell>
          <cell r="AQ363">
            <v>4</v>
          </cell>
          <cell r="BJ363">
            <v>6</v>
          </cell>
          <cell r="BL363">
            <v>6</v>
          </cell>
          <cell r="BM363">
            <v>5</v>
          </cell>
          <cell r="BN363">
            <v>1</v>
          </cell>
          <cell r="BO363" t="str">
            <v/>
          </cell>
          <cell r="BP363" t="str">
            <v/>
          </cell>
          <cell r="BQ363" t="str">
            <v/>
          </cell>
          <cell r="BR363" t="str">
            <v/>
          </cell>
          <cell r="BS363" t="str">
            <v/>
          </cell>
          <cell r="BT363" t="str">
            <v/>
          </cell>
          <cell r="BU363" t="str">
            <v/>
          </cell>
          <cell r="BV363" t="str">
            <v/>
          </cell>
          <cell r="BW363" t="str">
            <v/>
          </cell>
          <cell r="BX363" t="str">
            <v/>
          </cell>
          <cell r="BY363" t="str">
            <v/>
          </cell>
          <cell r="BZ363" t="str">
            <v/>
          </cell>
          <cell r="CA363" t="str">
            <v/>
          </cell>
          <cell r="CB363" t="str">
            <v/>
          </cell>
          <cell r="CC363" t="str">
            <v/>
          </cell>
          <cell r="CD363" t="str">
            <v/>
          </cell>
          <cell r="CE363" t="str">
            <v/>
          </cell>
          <cell r="CF363" t="str">
            <v/>
          </cell>
          <cell r="CG363" t="str">
            <v/>
          </cell>
          <cell r="CH363" t="str">
            <v/>
          </cell>
          <cell r="CI363" t="str">
            <v/>
          </cell>
          <cell r="CJ363" t="str">
            <v/>
          </cell>
          <cell r="CK363" t="str">
            <v xml:space="preserve">See parts below. If insert is damaged, the removal and replacement of the tank is required. Other damaged parts can be replaced without replacing the tank. </v>
          </cell>
          <cell r="CL363" t="str">
            <v>Y</v>
          </cell>
        </row>
        <row r="364">
          <cell r="A364">
            <v>370</v>
          </cell>
          <cell r="B364">
            <v>227</v>
          </cell>
          <cell r="C364">
            <v>3</v>
          </cell>
          <cell r="D364" t="str">
            <v>Y</v>
          </cell>
          <cell r="E364">
            <v>0.44800000000000001</v>
          </cell>
          <cell r="F364" t="str">
            <v>SV00A0A450AM01</v>
          </cell>
          <cell r="G364" t="str">
            <v>FT28275</v>
          </cell>
          <cell r="H364" t="str">
            <v>REP/REC</v>
          </cell>
          <cell r="I364" t="str">
            <v>MAIN TANK - 3 - REPAIR &amp; RECOVERY</v>
          </cell>
          <cell r="J364" t="str">
            <v>Insert 1/2" BSP</v>
          </cell>
          <cell r="K364" t="str">
            <v>Optical Sensor Aft</v>
          </cell>
          <cell r="L364" t="str">
            <v>Insert 1/2" BSP</v>
          </cell>
          <cell r="M364">
            <v>1</v>
          </cell>
          <cell r="N364">
            <v>1</v>
          </cell>
          <cell r="O364">
            <v>0.44800000000000001</v>
          </cell>
          <cell r="P364">
            <v>0.44800000000000001</v>
          </cell>
          <cell r="Q364">
            <v>4.4799999999999999E-7</v>
          </cell>
          <cell r="R364">
            <v>2232142.8571428573</v>
          </cell>
          <cell r="S364" t="str">
            <v>No redundancy</v>
          </cell>
          <cell r="T364" t="str">
            <v>NPRD 95 P2-122, Insert Mount Engine - 0.0160M converted to hours.</v>
          </cell>
          <cell r="U364">
            <v>2</v>
          </cell>
          <cell r="V364">
            <v>1.2499999999999998</v>
          </cell>
          <cell r="W364">
            <v>5.5999999999999993E-7</v>
          </cell>
          <cell r="X364" t="str">
            <v>Tank is considered beyond economic repair. Remove and replace tank in accordance with above. Expected to require 2 mechanics to remove the tank. Repair by exchange available at First or Second line without special facilities. This part is highly likley to</v>
          </cell>
          <cell r="Z364">
            <v>1</v>
          </cell>
          <cell r="AA364" t="str">
            <v>R4</v>
          </cell>
          <cell r="AB364" t="str">
            <v>T0</v>
          </cell>
          <cell r="AC364" t="str">
            <v>T0</v>
          </cell>
          <cell r="AD364" t="str">
            <v>T0</v>
          </cell>
          <cell r="AE364">
            <v>0</v>
          </cell>
          <cell r="AF364">
            <v>0.5</v>
          </cell>
          <cell r="AG364">
            <v>0.16666666666666666</v>
          </cell>
          <cell r="AH364">
            <v>0.5</v>
          </cell>
          <cell r="AI364">
            <v>0</v>
          </cell>
          <cell r="AJ364">
            <v>8.3333333333333329E-2</v>
          </cell>
          <cell r="AK364">
            <v>0</v>
          </cell>
          <cell r="AL364">
            <v>0</v>
          </cell>
          <cell r="AM364">
            <v>1.2499999999999998</v>
          </cell>
          <cell r="AN364">
            <v>5.5999999999999993E-7</v>
          </cell>
          <cell r="AP364">
            <v>2</v>
          </cell>
          <cell r="AQ364">
            <v>3</v>
          </cell>
          <cell r="BD364">
            <v>2</v>
          </cell>
          <cell r="BJ364">
            <v>3</v>
          </cell>
          <cell r="BK364">
            <v>1</v>
          </cell>
          <cell r="BL364">
            <v>2</v>
          </cell>
          <cell r="BM364">
            <v>1</v>
          </cell>
          <cell r="BO364" t="str">
            <v/>
          </cell>
          <cell r="BP364" t="str">
            <v/>
          </cell>
          <cell r="BQ364" t="str">
            <v/>
          </cell>
          <cell r="BR364" t="str">
            <v/>
          </cell>
          <cell r="BS364" t="str">
            <v/>
          </cell>
          <cell r="BT364" t="str">
            <v/>
          </cell>
          <cell r="BU364" t="str">
            <v/>
          </cell>
          <cell r="BV364" t="str">
            <v xml:space="preserve">Tank is considered beyond economic repair. Remove and replace tank in accordance with above. Expected to require 2 mechanics to remove the tank. </v>
          </cell>
          <cell r="BW364" t="str">
            <v/>
          </cell>
          <cell r="BX364" t="str">
            <v/>
          </cell>
          <cell r="BY364" t="str">
            <v/>
          </cell>
          <cell r="BZ364" t="str">
            <v/>
          </cell>
          <cell r="CA364" t="str">
            <v xml:space="preserve">Repair by exchange available at First or Second line without special facilities. </v>
          </cell>
          <cell r="CB364" t="str">
            <v/>
          </cell>
          <cell r="CC364" t="str">
            <v/>
          </cell>
          <cell r="CD364" t="str">
            <v/>
          </cell>
          <cell r="CE364" t="str">
            <v/>
          </cell>
          <cell r="CF364" t="str">
            <v xml:space="preserve">This part is highly likley to require imperial spanner. </v>
          </cell>
          <cell r="CG364" t="str">
            <v xml:space="preserve">Reinstall in the reverse order. </v>
          </cell>
          <cell r="CH364" t="str">
            <v/>
          </cell>
          <cell r="CI364" t="str">
            <v xml:space="preserve">Use thread-locking compound on fasteners. Use silicone grease on bonded seals for preservation.  Use anti-seizing grease/compound on bulkhead connectors and bolts.  Use  bonding compound on mounting strap clamp locations as required. </v>
          </cell>
          <cell r="CJ364" t="str">
            <v xml:space="preserve">No predicted life limitations. </v>
          </cell>
          <cell r="CK364" t="str">
            <v/>
          </cell>
          <cell r="CL364" t="str">
            <v>Y</v>
          </cell>
        </row>
        <row r="365">
          <cell r="A365">
            <v>371</v>
          </cell>
          <cell r="B365">
            <v>228</v>
          </cell>
          <cell r="C365">
            <v>3</v>
          </cell>
          <cell r="D365" t="str">
            <v>Y</v>
          </cell>
          <cell r="E365">
            <v>13</v>
          </cell>
          <cell r="F365" t="str">
            <v>SV00A0A450AM03</v>
          </cell>
          <cell r="G365" t="str">
            <v>Y-POS187-312-120</v>
          </cell>
          <cell r="H365" t="str">
            <v>REP/REC</v>
          </cell>
          <cell r="I365" t="str">
            <v>MAIN TANK - 3 - REPAIR &amp; RECOVERY</v>
          </cell>
          <cell r="J365" t="str">
            <v>Optical sensor unit</v>
          </cell>
          <cell r="K365" t="str">
            <v>Optical Sensor Aft</v>
          </cell>
          <cell r="L365" t="str">
            <v>Optical sensor unit</v>
          </cell>
          <cell r="M365">
            <v>1</v>
          </cell>
          <cell r="N365">
            <v>1</v>
          </cell>
          <cell r="O365">
            <v>13</v>
          </cell>
          <cell r="P365">
            <v>13</v>
          </cell>
          <cell r="Q365">
            <v>1.2999999999999999E-5</v>
          </cell>
          <cell r="R365">
            <v>76923.076923076922</v>
          </cell>
          <cell r="S365" t="str">
            <v>No redundancy</v>
          </cell>
          <cell r="T365" t="str">
            <v>NPRD 95 P2-182, Sensor Level Liquid - 2.6 GB converted to GM.</v>
          </cell>
          <cell r="U365">
            <v>1</v>
          </cell>
          <cell r="V365">
            <v>0.25</v>
          </cell>
          <cell r="W365">
            <v>3.2499999999999998E-6</v>
          </cell>
          <cell r="X365" t="str">
            <v>Expected to require 1 mechanic to conduct repairs. Expected to be replaceable in situ. Repair by exchange available at First or Second line without special facilities. This part is highly likley to require imperial spanner. No consumeables predicted. No p</v>
          </cell>
          <cell r="Z365">
            <v>0</v>
          </cell>
          <cell r="AA365" t="str">
            <v>T0</v>
          </cell>
          <cell r="AB365" t="str">
            <v>T0</v>
          </cell>
          <cell r="AC365" t="str">
            <v>P25</v>
          </cell>
          <cell r="AD365" t="str">
            <v>T0</v>
          </cell>
          <cell r="AE365">
            <v>0</v>
          </cell>
          <cell r="AF365">
            <v>0</v>
          </cell>
          <cell r="AG365">
            <v>0.16666666666666666</v>
          </cell>
          <cell r="AH365">
            <v>0</v>
          </cell>
          <cell r="AI365">
            <v>0</v>
          </cell>
          <cell r="AJ365">
            <v>8.3333333333333329E-2</v>
          </cell>
          <cell r="AK365">
            <v>0</v>
          </cell>
          <cell r="AL365">
            <v>0</v>
          </cell>
          <cell r="AM365">
            <v>0.25</v>
          </cell>
          <cell r="AN365">
            <v>3.2499999999999998E-6</v>
          </cell>
          <cell r="AP365">
            <v>2</v>
          </cell>
          <cell r="AQ365">
            <v>1</v>
          </cell>
          <cell r="BD365">
            <v>1</v>
          </cell>
          <cell r="BJ365">
            <v>3</v>
          </cell>
          <cell r="BL365">
            <v>1</v>
          </cell>
          <cell r="BM365">
            <v>1</v>
          </cell>
          <cell r="BO365" t="str">
            <v xml:space="preserve">Expected to require 1 mechanic to conduct repairs. </v>
          </cell>
          <cell r="BP365" t="str">
            <v xml:space="preserve">Expected to be replaceable in situ. </v>
          </cell>
          <cell r="BQ365" t="str">
            <v/>
          </cell>
          <cell r="BR365" t="str">
            <v/>
          </cell>
          <cell r="BS365" t="str">
            <v/>
          </cell>
          <cell r="BT365" t="str">
            <v/>
          </cell>
          <cell r="BU365" t="str">
            <v/>
          </cell>
          <cell r="BV365" t="str">
            <v/>
          </cell>
          <cell r="BW365" t="str">
            <v/>
          </cell>
          <cell r="BX365" t="str">
            <v/>
          </cell>
          <cell r="BY365" t="str">
            <v/>
          </cell>
          <cell r="BZ365" t="str">
            <v/>
          </cell>
          <cell r="CA365" t="str">
            <v xml:space="preserve">Repair by exchange available at First or Second line without special facilities. </v>
          </cell>
          <cell r="CB365" t="str">
            <v/>
          </cell>
          <cell r="CC365" t="str">
            <v/>
          </cell>
          <cell r="CD365" t="str">
            <v/>
          </cell>
          <cell r="CE365" t="str">
            <v/>
          </cell>
          <cell r="CF365" t="str">
            <v xml:space="preserve">This part is highly likley to require imperial spanner. </v>
          </cell>
          <cell r="CG365" t="str">
            <v/>
          </cell>
          <cell r="CH365" t="str">
            <v/>
          </cell>
          <cell r="CI365" t="str">
            <v xml:space="preserve">No consumeables predicted. </v>
          </cell>
          <cell r="CJ365" t="str">
            <v xml:space="preserve">No predicted life limitations. </v>
          </cell>
          <cell r="CK365" t="str">
            <v/>
          </cell>
          <cell r="CL365" t="str">
            <v>Y</v>
          </cell>
        </row>
        <row r="366">
          <cell r="A366">
            <v>372</v>
          </cell>
          <cell r="B366">
            <v>229</v>
          </cell>
          <cell r="C366">
            <v>3</v>
          </cell>
          <cell r="D366" t="str">
            <v>Y</v>
          </cell>
          <cell r="E366">
            <v>1.6613753838518822E-2</v>
          </cell>
          <cell r="F366" t="str">
            <v>SV00A0A450AM05</v>
          </cell>
          <cell r="G366" t="str">
            <v>Y-BS1/2BSP</v>
          </cell>
          <cell r="H366" t="str">
            <v>REP/REC</v>
          </cell>
          <cell r="I366" t="str">
            <v>MAIN TANK - 3 - REPAIR &amp; RECOVERY</v>
          </cell>
          <cell r="J366" t="str">
            <v>Washer 1/2 BSP</v>
          </cell>
          <cell r="K366" t="str">
            <v>Optical Sensor Aft</v>
          </cell>
          <cell r="L366" t="str">
            <v>Washer 1/2 BSP</v>
          </cell>
          <cell r="M366">
            <v>1</v>
          </cell>
          <cell r="N366">
            <v>1</v>
          </cell>
          <cell r="O366">
            <v>1.6613753838518822E-2</v>
          </cell>
          <cell r="P366">
            <v>1.6613753838518822E-2</v>
          </cell>
          <cell r="Q366">
            <v>1.6613753838518823E-8</v>
          </cell>
          <cell r="R366">
            <v>60191092.857142851</v>
          </cell>
          <cell r="S366" t="str">
            <v>No redundancy</v>
          </cell>
          <cell r="T366" t="str">
            <v>NPRD 95 P2-237, Washer P# 7748743 - 1/1685.3506M GM converted to hours</v>
          </cell>
          <cell r="U366">
            <v>1</v>
          </cell>
          <cell r="V366">
            <v>9.9999999999999992E-2</v>
          </cell>
          <cell r="W366">
            <v>1.6613753838518821E-9</v>
          </cell>
          <cell r="X366" t="str">
            <v>Expected to require 1 mechanic to conduct repairs. Expected to be replaceable in situ. Repair by exchange available at First or Second line without special facilities. This part is highly likley to require imperial spanner. No consumeables predicted. No p</v>
          </cell>
          <cell r="Z366">
            <v>0</v>
          </cell>
          <cell r="AA366" t="str">
            <v>T0</v>
          </cell>
          <cell r="AB366" t="str">
            <v>T0</v>
          </cell>
          <cell r="AC366" t="str">
            <v>P26</v>
          </cell>
          <cell r="AD366" t="str">
            <v>T0</v>
          </cell>
          <cell r="AE366">
            <v>0</v>
          </cell>
          <cell r="AF366">
            <v>0</v>
          </cell>
          <cell r="AG366">
            <v>1.6666666666666666E-2</v>
          </cell>
          <cell r="AH366">
            <v>0</v>
          </cell>
          <cell r="AI366">
            <v>0</v>
          </cell>
          <cell r="AJ366">
            <v>8.3333333333333329E-2</v>
          </cell>
          <cell r="AK366">
            <v>0</v>
          </cell>
          <cell r="AL366">
            <v>0</v>
          </cell>
          <cell r="AM366">
            <v>9.9999999999999992E-2</v>
          </cell>
          <cell r="AN366">
            <v>1.6613753838518821E-9</v>
          </cell>
          <cell r="AP366">
            <v>2</v>
          </cell>
          <cell r="AQ366">
            <v>1</v>
          </cell>
          <cell r="BD366">
            <v>1</v>
          </cell>
          <cell r="BJ366">
            <v>3</v>
          </cell>
          <cell r="BL366">
            <v>1</v>
          </cell>
          <cell r="BM366">
            <v>1</v>
          </cell>
          <cell r="BO366" t="str">
            <v xml:space="preserve">Expected to require 1 mechanic to conduct repairs. </v>
          </cell>
          <cell r="BP366" t="str">
            <v xml:space="preserve">Expected to be replaceable in situ. </v>
          </cell>
          <cell r="BQ366" t="str">
            <v/>
          </cell>
          <cell r="BR366" t="str">
            <v/>
          </cell>
          <cell r="BS366" t="str">
            <v/>
          </cell>
          <cell r="BT366" t="str">
            <v/>
          </cell>
          <cell r="BU366" t="str">
            <v/>
          </cell>
          <cell r="BV366" t="str">
            <v/>
          </cell>
          <cell r="BW366" t="str">
            <v/>
          </cell>
          <cell r="BX366" t="str">
            <v/>
          </cell>
          <cell r="BY366" t="str">
            <v/>
          </cell>
          <cell r="BZ366" t="str">
            <v/>
          </cell>
          <cell r="CA366" t="str">
            <v xml:space="preserve">Repair by exchange available at First or Second line without special facilities. </v>
          </cell>
          <cell r="CB366" t="str">
            <v/>
          </cell>
          <cell r="CC366" t="str">
            <v/>
          </cell>
          <cell r="CD366" t="str">
            <v/>
          </cell>
          <cell r="CE366" t="str">
            <v/>
          </cell>
          <cell r="CF366" t="str">
            <v xml:space="preserve">This part is highly likley to require imperial spanner. </v>
          </cell>
          <cell r="CG366" t="str">
            <v/>
          </cell>
          <cell r="CH366" t="str">
            <v/>
          </cell>
          <cell r="CI366" t="str">
            <v xml:space="preserve">No consumeables predicted. </v>
          </cell>
          <cell r="CJ366" t="str">
            <v xml:space="preserve">No predicted life limitations. </v>
          </cell>
          <cell r="CK366" t="str">
            <v/>
          </cell>
          <cell r="CL366" t="str">
            <v>Y</v>
          </cell>
        </row>
        <row r="367">
          <cell r="A367">
            <v>373</v>
          </cell>
          <cell r="B367">
            <v>112</v>
          </cell>
          <cell r="C367">
            <v>2</v>
          </cell>
          <cell r="D367" t="str">
            <v>Y</v>
          </cell>
          <cell r="E367">
            <v>1</v>
          </cell>
          <cell r="F367" t="str">
            <v>SV00A0A410AD0101</v>
          </cell>
          <cell r="G367" t="str">
            <v/>
          </cell>
          <cell r="H367" t="str">
            <v>REP/REC</v>
          </cell>
          <cell r="I367" t="str">
            <v>MAIN TANK - 3 - REPAIR &amp; RECOVERY</v>
          </cell>
          <cell r="J367" t="str">
            <v>HG334A 1.6mm Kit</v>
          </cell>
          <cell r="K367" t="str">
            <v>Interface sponge</v>
          </cell>
          <cell r="L367" t="str">
            <v>HG334A 1.6mm Kit</v>
          </cell>
          <cell r="M367">
            <v>1</v>
          </cell>
          <cell r="N367">
            <v>1</v>
          </cell>
          <cell r="O367">
            <v>1</v>
          </cell>
          <cell r="P367">
            <v>1</v>
          </cell>
          <cell r="Q367">
            <v>9.9999999999999995E-7</v>
          </cell>
          <cell r="R367">
            <v>1000000</v>
          </cell>
          <cell r="S367" t="str">
            <v>No redundancy</v>
          </cell>
          <cell r="T367" t="str">
            <v>Unsubstantiated Estimate</v>
          </cell>
          <cell r="U367">
            <v>2</v>
          </cell>
          <cell r="V367">
            <v>1.2833333333333332</v>
          </cell>
          <cell r="W367">
            <v>1.2833333333333333E-6</v>
          </cell>
          <cell r="X367" t="str">
            <v>Remove engine to gain full access to Collector Tank. Carefully remove the transfer hose from both ends. Tank is considered beyond economic repair. Remove and replace tank in accordance with above. Expected to require 2 mechanics to remove the tank. Repair</v>
          </cell>
          <cell r="Z367">
            <v>1</v>
          </cell>
          <cell r="AA367" t="str">
            <v>R1</v>
          </cell>
          <cell r="AB367" t="str">
            <v>T0</v>
          </cell>
          <cell r="AC367" t="str">
            <v>T0</v>
          </cell>
          <cell r="AD367" t="str">
            <v>T0</v>
          </cell>
          <cell r="AE367">
            <v>0</v>
          </cell>
          <cell r="AF367">
            <v>0.5</v>
          </cell>
          <cell r="AG367">
            <v>0.2</v>
          </cell>
          <cell r="AH367">
            <v>0.5</v>
          </cell>
          <cell r="AI367">
            <v>0</v>
          </cell>
          <cell r="AJ367">
            <v>8.3333333333333329E-2</v>
          </cell>
          <cell r="AK367">
            <v>0</v>
          </cell>
          <cell r="AL367">
            <v>0</v>
          </cell>
          <cell r="AM367">
            <v>1.2833333333333332</v>
          </cell>
          <cell r="AN367">
            <v>1.2833333333333333E-6</v>
          </cell>
          <cell r="AO367">
            <v>1</v>
          </cell>
          <cell r="AP367">
            <v>2</v>
          </cell>
          <cell r="AQ367">
            <v>3</v>
          </cell>
          <cell r="AY367">
            <v>1</v>
          </cell>
          <cell r="BD367">
            <v>2</v>
          </cell>
          <cell r="BF367">
            <v>1</v>
          </cell>
          <cell r="BG367">
            <v>1</v>
          </cell>
          <cell r="BI367">
            <v>1</v>
          </cell>
          <cell r="BJ367">
            <v>2</v>
          </cell>
          <cell r="BK367">
            <v>1</v>
          </cell>
          <cell r="BL367">
            <v>5</v>
          </cell>
          <cell r="BM367">
            <v>1</v>
          </cell>
          <cell r="BO367" t="str">
            <v/>
          </cell>
          <cell r="BP367" t="str">
            <v/>
          </cell>
          <cell r="BQ367" t="str">
            <v xml:space="preserve">Remove engine to gain full access to Collector Tank. </v>
          </cell>
          <cell r="BR367" t="str">
            <v/>
          </cell>
          <cell r="BS367" t="str">
            <v/>
          </cell>
          <cell r="BT367" t="str">
            <v/>
          </cell>
          <cell r="BU367" t="str">
            <v xml:space="preserve">Carefully remove the transfer hose from both ends. </v>
          </cell>
          <cell r="BV367" t="str">
            <v xml:space="preserve">Tank is considered beyond economic repair. Remove and replace tank in accordance with above. Expected to require 2 mechanics to remove the tank. </v>
          </cell>
          <cell r="BW367" t="str">
            <v/>
          </cell>
          <cell r="BX367" t="str">
            <v/>
          </cell>
          <cell r="BY367" t="str">
            <v/>
          </cell>
          <cell r="BZ367" t="str">
            <v/>
          </cell>
          <cell r="CA367" t="str">
            <v xml:space="preserve">Repair by exchange available at First or Second line without special facilities. </v>
          </cell>
          <cell r="CB367" t="str">
            <v/>
          </cell>
          <cell r="CC367" t="str">
            <v xml:space="preserve">Vendor approved repair of the tank is predicted to be too time consuming for level 1 or 2 instituations and these should be controlled in level 3 or 4 institutions with greater access to materials, tools and clean, well-lit ventillated facilities.  </v>
          </cell>
          <cell r="CD367" t="str">
            <v xml:space="preserve">Difficult to repair.  Some specialist patching is possible.  GKN can supply details. </v>
          </cell>
          <cell r="CE367" t="str">
            <v/>
          </cell>
          <cell r="CF367" t="str">
            <v xml:space="preserve">Cutting tools and Separating spatulas required. </v>
          </cell>
          <cell r="CG367" t="str">
            <v xml:space="preserve">Reinstall in the reverse order. </v>
          </cell>
          <cell r="CH367" t="str">
            <v xml:space="preserve">Task time doesn't include 24 hours inactive time awaiting curing of Adhesives. </v>
          </cell>
          <cell r="CI367" t="str">
            <v xml:space="preserve">Use thread-locking compound on fasteners. Use silicone grease on bonded seals for preservation.  Use anti-seizing grease/compound on bulkhead connectors and bolts.  Use  bonding compound on mounting strap clamp locations as required. Use P-NEA26 adhesive </v>
          </cell>
          <cell r="CJ367" t="str">
            <v xml:space="preserve">No predicted life limitations. </v>
          </cell>
          <cell r="CK367" t="str">
            <v/>
          </cell>
          <cell r="CL367" t="str">
            <v>Y</v>
          </cell>
        </row>
        <row r="368">
          <cell r="A368">
            <v>374</v>
          </cell>
          <cell r="B368">
            <v>111</v>
          </cell>
          <cell r="C368">
            <v>2</v>
          </cell>
          <cell r="D368" t="str">
            <v>N</v>
          </cell>
          <cell r="E368">
            <v>0</v>
          </cell>
          <cell r="F368" t="str">
            <v>SV00A0A410AD19</v>
          </cell>
          <cell r="G368" t="str">
            <v/>
          </cell>
          <cell r="H368" t="str">
            <v>REP/REC</v>
          </cell>
          <cell r="I368" t="str">
            <v>MAIN TANK - 3 - REPAIR &amp; RECOVERY</v>
          </cell>
          <cell r="J368" t="str">
            <v/>
          </cell>
          <cell r="K368" t="str">
            <v>Strap Assy 1</v>
          </cell>
          <cell r="L368" t="str">
            <v/>
          </cell>
          <cell r="M368" t="str">
            <v/>
          </cell>
          <cell r="N368" t="str">
            <v/>
          </cell>
          <cell r="O368">
            <v>7.9493925537392647</v>
          </cell>
          <cell r="P368">
            <v>7.9493925537392647</v>
          </cell>
          <cell r="Q368">
            <v>7.949392553739265E-6</v>
          </cell>
          <cell r="R368">
            <v>125795.77536771867</v>
          </cell>
          <cell r="S368" t="str">
            <v>Any two straps will retain function</v>
          </cell>
          <cell r="T368" t="str">
            <v>Sum of Below Parts</v>
          </cell>
          <cell r="U368">
            <v>1</v>
          </cell>
          <cell r="V368">
            <v>1.4173733601112033</v>
          </cell>
          <cell r="W368">
            <v>1.1267257234736401E-5</v>
          </cell>
          <cell r="X368" t="str">
            <v xml:space="preserve">Repair by exchange available at First or Second line without special facilities. See parts below. Individual damaged parts can be replaced without replacing the tank. </v>
          </cell>
          <cell r="Z368">
            <v>0</v>
          </cell>
          <cell r="AA368" t="str">
            <v>T0</v>
          </cell>
          <cell r="AB368" t="str">
            <v>T0</v>
          </cell>
          <cell r="AC368" t="str">
            <v>T0</v>
          </cell>
          <cell r="AD368" t="str">
            <v>T0</v>
          </cell>
          <cell r="AL368" t="str">
            <v>MTTE =</v>
          </cell>
          <cell r="AM368">
            <v>1.4173733601112033</v>
          </cell>
          <cell r="AN368">
            <v>1.1267257234736401E-5</v>
          </cell>
          <cell r="AP368">
            <v>1</v>
          </cell>
          <cell r="AQ368">
            <v>4</v>
          </cell>
          <cell r="BJ368">
            <v>6</v>
          </cell>
          <cell r="BL368">
            <v>6</v>
          </cell>
          <cell r="BM368">
            <v>5</v>
          </cell>
          <cell r="BN368">
            <v>2</v>
          </cell>
          <cell r="BO368" t="str">
            <v/>
          </cell>
          <cell r="BP368" t="str">
            <v/>
          </cell>
          <cell r="BQ368" t="str">
            <v/>
          </cell>
          <cell r="BR368" t="str">
            <v/>
          </cell>
          <cell r="BS368" t="str">
            <v/>
          </cell>
          <cell r="BT368" t="str">
            <v/>
          </cell>
          <cell r="BU368" t="str">
            <v/>
          </cell>
          <cell r="BV368" t="str">
            <v/>
          </cell>
          <cell r="BW368" t="str">
            <v/>
          </cell>
          <cell r="BX368" t="str">
            <v/>
          </cell>
          <cell r="BY368" t="str">
            <v/>
          </cell>
          <cell r="BZ368" t="str">
            <v/>
          </cell>
          <cell r="CA368" t="str">
            <v xml:space="preserve">Repair by exchange available at First or Second line without special facilities. </v>
          </cell>
          <cell r="CB368" t="str">
            <v/>
          </cell>
          <cell r="CC368" t="str">
            <v/>
          </cell>
          <cell r="CD368" t="str">
            <v/>
          </cell>
          <cell r="CE368" t="str">
            <v/>
          </cell>
          <cell r="CF368" t="str">
            <v/>
          </cell>
          <cell r="CG368" t="str">
            <v/>
          </cell>
          <cell r="CH368" t="str">
            <v/>
          </cell>
          <cell r="CI368" t="str">
            <v/>
          </cell>
          <cell r="CJ368" t="str">
            <v/>
          </cell>
          <cell r="CK368" t="str">
            <v xml:space="preserve">See parts below. Individual damaged parts can be replaced without replacing the tank. </v>
          </cell>
          <cell r="CL368" t="str">
            <v>Y</v>
          </cell>
        </row>
        <row r="369">
          <cell r="A369">
            <v>375</v>
          </cell>
          <cell r="B369">
            <v>111</v>
          </cell>
          <cell r="C369">
            <v>3</v>
          </cell>
          <cell r="D369" t="str">
            <v>Y</v>
          </cell>
          <cell r="E369">
            <v>0.112</v>
          </cell>
          <cell r="F369" t="str">
            <v>SV00A0A410AD1901</v>
          </cell>
          <cell r="G369" t="str">
            <v>FT28413/01</v>
          </cell>
          <cell r="H369" t="str">
            <v>REP/REC</v>
          </cell>
          <cell r="I369" t="str">
            <v>MAIN TANK - 3 - REPAIR &amp; RECOVERY</v>
          </cell>
          <cell r="J369" t="str">
            <v>Strap</v>
          </cell>
          <cell r="K369" t="str">
            <v>(Strap Assy 1) FT28413/-</v>
          </cell>
          <cell r="L369" t="str">
            <v>Strap</v>
          </cell>
          <cell r="M369">
            <v>1</v>
          </cell>
          <cell r="N369">
            <v>1</v>
          </cell>
          <cell r="O369">
            <v>0.112</v>
          </cell>
          <cell r="P369">
            <v>0.112</v>
          </cell>
          <cell r="Q369">
            <v>1.12E-7</v>
          </cell>
          <cell r="R369">
            <v>8928571.4285714291</v>
          </cell>
          <cell r="S369" t="str">
            <v>Any two straps will retain function</v>
          </cell>
          <cell r="T369" t="str">
            <v>NPRD 95 P2- 152, Plate Universal - 0.0040M converted to hours</v>
          </cell>
          <cell r="U369">
            <v>2</v>
          </cell>
          <cell r="V369">
            <v>1.7499999999999998</v>
          </cell>
          <cell r="W369">
            <v>1.9599999999999998E-7</v>
          </cell>
          <cell r="X36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69">
            <v>1</v>
          </cell>
          <cell r="AA369" t="str">
            <v>R4</v>
          </cell>
          <cell r="AB369" t="str">
            <v>T0</v>
          </cell>
          <cell r="AC369" t="str">
            <v>P23</v>
          </cell>
          <cell r="AD369" t="str">
            <v>T0</v>
          </cell>
          <cell r="AE369">
            <v>0</v>
          </cell>
          <cell r="AF369">
            <v>0.5</v>
          </cell>
          <cell r="AG369">
            <v>0.66666666666666663</v>
          </cell>
          <cell r="AH369">
            <v>0.5</v>
          </cell>
          <cell r="AI369">
            <v>0</v>
          </cell>
          <cell r="AJ369">
            <v>8.3333333333333329E-2</v>
          </cell>
          <cell r="AK369">
            <v>0</v>
          </cell>
          <cell r="AL369">
            <v>0</v>
          </cell>
          <cell r="AM369">
            <v>1.7499999999999998</v>
          </cell>
          <cell r="AN369">
            <v>1.9599999999999998E-7</v>
          </cell>
          <cell r="AP369">
            <v>2</v>
          </cell>
          <cell r="AQ369">
            <v>2</v>
          </cell>
          <cell r="BD369">
            <v>2</v>
          </cell>
          <cell r="BJ369">
            <v>1</v>
          </cell>
          <cell r="BK369">
            <v>1</v>
          </cell>
          <cell r="BL369">
            <v>1</v>
          </cell>
          <cell r="BM369">
            <v>1</v>
          </cell>
          <cell r="BO369" t="str">
            <v/>
          </cell>
          <cell r="BP369" t="str">
            <v xml:space="preserve">Expected to be replaceable. </v>
          </cell>
          <cell r="BQ369" t="str">
            <v/>
          </cell>
          <cell r="BR369" t="str">
            <v/>
          </cell>
          <cell r="BS369" t="str">
            <v/>
          </cell>
          <cell r="BT369" t="str">
            <v/>
          </cell>
          <cell r="BU369" t="str">
            <v/>
          </cell>
          <cell r="BV369" t="str">
            <v xml:space="preserve">Remove tank in accordance with above to gain access. Expected to need 2 mechanics to remove tank. </v>
          </cell>
          <cell r="BW369" t="str">
            <v/>
          </cell>
          <cell r="BX369" t="str">
            <v/>
          </cell>
          <cell r="BY369" t="str">
            <v/>
          </cell>
          <cell r="BZ369" t="str">
            <v/>
          </cell>
          <cell r="CA369" t="str">
            <v xml:space="preserve">Repair by exchange available at First or Second line without special facilities. </v>
          </cell>
          <cell r="CB369" t="str">
            <v/>
          </cell>
          <cell r="CC369" t="str">
            <v/>
          </cell>
          <cell r="CD369" t="str">
            <v/>
          </cell>
          <cell r="CE369" t="str">
            <v/>
          </cell>
          <cell r="CF369" t="str">
            <v xml:space="preserve">Remove and replace part with standard tools. No Special tools predicted. </v>
          </cell>
          <cell r="CG369" t="str">
            <v xml:space="preserve">Reinstall in the reverse order. </v>
          </cell>
          <cell r="CH369" t="str">
            <v/>
          </cell>
          <cell r="CI369" t="str">
            <v xml:space="preserve">No consumeables predicted. </v>
          </cell>
          <cell r="CJ369" t="str">
            <v xml:space="preserve">No predicted life limitations. </v>
          </cell>
          <cell r="CK369" t="str">
            <v/>
          </cell>
          <cell r="CL369" t="str">
            <v>Y</v>
          </cell>
        </row>
        <row r="370">
          <cell r="A370">
            <v>376</v>
          </cell>
          <cell r="B370">
            <v>111</v>
          </cell>
          <cell r="C370">
            <v>3</v>
          </cell>
          <cell r="D370" t="str">
            <v>Y</v>
          </cell>
          <cell r="E370">
            <v>0.112</v>
          </cell>
          <cell r="F370" t="str">
            <v>SV00A0A410AD1903</v>
          </cell>
          <cell r="G370" t="str">
            <v>FT28412/02</v>
          </cell>
          <cell r="H370" t="str">
            <v>REP/REC</v>
          </cell>
          <cell r="I370" t="str">
            <v>MAIN TANK - 3 - REPAIR &amp; RECOVERY</v>
          </cell>
          <cell r="J370" t="str">
            <v>Strap</v>
          </cell>
          <cell r="K370" t="str">
            <v>(Strap Assy 1) FT28413/-</v>
          </cell>
          <cell r="L370" t="str">
            <v>Strap</v>
          </cell>
          <cell r="M370">
            <v>1</v>
          </cell>
          <cell r="N370">
            <v>1</v>
          </cell>
          <cell r="O370">
            <v>0.112</v>
          </cell>
          <cell r="P370">
            <v>0.112</v>
          </cell>
          <cell r="Q370">
            <v>1.12E-7</v>
          </cell>
          <cell r="R370">
            <v>8928571.4285714291</v>
          </cell>
          <cell r="S370" t="str">
            <v>Any two straps will retain function</v>
          </cell>
          <cell r="T370" t="str">
            <v>NPRD 95 P2- 152, Plate Universal - 0.0040M converted to hours</v>
          </cell>
          <cell r="U370">
            <v>2</v>
          </cell>
          <cell r="V370">
            <v>1.7499999999999998</v>
          </cell>
          <cell r="W370">
            <v>1.9599999999999998E-7</v>
          </cell>
          <cell r="X37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70">
            <v>1</v>
          </cell>
          <cell r="AA370" t="str">
            <v>R4</v>
          </cell>
          <cell r="AB370" t="str">
            <v>T0</v>
          </cell>
          <cell r="AC370" t="str">
            <v>P23</v>
          </cell>
          <cell r="AD370" t="str">
            <v>T0</v>
          </cell>
          <cell r="AE370">
            <v>0</v>
          </cell>
          <cell r="AF370">
            <v>0.5</v>
          </cell>
          <cell r="AG370">
            <v>0.66666666666666663</v>
          </cell>
          <cell r="AH370">
            <v>0.5</v>
          </cell>
          <cell r="AI370">
            <v>0</v>
          </cell>
          <cell r="AJ370">
            <v>8.3333333333333329E-2</v>
          </cell>
          <cell r="AK370">
            <v>0</v>
          </cell>
          <cell r="AL370">
            <v>0</v>
          </cell>
          <cell r="AM370">
            <v>1.7499999999999998</v>
          </cell>
          <cell r="AN370">
            <v>1.9599999999999998E-7</v>
          </cell>
          <cell r="AP370">
            <v>2</v>
          </cell>
          <cell r="AQ370">
            <v>2</v>
          </cell>
          <cell r="BD370">
            <v>2</v>
          </cell>
          <cell r="BJ370">
            <v>1</v>
          </cell>
          <cell r="BK370">
            <v>1</v>
          </cell>
          <cell r="BL370">
            <v>1</v>
          </cell>
          <cell r="BM370">
            <v>1</v>
          </cell>
          <cell r="BO370" t="str">
            <v/>
          </cell>
          <cell r="BP370" t="str">
            <v xml:space="preserve">Expected to be replaceable. </v>
          </cell>
          <cell r="BQ370" t="str">
            <v/>
          </cell>
          <cell r="BR370" t="str">
            <v/>
          </cell>
          <cell r="BS370" t="str">
            <v/>
          </cell>
          <cell r="BT370" t="str">
            <v/>
          </cell>
          <cell r="BU370" t="str">
            <v/>
          </cell>
          <cell r="BV370" t="str">
            <v xml:space="preserve">Remove tank in accordance with above to gain access. Expected to need 2 mechanics to remove tank. </v>
          </cell>
          <cell r="BW370" t="str">
            <v/>
          </cell>
          <cell r="BX370" t="str">
            <v/>
          </cell>
          <cell r="BY370" t="str">
            <v/>
          </cell>
          <cell r="BZ370" t="str">
            <v/>
          </cell>
          <cell r="CA370" t="str">
            <v xml:space="preserve">Repair by exchange available at First or Second line without special facilities. </v>
          </cell>
          <cell r="CB370" t="str">
            <v/>
          </cell>
          <cell r="CC370" t="str">
            <v/>
          </cell>
          <cell r="CD370" t="str">
            <v/>
          </cell>
          <cell r="CE370" t="str">
            <v/>
          </cell>
          <cell r="CF370" t="str">
            <v xml:space="preserve">Remove and replace part with standard tools. No Special tools predicted. </v>
          </cell>
          <cell r="CG370" t="str">
            <v xml:space="preserve">Reinstall in the reverse order. </v>
          </cell>
          <cell r="CH370" t="str">
            <v/>
          </cell>
          <cell r="CI370" t="str">
            <v xml:space="preserve">No consumeables predicted. </v>
          </cell>
          <cell r="CJ370" t="str">
            <v xml:space="preserve">No predicted life limitations. </v>
          </cell>
          <cell r="CK370" t="str">
            <v/>
          </cell>
          <cell r="CL370" t="str">
            <v>Y</v>
          </cell>
        </row>
        <row r="371">
          <cell r="A371">
            <v>377</v>
          </cell>
          <cell r="B371">
            <v>111</v>
          </cell>
          <cell r="C371">
            <v>3</v>
          </cell>
          <cell r="D371" t="str">
            <v>Y</v>
          </cell>
          <cell r="E371">
            <v>0.112</v>
          </cell>
          <cell r="F371" t="str">
            <v>SV00A0A410AD1905</v>
          </cell>
          <cell r="G371" t="str">
            <v>FT28412/03</v>
          </cell>
          <cell r="H371" t="str">
            <v>REP/REC</v>
          </cell>
          <cell r="I371" t="str">
            <v>MAIN TANK - 3 - REPAIR &amp; RECOVERY</v>
          </cell>
          <cell r="J371" t="str">
            <v>Strap</v>
          </cell>
          <cell r="K371" t="str">
            <v>(Strap Assy 1) FT28413/-</v>
          </cell>
          <cell r="L371" t="str">
            <v>Strap</v>
          </cell>
          <cell r="M371">
            <v>1</v>
          </cell>
          <cell r="N371">
            <v>1</v>
          </cell>
          <cell r="O371">
            <v>0.112</v>
          </cell>
          <cell r="P371">
            <v>0.112</v>
          </cell>
          <cell r="Q371">
            <v>1.12E-7</v>
          </cell>
          <cell r="R371">
            <v>8928571.4285714291</v>
          </cell>
          <cell r="S371" t="str">
            <v>Any two straps will retain function</v>
          </cell>
          <cell r="T371" t="str">
            <v>NPRD 95 P2- 152, Plate Universal - 0.0040M converted to hours</v>
          </cell>
          <cell r="U371">
            <v>2</v>
          </cell>
          <cell r="V371">
            <v>1.7499999999999998</v>
          </cell>
          <cell r="W371">
            <v>1.9599999999999998E-7</v>
          </cell>
          <cell r="X37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71">
            <v>1</v>
          </cell>
          <cell r="AA371" t="str">
            <v>R4</v>
          </cell>
          <cell r="AB371" t="str">
            <v>T0</v>
          </cell>
          <cell r="AC371" t="str">
            <v>P23</v>
          </cell>
          <cell r="AD371" t="str">
            <v>T0</v>
          </cell>
          <cell r="AE371">
            <v>0</v>
          </cell>
          <cell r="AF371">
            <v>0.5</v>
          </cell>
          <cell r="AG371">
            <v>0.66666666666666663</v>
          </cell>
          <cell r="AH371">
            <v>0.5</v>
          </cell>
          <cell r="AI371">
            <v>0</v>
          </cell>
          <cell r="AJ371">
            <v>8.3333333333333329E-2</v>
          </cell>
          <cell r="AK371">
            <v>0</v>
          </cell>
          <cell r="AL371">
            <v>0</v>
          </cell>
          <cell r="AM371">
            <v>1.7499999999999998</v>
          </cell>
          <cell r="AN371">
            <v>1.9599999999999998E-7</v>
          </cell>
          <cell r="AP371">
            <v>2</v>
          </cell>
          <cell r="AQ371">
            <v>2</v>
          </cell>
          <cell r="BD371">
            <v>2</v>
          </cell>
          <cell r="BJ371">
            <v>1</v>
          </cell>
          <cell r="BK371">
            <v>1</v>
          </cell>
          <cell r="BL371">
            <v>1</v>
          </cell>
          <cell r="BM371">
            <v>1</v>
          </cell>
          <cell r="BO371" t="str">
            <v/>
          </cell>
          <cell r="BP371" t="str">
            <v xml:space="preserve">Expected to be replaceable. </v>
          </cell>
          <cell r="BQ371" t="str">
            <v/>
          </cell>
          <cell r="BR371" t="str">
            <v/>
          </cell>
          <cell r="BS371" t="str">
            <v/>
          </cell>
          <cell r="BT371" t="str">
            <v/>
          </cell>
          <cell r="BU371" t="str">
            <v/>
          </cell>
          <cell r="BV371" t="str">
            <v xml:space="preserve">Remove tank in accordance with above to gain access. Expected to need 2 mechanics to remove tank. </v>
          </cell>
          <cell r="BW371" t="str">
            <v/>
          </cell>
          <cell r="BX371" t="str">
            <v/>
          </cell>
          <cell r="BY371" t="str">
            <v/>
          </cell>
          <cell r="BZ371" t="str">
            <v/>
          </cell>
          <cell r="CA371" t="str">
            <v xml:space="preserve">Repair by exchange available at First or Second line without special facilities. </v>
          </cell>
          <cell r="CB371" t="str">
            <v/>
          </cell>
          <cell r="CC371" t="str">
            <v/>
          </cell>
          <cell r="CD371" t="str">
            <v/>
          </cell>
          <cell r="CE371" t="str">
            <v/>
          </cell>
          <cell r="CF371" t="str">
            <v xml:space="preserve">Remove and replace part with standard tools. No Special tools predicted. </v>
          </cell>
          <cell r="CG371" t="str">
            <v xml:space="preserve">Reinstall in the reverse order. </v>
          </cell>
          <cell r="CH371" t="str">
            <v/>
          </cell>
          <cell r="CI371" t="str">
            <v xml:space="preserve">No consumeables predicted. </v>
          </cell>
          <cell r="CJ371" t="str">
            <v xml:space="preserve">No predicted life limitations. </v>
          </cell>
          <cell r="CK371" t="str">
            <v/>
          </cell>
          <cell r="CL371" t="str">
            <v>Y</v>
          </cell>
        </row>
        <row r="372">
          <cell r="A372">
            <v>378</v>
          </cell>
          <cell r="B372">
            <v>48</v>
          </cell>
          <cell r="C372">
            <v>3</v>
          </cell>
          <cell r="D372" t="str">
            <v>Y</v>
          </cell>
          <cell r="E372">
            <v>0.44800000000000001</v>
          </cell>
          <cell r="F372" t="str">
            <v>SV00A0A410AD1907</v>
          </cell>
          <cell r="G372" t="str">
            <v>FT28911</v>
          </cell>
          <cell r="H372" t="str">
            <v>REP/REC</v>
          </cell>
          <cell r="I372" t="str">
            <v>MAIN TANK - 3 - REPAIR &amp; RECOVERY</v>
          </cell>
          <cell r="J372" t="str">
            <v>Tension Block Threaded M8</v>
          </cell>
          <cell r="K372" t="str">
            <v>(Strap Assy 1) FT28413/-</v>
          </cell>
          <cell r="L372" t="str">
            <v>Tension Block Threaded M8</v>
          </cell>
          <cell r="M372">
            <v>2</v>
          </cell>
          <cell r="N372">
            <v>2</v>
          </cell>
          <cell r="O372">
            <v>0.224</v>
          </cell>
          <cell r="P372">
            <v>0.44800000000000001</v>
          </cell>
          <cell r="Q372">
            <v>4.4799999999999999E-7</v>
          </cell>
          <cell r="R372">
            <v>2232142.8571428573</v>
          </cell>
          <cell r="S372" t="str">
            <v>Any two straps will retain function</v>
          </cell>
          <cell r="T372" t="str">
            <v>NPRD 95 P2-152, Plate - 0.008M GM converted to hours.</v>
          </cell>
          <cell r="U372">
            <v>2</v>
          </cell>
          <cell r="V372">
            <v>1.7499999999999998</v>
          </cell>
          <cell r="W372">
            <v>7.8399999999999993E-7</v>
          </cell>
          <cell r="X37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72">
            <v>1</v>
          </cell>
          <cell r="AA372" t="str">
            <v>R4</v>
          </cell>
          <cell r="AB372" t="str">
            <v>T0</v>
          </cell>
          <cell r="AC372" t="str">
            <v>P23</v>
          </cell>
          <cell r="AD372" t="str">
            <v>T0</v>
          </cell>
          <cell r="AE372">
            <v>0</v>
          </cell>
          <cell r="AF372">
            <v>0.5</v>
          </cell>
          <cell r="AG372">
            <v>0.66666666666666663</v>
          </cell>
          <cell r="AH372">
            <v>0.5</v>
          </cell>
          <cell r="AI372">
            <v>0</v>
          </cell>
          <cell r="AJ372">
            <v>8.3333333333333329E-2</v>
          </cell>
          <cell r="AK372">
            <v>0</v>
          </cell>
          <cell r="AL372">
            <v>0</v>
          </cell>
          <cell r="AM372">
            <v>1.7499999999999998</v>
          </cell>
          <cell r="AN372">
            <v>7.8399999999999993E-7</v>
          </cell>
          <cell r="AP372">
            <v>2</v>
          </cell>
          <cell r="AQ372">
            <v>2</v>
          </cell>
          <cell r="BD372">
            <v>2</v>
          </cell>
          <cell r="BJ372">
            <v>1</v>
          </cell>
          <cell r="BK372">
            <v>1</v>
          </cell>
          <cell r="BL372">
            <v>1</v>
          </cell>
          <cell r="BM372">
            <v>1</v>
          </cell>
          <cell r="BO372" t="str">
            <v/>
          </cell>
          <cell r="BP372" t="str">
            <v xml:space="preserve">Expected to be replaceable. </v>
          </cell>
          <cell r="BQ372" t="str">
            <v/>
          </cell>
          <cell r="BR372" t="str">
            <v/>
          </cell>
          <cell r="BS372" t="str">
            <v/>
          </cell>
          <cell r="BT372" t="str">
            <v/>
          </cell>
          <cell r="BU372" t="str">
            <v/>
          </cell>
          <cell r="BV372" t="str">
            <v xml:space="preserve">Remove tank in accordance with above to gain access. Expected to need 2 mechanics to remove tank. </v>
          </cell>
          <cell r="BW372" t="str">
            <v/>
          </cell>
          <cell r="BX372" t="str">
            <v/>
          </cell>
          <cell r="BY372" t="str">
            <v/>
          </cell>
          <cell r="BZ372" t="str">
            <v/>
          </cell>
          <cell r="CA372" t="str">
            <v xml:space="preserve">Repair by exchange available at First or Second line without special facilities. </v>
          </cell>
          <cell r="CB372" t="str">
            <v/>
          </cell>
          <cell r="CC372" t="str">
            <v/>
          </cell>
          <cell r="CD372" t="str">
            <v/>
          </cell>
          <cell r="CE372" t="str">
            <v/>
          </cell>
          <cell r="CF372" t="str">
            <v xml:space="preserve">Remove and replace part with standard tools. No Special tools predicted. </v>
          </cell>
          <cell r="CG372" t="str">
            <v xml:space="preserve">Reinstall in the reverse order. </v>
          </cell>
          <cell r="CH372" t="str">
            <v/>
          </cell>
          <cell r="CI372" t="str">
            <v xml:space="preserve">No consumeables predicted. </v>
          </cell>
          <cell r="CJ372" t="str">
            <v xml:space="preserve">No predicted life limitations. </v>
          </cell>
          <cell r="CK372" t="str">
            <v/>
          </cell>
          <cell r="CL372" t="str">
            <v>Y</v>
          </cell>
        </row>
        <row r="373">
          <cell r="A373">
            <v>379</v>
          </cell>
          <cell r="B373">
            <v>48</v>
          </cell>
          <cell r="C373">
            <v>3</v>
          </cell>
          <cell r="D373" t="str">
            <v>Y</v>
          </cell>
          <cell r="E373">
            <v>0.44800000000000001</v>
          </cell>
          <cell r="F373" t="str">
            <v>SV00A0A410AD1909</v>
          </cell>
          <cell r="G373" t="str">
            <v>FT28910</v>
          </cell>
          <cell r="H373" t="str">
            <v>REP/REC</v>
          </cell>
          <cell r="I373" t="str">
            <v>MAIN TANK - 3 - REPAIR &amp; RECOVERY</v>
          </cell>
          <cell r="J373" t="str">
            <v>Tension Block Clearance</v>
          </cell>
          <cell r="K373" t="str">
            <v>(Strap Assy 1) FT28413/-</v>
          </cell>
          <cell r="L373" t="str">
            <v>Tension Block Clearance</v>
          </cell>
          <cell r="M373">
            <v>2</v>
          </cell>
          <cell r="N373">
            <v>2</v>
          </cell>
          <cell r="O373">
            <v>0.224</v>
          </cell>
          <cell r="P373">
            <v>0.44800000000000001</v>
          </cell>
          <cell r="Q373">
            <v>4.4799999999999999E-7</v>
          </cell>
          <cell r="R373">
            <v>2232142.8571428573</v>
          </cell>
          <cell r="S373" t="str">
            <v>Any two straps will retain function</v>
          </cell>
          <cell r="T373" t="str">
            <v>NPRD 95 P2-152, Plate - 0.008M GM converted to hours.</v>
          </cell>
          <cell r="U373">
            <v>2</v>
          </cell>
          <cell r="V373">
            <v>1.7499999999999998</v>
          </cell>
          <cell r="W373">
            <v>7.8399999999999993E-7</v>
          </cell>
          <cell r="X37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73">
            <v>1</v>
          </cell>
          <cell r="AA373" t="str">
            <v>R4</v>
          </cell>
          <cell r="AB373" t="str">
            <v>T0</v>
          </cell>
          <cell r="AC373" t="str">
            <v>P23</v>
          </cell>
          <cell r="AD373" t="str">
            <v>T0</v>
          </cell>
          <cell r="AE373">
            <v>0</v>
          </cell>
          <cell r="AF373">
            <v>0.5</v>
          </cell>
          <cell r="AG373">
            <v>0.66666666666666663</v>
          </cell>
          <cell r="AH373">
            <v>0.5</v>
          </cell>
          <cell r="AI373">
            <v>0</v>
          </cell>
          <cell r="AJ373">
            <v>8.3333333333333329E-2</v>
          </cell>
          <cell r="AK373">
            <v>0</v>
          </cell>
          <cell r="AL373">
            <v>0</v>
          </cell>
          <cell r="AM373">
            <v>1.7499999999999998</v>
          </cell>
          <cell r="AN373">
            <v>7.8399999999999993E-7</v>
          </cell>
          <cell r="AP373">
            <v>2</v>
          </cell>
          <cell r="AQ373">
            <v>2</v>
          </cell>
          <cell r="BD373">
            <v>2</v>
          </cell>
          <cell r="BJ373">
            <v>1</v>
          </cell>
          <cell r="BK373">
            <v>1</v>
          </cell>
          <cell r="BL373">
            <v>1</v>
          </cell>
          <cell r="BM373">
            <v>1</v>
          </cell>
          <cell r="BO373" t="str">
            <v/>
          </cell>
          <cell r="BP373" t="str">
            <v xml:space="preserve">Expected to be replaceable. </v>
          </cell>
          <cell r="BQ373" t="str">
            <v/>
          </cell>
          <cell r="BR373" t="str">
            <v/>
          </cell>
          <cell r="BS373" t="str">
            <v/>
          </cell>
          <cell r="BT373" t="str">
            <v/>
          </cell>
          <cell r="BU373" t="str">
            <v/>
          </cell>
          <cell r="BV373" t="str">
            <v xml:space="preserve">Remove tank in accordance with above to gain access. Expected to need 2 mechanics to remove tank. </v>
          </cell>
          <cell r="BW373" t="str">
            <v/>
          </cell>
          <cell r="BX373" t="str">
            <v/>
          </cell>
          <cell r="BY373" t="str">
            <v/>
          </cell>
          <cell r="BZ373" t="str">
            <v/>
          </cell>
          <cell r="CA373" t="str">
            <v xml:space="preserve">Repair by exchange available at First or Second line without special facilities. </v>
          </cell>
          <cell r="CB373" t="str">
            <v/>
          </cell>
          <cell r="CC373" t="str">
            <v/>
          </cell>
          <cell r="CD373" t="str">
            <v/>
          </cell>
          <cell r="CE373" t="str">
            <v/>
          </cell>
          <cell r="CF373" t="str">
            <v xml:space="preserve">Remove and replace part with standard tools. No Special tools predicted. </v>
          </cell>
          <cell r="CG373" t="str">
            <v xml:space="preserve">Reinstall in the reverse order. </v>
          </cell>
          <cell r="CH373" t="str">
            <v/>
          </cell>
          <cell r="CI373" t="str">
            <v xml:space="preserve">No consumeables predicted. </v>
          </cell>
          <cell r="CJ373" t="str">
            <v xml:space="preserve">No predicted life limitations. </v>
          </cell>
          <cell r="CK373" t="str">
            <v/>
          </cell>
          <cell r="CL373" t="str">
            <v>Y</v>
          </cell>
        </row>
        <row r="374">
          <cell r="A374">
            <v>380</v>
          </cell>
          <cell r="B374">
            <v>73</v>
          </cell>
          <cell r="C374">
            <v>3</v>
          </cell>
          <cell r="D374" t="str">
            <v>Y</v>
          </cell>
          <cell r="E374">
            <v>5.0848000000000004</v>
          </cell>
          <cell r="F374" t="str">
            <v>SV00A0A410AD1911</v>
          </cell>
          <cell r="G374" t="str">
            <v>NT-M8-SCX24</v>
          </cell>
          <cell r="H374" t="str">
            <v>REP/REC</v>
          </cell>
          <cell r="I374" t="str">
            <v>MAIN TANK - 3 - REPAIR &amp; RECOVERY</v>
          </cell>
          <cell r="J374" t="str">
            <v>Studding Connector M8</v>
          </cell>
          <cell r="K374" t="str">
            <v>(Strap Assy 1) FT28413/-</v>
          </cell>
          <cell r="L374" t="str">
            <v>Studding Connector M8</v>
          </cell>
          <cell r="M374">
            <v>2</v>
          </cell>
          <cell r="N374">
            <v>2</v>
          </cell>
          <cell r="O374">
            <v>2.5424000000000002</v>
          </cell>
          <cell r="P374">
            <v>5.0848000000000004</v>
          </cell>
          <cell r="Q374">
            <v>5.0848000000000009E-6</v>
          </cell>
          <cell r="R374">
            <v>196664.56891126491</v>
          </cell>
          <cell r="S374" t="str">
            <v>Any two straps will retain function</v>
          </cell>
          <cell r="T374" t="str">
            <v>NPRD 95 P2-49, Connector Adapter - 0.0908M converted to hours</v>
          </cell>
          <cell r="U374">
            <v>2</v>
          </cell>
          <cell r="V374">
            <v>1.3</v>
          </cell>
          <cell r="W374">
            <v>6.6102400000000009E-6</v>
          </cell>
          <cell r="X37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74">
            <v>1</v>
          </cell>
          <cell r="AA374" t="str">
            <v>R4</v>
          </cell>
          <cell r="AB374" t="str">
            <v>T0</v>
          </cell>
          <cell r="AC374" t="str">
            <v>P11</v>
          </cell>
          <cell r="AD374" t="str">
            <v>T0</v>
          </cell>
          <cell r="AE374">
            <v>0</v>
          </cell>
          <cell r="AF374">
            <v>0.5</v>
          </cell>
          <cell r="AG374">
            <v>0.21666666666666667</v>
          </cell>
          <cell r="AH374">
            <v>0.5</v>
          </cell>
          <cell r="AI374">
            <v>0</v>
          </cell>
          <cell r="AJ374">
            <v>8.3333333333333329E-2</v>
          </cell>
          <cell r="AK374">
            <v>0</v>
          </cell>
          <cell r="AL374">
            <v>0</v>
          </cell>
          <cell r="AM374">
            <v>1.3</v>
          </cell>
          <cell r="AN374">
            <v>6.6102400000000009E-6</v>
          </cell>
          <cell r="AP374">
            <v>2</v>
          </cell>
          <cell r="AQ374">
            <v>2</v>
          </cell>
          <cell r="BD374">
            <v>2</v>
          </cell>
          <cell r="BJ374">
            <v>1</v>
          </cell>
          <cell r="BK374">
            <v>1</v>
          </cell>
          <cell r="BL374">
            <v>2</v>
          </cell>
          <cell r="BM374">
            <v>1</v>
          </cell>
          <cell r="BO374" t="str">
            <v/>
          </cell>
          <cell r="BP374" t="str">
            <v xml:space="preserve">Expected to be replaceable. </v>
          </cell>
          <cell r="BQ374" t="str">
            <v/>
          </cell>
          <cell r="BR374" t="str">
            <v/>
          </cell>
          <cell r="BS374" t="str">
            <v/>
          </cell>
          <cell r="BT374" t="str">
            <v/>
          </cell>
          <cell r="BU374" t="str">
            <v/>
          </cell>
          <cell r="BV374" t="str">
            <v xml:space="preserve">Remove tank in accordance with above to gain access. Expected to need 2 mechanics to remove tank. </v>
          </cell>
          <cell r="BW374" t="str">
            <v/>
          </cell>
          <cell r="BX374" t="str">
            <v/>
          </cell>
          <cell r="BY374" t="str">
            <v/>
          </cell>
          <cell r="BZ374" t="str">
            <v/>
          </cell>
          <cell r="CA374" t="str">
            <v xml:space="preserve">Repair by exchange available at First or Second line without special facilities. </v>
          </cell>
          <cell r="CB374" t="str">
            <v/>
          </cell>
          <cell r="CC374" t="str">
            <v/>
          </cell>
          <cell r="CD374" t="str">
            <v/>
          </cell>
          <cell r="CE374" t="str">
            <v/>
          </cell>
          <cell r="CF374" t="str">
            <v xml:space="preserve">Remove and replace part with standard tools. No Special tools predicted. </v>
          </cell>
          <cell r="CG374" t="str">
            <v xml:space="preserve">Reinstall in the reverse order. </v>
          </cell>
          <cell r="CH374" t="str">
            <v/>
          </cell>
          <cell r="CI374" t="str">
            <v xml:space="preserve">Use thread-locking compound on fasteners. Use silicone grease on bonded seals for preservation.  Use anti-seizing grease/compound on bulkhead connectors and bolts.  Use  bonding compound on mounting strap clamp locations as required. </v>
          </cell>
          <cell r="CJ374" t="str">
            <v xml:space="preserve">No predicted life limitations. </v>
          </cell>
          <cell r="CK374" t="str">
            <v/>
          </cell>
          <cell r="CL374" t="str">
            <v>Y</v>
          </cell>
        </row>
        <row r="375">
          <cell r="A375">
            <v>381</v>
          </cell>
          <cell r="B375">
            <v>48</v>
          </cell>
          <cell r="C375">
            <v>3</v>
          </cell>
          <cell r="D375" t="str">
            <v>Y</v>
          </cell>
          <cell r="E375">
            <v>0.224</v>
          </cell>
          <cell r="F375" t="str">
            <v>SV00A0A410AD1913</v>
          </cell>
          <cell r="G375" t="str">
            <v>FT28905</v>
          </cell>
          <cell r="H375" t="str">
            <v>REP/REC</v>
          </cell>
          <cell r="I375" t="str">
            <v>MAIN TANK - 3 - REPAIR &amp; RECOVERY</v>
          </cell>
          <cell r="J375" t="str">
            <v>Mounting Block</v>
          </cell>
          <cell r="K375" t="str">
            <v>(Strap Assy 1) FT28413/-</v>
          </cell>
          <cell r="L375" t="str">
            <v>Mounting Block</v>
          </cell>
          <cell r="M375">
            <v>1</v>
          </cell>
          <cell r="N375">
            <v>1</v>
          </cell>
          <cell r="O375">
            <v>0.224</v>
          </cell>
          <cell r="P375">
            <v>0.224</v>
          </cell>
          <cell r="Q375">
            <v>2.2399999999999999E-7</v>
          </cell>
          <cell r="R375">
            <v>4464285.7142857146</v>
          </cell>
          <cell r="S375" t="str">
            <v>Any two straps will retain function</v>
          </cell>
          <cell r="T375" t="str">
            <v>NPRD 95 P2-152, Plate - 0.008M GM converted to hours.</v>
          </cell>
          <cell r="U375">
            <v>2</v>
          </cell>
          <cell r="V375">
            <v>1.7499999999999998</v>
          </cell>
          <cell r="W375">
            <v>3.9199999999999996E-7</v>
          </cell>
          <cell r="X37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75">
            <v>1</v>
          </cell>
          <cell r="AA375" t="str">
            <v>R4</v>
          </cell>
          <cell r="AB375" t="str">
            <v>T0</v>
          </cell>
          <cell r="AC375" t="str">
            <v>P23</v>
          </cell>
          <cell r="AD375" t="str">
            <v>T0</v>
          </cell>
          <cell r="AE375">
            <v>0</v>
          </cell>
          <cell r="AF375">
            <v>0.5</v>
          </cell>
          <cell r="AG375">
            <v>0.66666666666666663</v>
          </cell>
          <cell r="AH375">
            <v>0.5</v>
          </cell>
          <cell r="AI375">
            <v>0</v>
          </cell>
          <cell r="AJ375">
            <v>8.3333333333333329E-2</v>
          </cell>
          <cell r="AK375">
            <v>0</v>
          </cell>
          <cell r="AL375">
            <v>0</v>
          </cell>
          <cell r="AM375">
            <v>1.7499999999999998</v>
          </cell>
          <cell r="AN375">
            <v>3.9199999999999996E-7</v>
          </cell>
          <cell r="AP375">
            <v>2</v>
          </cell>
          <cell r="AQ375">
            <v>2</v>
          </cell>
          <cell r="BD375">
            <v>2</v>
          </cell>
          <cell r="BJ375">
            <v>1</v>
          </cell>
          <cell r="BK375">
            <v>1</v>
          </cell>
          <cell r="BL375">
            <v>1</v>
          </cell>
          <cell r="BM375">
            <v>1</v>
          </cell>
          <cell r="BO375" t="str">
            <v/>
          </cell>
          <cell r="BP375" t="str">
            <v xml:space="preserve">Expected to be replaceable. </v>
          </cell>
          <cell r="BQ375" t="str">
            <v/>
          </cell>
          <cell r="BR375" t="str">
            <v/>
          </cell>
          <cell r="BS375" t="str">
            <v/>
          </cell>
          <cell r="BT375" t="str">
            <v/>
          </cell>
          <cell r="BU375" t="str">
            <v/>
          </cell>
          <cell r="BV375" t="str">
            <v xml:space="preserve">Remove tank in accordance with above to gain access. Expected to need 2 mechanics to remove tank. </v>
          </cell>
          <cell r="BW375" t="str">
            <v/>
          </cell>
          <cell r="BX375" t="str">
            <v/>
          </cell>
          <cell r="BY375" t="str">
            <v/>
          </cell>
          <cell r="BZ375" t="str">
            <v/>
          </cell>
          <cell r="CA375" t="str">
            <v xml:space="preserve">Repair by exchange available at First or Second line without special facilities. </v>
          </cell>
          <cell r="CB375" t="str">
            <v/>
          </cell>
          <cell r="CC375" t="str">
            <v/>
          </cell>
          <cell r="CD375" t="str">
            <v/>
          </cell>
          <cell r="CE375" t="str">
            <v/>
          </cell>
          <cell r="CF375" t="str">
            <v xml:space="preserve">Remove and replace part with standard tools. No Special tools predicted. </v>
          </cell>
          <cell r="CG375" t="str">
            <v xml:space="preserve">Reinstall in the reverse order. </v>
          </cell>
          <cell r="CH375" t="str">
            <v/>
          </cell>
          <cell r="CI375" t="str">
            <v xml:space="preserve">No consumeables predicted. </v>
          </cell>
          <cell r="CJ375" t="str">
            <v xml:space="preserve">No predicted life limitations. </v>
          </cell>
          <cell r="CK375" t="str">
            <v/>
          </cell>
          <cell r="CL375" t="str">
            <v>Y</v>
          </cell>
        </row>
        <row r="376">
          <cell r="A376">
            <v>382</v>
          </cell>
          <cell r="B376">
            <v>48</v>
          </cell>
          <cell r="C376">
            <v>3</v>
          </cell>
          <cell r="D376" t="str">
            <v>Y</v>
          </cell>
          <cell r="E376">
            <v>0.224</v>
          </cell>
          <cell r="F376" t="str">
            <v>SV00A0A410AD1915</v>
          </cell>
          <cell r="G376" t="str">
            <v>FT28909</v>
          </cell>
          <cell r="H376" t="str">
            <v>REP/REC</v>
          </cell>
          <cell r="I376" t="str">
            <v>MAIN TANK - 3 - REPAIR &amp; RECOVERY</v>
          </cell>
          <cell r="J376" t="str">
            <v>Strap Retaining Block</v>
          </cell>
          <cell r="K376" t="str">
            <v>(Strap Assy 1) FT28413/-</v>
          </cell>
          <cell r="L376" t="str">
            <v>Strap Retaining Block</v>
          </cell>
          <cell r="M376">
            <v>1</v>
          </cell>
          <cell r="N376">
            <v>1</v>
          </cell>
          <cell r="O376">
            <v>0.224</v>
          </cell>
          <cell r="P376">
            <v>0.224</v>
          </cell>
          <cell r="Q376">
            <v>2.2399999999999999E-7</v>
          </cell>
          <cell r="R376">
            <v>4464285.7142857146</v>
          </cell>
          <cell r="S376" t="str">
            <v>Any two straps will retain function</v>
          </cell>
          <cell r="T376" t="str">
            <v>NPRD 95 P2-152, Plate - 0.008M GM converted to hours.</v>
          </cell>
          <cell r="U376">
            <v>2</v>
          </cell>
          <cell r="V376">
            <v>1.7499999999999998</v>
          </cell>
          <cell r="W376">
            <v>3.9199999999999996E-7</v>
          </cell>
          <cell r="X37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76">
            <v>1</v>
          </cell>
          <cell r="AA376" t="str">
            <v>R4</v>
          </cell>
          <cell r="AB376" t="str">
            <v>T0</v>
          </cell>
          <cell r="AC376" t="str">
            <v>P23</v>
          </cell>
          <cell r="AD376" t="str">
            <v>T0</v>
          </cell>
          <cell r="AE376">
            <v>0</v>
          </cell>
          <cell r="AF376">
            <v>0.5</v>
          </cell>
          <cell r="AG376">
            <v>0.66666666666666663</v>
          </cell>
          <cell r="AH376">
            <v>0.5</v>
          </cell>
          <cell r="AI376">
            <v>0</v>
          </cell>
          <cell r="AJ376">
            <v>8.3333333333333329E-2</v>
          </cell>
          <cell r="AK376">
            <v>0</v>
          </cell>
          <cell r="AL376">
            <v>0</v>
          </cell>
          <cell r="AM376">
            <v>1.7499999999999998</v>
          </cell>
          <cell r="AN376">
            <v>3.9199999999999996E-7</v>
          </cell>
          <cell r="AP376">
            <v>2</v>
          </cell>
          <cell r="AQ376">
            <v>2</v>
          </cell>
          <cell r="BD376">
            <v>2</v>
          </cell>
          <cell r="BJ376">
            <v>1</v>
          </cell>
          <cell r="BK376">
            <v>1</v>
          </cell>
          <cell r="BL376">
            <v>1</v>
          </cell>
          <cell r="BM376">
            <v>1</v>
          </cell>
          <cell r="BO376" t="str">
            <v/>
          </cell>
          <cell r="BP376" t="str">
            <v xml:space="preserve">Expected to be replaceable. </v>
          </cell>
          <cell r="BQ376" t="str">
            <v/>
          </cell>
          <cell r="BR376" t="str">
            <v/>
          </cell>
          <cell r="BS376" t="str">
            <v/>
          </cell>
          <cell r="BT376" t="str">
            <v/>
          </cell>
          <cell r="BU376" t="str">
            <v/>
          </cell>
          <cell r="BV376" t="str">
            <v xml:space="preserve">Remove tank in accordance with above to gain access. Expected to need 2 mechanics to remove tank. </v>
          </cell>
          <cell r="BW376" t="str">
            <v/>
          </cell>
          <cell r="BX376" t="str">
            <v/>
          </cell>
          <cell r="BY376" t="str">
            <v/>
          </cell>
          <cell r="BZ376" t="str">
            <v/>
          </cell>
          <cell r="CA376" t="str">
            <v xml:space="preserve">Repair by exchange available at First or Second line without special facilities. </v>
          </cell>
          <cell r="CB376" t="str">
            <v/>
          </cell>
          <cell r="CC376" t="str">
            <v/>
          </cell>
          <cell r="CD376" t="str">
            <v/>
          </cell>
          <cell r="CE376" t="str">
            <v/>
          </cell>
          <cell r="CF376" t="str">
            <v xml:space="preserve">Remove and replace part with standard tools. No Special tools predicted. </v>
          </cell>
          <cell r="CG376" t="str">
            <v xml:space="preserve">Reinstall in the reverse order. </v>
          </cell>
          <cell r="CH376" t="str">
            <v/>
          </cell>
          <cell r="CI376" t="str">
            <v xml:space="preserve">No consumeables predicted. </v>
          </cell>
          <cell r="CJ376" t="str">
            <v xml:space="preserve">No predicted life limitations. </v>
          </cell>
          <cell r="CK376" t="str">
            <v/>
          </cell>
          <cell r="CL376" t="str">
            <v>Y</v>
          </cell>
        </row>
        <row r="377">
          <cell r="A377">
            <v>383</v>
          </cell>
          <cell r="B377">
            <v>48</v>
          </cell>
          <cell r="C377">
            <v>3</v>
          </cell>
          <cell r="D377" t="str">
            <v>Y</v>
          </cell>
          <cell r="E377">
            <v>0.224</v>
          </cell>
          <cell r="F377" t="str">
            <v>SV00A0A410AD1917</v>
          </cell>
          <cell r="G377" t="str">
            <v>FT28907</v>
          </cell>
          <cell r="H377" t="str">
            <v>REP/REC</v>
          </cell>
          <cell r="I377" t="str">
            <v>MAIN TANK - 3 - REPAIR &amp; RECOVERY</v>
          </cell>
          <cell r="J377" t="str">
            <v>Welded Mounting Block</v>
          </cell>
          <cell r="K377" t="str">
            <v>(Strap Assy 1) FT28413/-</v>
          </cell>
          <cell r="L377" t="str">
            <v>Welded Mounting Block</v>
          </cell>
          <cell r="M377">
            <v>1</v>
          </cell>
          <cell r="N377">
            <v>1</v>
          </cell>
          <cell r="O377">
            <v>0.224</v>
          </cell>
          <cell r="P377">
            <v>0.224</v>
          </cell>
          <cell r="Q377">
            <v>2.2399999999999999E-7</v>
          </cell>
          <cell r="R377">
            <v>4464285.7142857146</v>
          </cell>
          <cell r="S377" t="str">
            <v>Any two straps will retain function</v>
          </cell>
          <cell r="T377" t="str">
            <v>NPRD 95 P2-152, Plate - 0.008M GM converted to hours.</v>
          </cell>
          <cell r="U377">
            <v>2</v>
          </cell>
          <cell r="V377">
            <v>1.7499999999999998</v>
          </cell>
          <cell r="W377">
            <v>3.9199999999999996E-7</v>
          </cell>
          <cell r="X37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77">
            <v>1</v>
          </cell>
          <cell r="AA377" t="str">
            <v>R4</v>
          </cell>
          <cell r="AB377" t="str">
            <v>T0</v>
          </cell>
          <cell r="AC377" t="str">
            <v>P23</v>
          </cell>
          <cell r="AD377" t="str">
            <v>T0</v>
          </cell>
          <cell r="AE377">
            <v>0</v>
          </cell>
          <cell r="AF377">
            <v>0.5</v>
          </cell>
          <cell r="AG377">
            <v>0.66666666666666663</v>
          </cell>
          <cell r="AH377">
            <v>0.5</v>
          </cell>
          <cell r="AI377">
            <v>0</v>
          </cell>
          <cell r="AJ377">
            <v>8.3333333333333329E-2</v>
          </cell>
          <cell r="AK377">
            <v>0</v>
          </cell>
          <cell r="AL377">
            <v>0</v>
          </cell>
          <cell r="AM377">
            <v>1.7499999999999998</v>
          </cell>
          <cell r="AN377">
            <v>3.9199999999999996E-7</v>
          </cell>
          <cell r="AP377">
            <v>2</v>
          </cell>
          <cell r="AQ377">
            <v>2</v>
          </cell>
          <cell r="BD377">
            <v>2</v>
          </cell>
          <cell r="BJ377">
            <v>1</v>
          </cell>
          <cell r="BK377">
            <v>1</v>
          </cell>
          <cell r="BL377">
            <v>1</v>
          </cell>
          <cell r="BM377">
            <v>1</v>
          </cell>
          <cell r="BO377" t="str">
            <v/>
          </cell>
          <cell r="BP377" t="str">
            <v xml:space="preserve">Expected to be replaceable. </v>
          </cell>
          <cell r="BQ377" t="str">
            <v/>
          </cell>
          <cell r="BR377" t="str">
            <v/>
          </cell>
          <cell r="BS377" t="str">
            <v/>
          </cell>
          <cell r="BT377" t="str">
            <v/>
          </cell>
          <cell r="BU377" t="str">
            <v/>
          </cell>
          <cell r="BV377" t="str">
            <v xml:space="preserve">Remove tank in accordance with above to gain access. Expected to need 2 mechanics to remove tank. </v>
          </cell>
          <cell r="BW377" t="str">
            <v/>
          </cell>
          <cell r="BX377" t="str">
            <v/>
          </cell>
          <cell r="BY377" t="str">
            <v/>
          </cell>
          <cell r="BZ377" t="str">
            <v/>
          </cell>
          <cell r="CA377" t="str">
            <v xml:space="preserve">Repair by exchange available at First or Second line without special facilities. </v>
          </cell>
          <cell r="CB377" t="str">
            <v/>
          </cell>
          <cell r="CC377" t="str">
            <v/>
          </cell>
          <cell r="CD377" t="str">
            <v/>
          </cell>
          <cell r="CE377" t="str">
            <v/>
          </cell>
          <cell r="CF377" t="str">
            <v xml:space="preserve">Remove and replace part with standard tools. No Special tools predicted. </v>
          </cell>
          <cell r="CG377" t="str">
            <v xml:space="preserve">Reinstall in the reverse order. </v>
          </cell>
          <cell r="CH377" t="str">
            <v/>
          </cell>
          <cell r="CI377" t="str">
            <v xml:space="preserve">No consumeables predicted. </v>
          </cell>
          <cell r="CJ377" t="str">
            <v xml:space="preserve">No predicted life limitations. </v>
          </cell>
          <cell r="CK377" t="str">
            <v/>
          </cell>
          <cell r="CL377" t="str">
            <v>Y</v>
          </cell>
        </row>
        <row r="378">
          <cell r="A378">
            <v>384</v>
          </cell>
          <cell r="B378">
            <v>48</v>
          </cell>
          <cell r="C378">
            <v>3</v>
          </cell>
          <cell r="D378" t="str">
            <v>Y</v>
          </cell>
          <cell r="E378">
            <v>0.224</v>
          </cell>
          <cell r="F378" t="str">
            <v>SV00A0A410AD1919</v>
          </cell>
          <cell r="G378" t="str">
            <v>FT28908</v>
          </cell>
          <cell r="H378" t="str">
            <v>REP/REC</v>
          </cell>
          <cell r="I378" t="str">
            <v>MAIN TANK - 3 - REPAIR &amp; RECOVERY</v>
          </cell>
          <cell r="J378" t="str">
            <v>Strap Mounting Block</v>
          </cell>
          <cell r="K378" t="str">
            <v>(Strap Assy 1) FT28413/-</v>
          </cell>
          <cell r="L378" t="str">
            <v>Strap Mounting Block</v>
          </cell>
          <cell r="M378">
            <v>1</v>
          </cell>
          <cell r="N378">
            <v>1</v>
          </cell>
          <cell r="O378">
            <v>0.224</v>
          </cell>
          <cell r="P378">
            <v>0.224</v>
          </cell>
          <cell r="Q378">
            <v>2.2399999999999999E-7</v>
          </cell>
          <cell r="R378">
            <v>4464285.7142857146</v>
          </cell>
          <cell r="S378" t="str">
            <v>Any two straps will retain function</v>
          </cell>
          <cell r="T378" t="str">
            <v>NPRD 95 P2-152, Plate - 0.008M GM converted to hours.</v>
          </cell>
          <cell r="U378">
            <v>2</v>
          </cell>
          <cell r="V378">
            <v>1.7499999999999998</v>
          </cell>
          <cell r="W378">
            <v>3.9199999999999996E-7</v>
          </cell>
          <cell r="X37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78">
            <v>1</v>
          </cell>
          <cell r="AA378" t="str">
            <v>R4</v>
          </cell>
          <cell r="AB378" t="str">
            <v>T0</v>
          </cell>
          <cell r="AC378" t="str">
            <v>P23</v>
          </cell>
          <cell r="AD378" t="str">
            <v>T0</v>
          </cell>
          <cell r="AE378">
            <v>0</v>
          </cell>
          <cell r="AF378">
            <v>0.5</v>
          </cell>
          <cell r="AG378">
            <v>0.66666666666666663</v>
          </cell>
          <cell r="AH378">
            <v>0.5</v>
          </cell>
          <cell r="AI378">
            <v>0</v>
          </cell>
          <cell r="AJ378">
            <v>8.3333333333333329E-2</v>
          </cell>
          <cell r="AK378">
            <v>0</v>
          </cell>
          <cell r="AL378">
            <v>0</v>
          </cell>
          <cell r="AM378">
            <v>1.7499999999999998</v>
          </cell>
          <cell r="AN378">
            <v>3.9199999999999996E-7</v>
          </cell>
          <cell r="AP378">
            <v>2</v>
          </cell>
          <cell r="AQ378">
            <v>2</v>
          </cell>
          <cell r="BD378">
            <v>2</v>
          </cell>
          <cell r="BJ378">
            <v>1</v>
          </cell>
          <cell r="BK378">
            <v>1</v>
          </cell>
          <cell r="BL378">
            <v>1</v>
          </cell>
          <cell r="BM378">
            <v>1</v>
          </cell>
          <cell r="BO378" t="str">
            <v/>
          </cell>
          <cell r="BP378" t="str">
            <v xml:space="preserve">Expected to be replaceable. </v>
          </cell>
          <cell r="BQ378" t="str">
            <v/>
          </cell>
          <cell r="BR378" t="str">
            <v/>
          </cell>
          <cell r="BS378" t="str">
            <v/>
          </cell>
          <cell r="BT378" t="str">
            <v/>
          </cell>
          <cell r="BU378" t="str">
            <v/>
          </cell>
          <cell r="BV378" t="str">
            <v xml:space="preserve">Remove tank in accordance with above to gain access. Expected to need 2 mechanics to remove tank. </v>
          </cell>
          <cell r="BW378" t="str">
            <v/>
          </cell>
          <cell r="BX378" t="str">
            <v/>
          </cell>
          <cell r="BY378" t="str">
            <v/>
          </cell>
          <cell r="BZ378" t="str">
            <v/>
          </cell>
          <cell r="CA378" t="str">
            <v xml:space="preserve">Repair by exchange available at First or Second line without special facilities. </v>
          </cell>
          <cell r="CB378" t="str">
            <v/>
          </cell>
          <cell r="CC378" t="str">
            <v/>
          </cell>
          <cell r="CD378" t="str">
            <v/>
          </cell>
          <cell r="CE378" t="str">
            <v/>
          </cell>
          <cell r="CF378" t="str">
            <v xml:space="preserve">Remove and replace part with standard tools. No Special tools predicted. </v>
          </cell>
          <cell r="CG378" t="str">
            <v xml:space="preserve">Reinstall in the reverse order. </v>
          </cell>
          <cell r="CH378" t="str">
            <v/>
          </cell>
          <cell r="CI378" t="str">
            <v xml:space="preserve">No consumeables predicted. </v>
          </cell>
          <cell r="CJ378" t="str">
            <v xml:space="preserve">No predicted life limitations. </v>
          </cell>
          <cell r="CK378" t="str">
            <v/>
          </cell>
          <cell r="CL378" t="str">
            <v>Y</v>
          </cell>
        </row>
        <row r="379">
          <cell r="A379">
            <v>385</v>
          </cell>
          <cell r="B379">
            <v>5</v>
          </cell>
          <cell r="C379">
            <v>3</v>
          </cell>
          <cell r="D379" t="str">
            <v>Y</v>
          </cell>
          <cell r="E379">
            <v>0.11629627686963176</v>
          </cell>
          <cell r="F379" t="str">
            <v>SV00A0A410AD1921</v>
          </cell>
          <cell r="G379" t="str">
            <v>Z-W-M8</v>
          </cell>
          <cell r="H379" t="str">
            <v>REP/REC</v>
          </cell>
          <cell r="I379" t="str">
            <v>MAIN TANK - 3 - REPAIR &amp; RECOVERY</v>
          </cell>
          <cell r="J379" t="str">
            <v>Washer M8</v>
          </cell>
          <cell r="K379" t="str">
            <v>(Strap Assy 1) FT28413/-</v>
          </cell>
          <cell r="L379" t="str">
            <v>Washer M8</v>
          </cell>
          <cell r="M379">
            <v>7</v>
          </cell>
          <cell r="N379">
            <v>7</v>
          </cell>
          <cell r="O379">
            <v>1.6613753838518822E-2</v>
          </cell>
          <cell r="P379">
            <v>0.11629627686963176</v>
          </cell>
          <cell r="Q379">
            <v>1.1629627686963175E-7</v>
          </cell>
          <cell r="R379">
            <v>8598727.551020408</v>
          </cell>
          <cell r="S379" t="str">
            <v>Any two straps will retain function</v>
          </cell>
          <cell r="T379" t="str">
            <v>NPRD 95 P2-237, Washer P# 7748743 - 1/1685.3506M GM converted to hours</v>
          </cell>
          <cell r="U379">
            <v>2</v>
          </cell>
          <cell r="V379">
            <v>1.2666666666666666</v>
          </cell>
          <cell r="W379">
            <v>1.4730861736820022E-7</v>
          </cell>
          <cell r="X37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79">
            <v>1</v>
          </cell>
          <cell r="AA379" t="str">
            <v>R4</v>
          </cell>
          <cell r="AB379" t="str">
            <v>T0</v>
          </cell>
          <cell r="AC379" t="str">
            <v>P26</v>
          </cell>
          <cell r="AD379" t="str">
            <v>T0</v>
          </cell>
          <cell r="AE379">
            <v>0</v>
          </cell>
          <cell r="AF379">
            <v>0.5</v>
          </cell>
          <cell r="AG379">
            <v>0.18333333333333332</v>
          </cell>
          <cell r="AH379">
            <v>0.5</v>
          </cell>
          <cell r="AI379">
            <v>0</v>
          </cell>
          <cell r="AJ379">
            <v>8.3333333333333329E-2</v>
          </cell>
          <cell r="AK379">
            <v>0</v>
          </cell>
          <cell r="AL379">
            <v>0</v>
          </cell>
          <cell r="AM379">
            <v>1.2666666666666666</v>
          </cell>
          <cell r="AN379">
            <v>1.4730861736820022E-7</v>
          </cell>
          <cell r="AP379">
            <v>2</v>
          </cell>
          <cell r="AQ379">
            <v>2</v>
          </cell>
          <cell r="BD379">
            <v>2</v>
          </cell>
          <cell r="BJ379">
            <v>1</v>
          </cell>
          <cell r="BK379">
            <v>1</v>
          </cell>
          <cell r="BL379">
            <v>1</v>
          </cell>
          <cell r="BM379">
            <v>1</v>
          </cell>
          <cell r="BO379" t="str">
            <v/>
          </cell>
          <cell r="BP379" t="str">
            <v xml:space="preserve">Expected to be replaceable. </v>
          </cell>
          <cell r="BQ379" t="str">
            <v/>
          </cell>
          <cell r="BR379" t="str">
            <v/>
          </cell>
          <cell r="BS379" t="str">
            <v/>
          </cell>
          <cell r="BT379" t="str">
            <v/>
          </cell>
          <cell r="BU379" t="str">
            <v/>
          </cell>
          <cell r="BV379" t="str">
            <v xml:space="preserve">Remove tank in accordance with above to gain access. Expected to need 2 mechanics to remove tank. </v>
          </cell>
          <cell r="BW379" t="str">
            <v/>
          </cell>
          <cell r="BX379" t="str">
            <v/>
          </cell>
          <cell r="BY379" t="str">
            <v/>
          </cell>
          <cell r="BZ379" t="str">
            <v/>
          </cell>
          <cell r="CA379" t="str">
            <v xml:space="preserve">Repair by exchange available at First or Second line without special facilities. </v>
          </cell>
          <cell r="CB379" t="str">
            <v/>
          </cell>
          <cell r="CC379" t="str">
            <v/>
          </cell>
          <cell r="CD379" t="str">
            <v/>
          </cell>
          <cell r="CE379" t="str">
            <v/>
          </cell>
          <cell r="CF379" t="str">
            <v xml:space="preserve">Remove and replace part with standard tools. No Special tools predicted. </v>
          </cell>
          <cell r="CG379" t="str">
            <v xml:space="preserve">Reinstall in the reverse order. </v>
          </cell>
          <cell r="CH379" t="str">
            <v/>
          </cell>
          <cell r="CI379" t="str">
            <v xml:space="preserve">No consumeables predicted. </v>
          </cell>
          <cell r="CJ379" t="str">
            <v xml:space="preserve">No predicted life limitations. </v>
          </cell>
          <cell r="CK379" t="str">
            <v/>
          </cell>
          <cell r="CL379" t="str">
            <v>Y</v>
          </cell>
        </row>
        <row r="380">
          <cell r="A380">
            <v>386</v>
          </cell>
          <cell r="B380">
            <v>5</v>
          </cell>
          <cell r="C380">
            <v>3</v>
          </cell>
          <cell r="D380" t="str">
            <v>Y</v>
          </cell>
          <cell r="E380">
            <v>0.11629627686963176</v>
          </cell>
          <cell r="F380" t="str">
            <v>SV00A0A410AD1923</v>
          </cell>
          <cell r="G380" t="str">
            <v>Z-W-NL8</v>
          </cell>
          <cell r="H380" t="str">
            <v>REP/REC</v>
          </cell>
          <cell r="I380" t="str">
            <v>MAIN TANK - 3 - REPAIR &amp; RECOVERY</v>
          </cell>
          <cell r="J380" t="str">
            <v>Nord-Lock Washer M8</v>
          </cell>
          <cell r="K380" t="str">
            <v>(Strap Assy 1) FT28413/-</v>
          </cell>
          <cell r="L380" t="str">
            <v>Nord-Lock Washer M8</v>
          </cell>
          <cell r="M380">
            <v>7</v>
          </cell>
          <cell r="N380">
            <v>7</v>
          </cell>
          <cell r="O380">
            <v>1.6613753838518822E-2</v>
          </cell>
          <cell r="P380">
            <v>0.11629627686963176</v>
          </cell>
          <cell r="Q380">
            <v>1.1629627686963175E-7</v>
          </cell>
          <cell r="R380">
            <v>8598727.551020408</v>
          </cell>
          <cell r="S380" t="str">
            <v>Any two straps will retain function</v>
          </cell>
          <cell r="T380" t="str">
            <v>NPRD 95 P2-237, Washer P# 7748743 - 1/1685.3506M GM converted to hours</v>
          </cell>
          <cell r="U380">
            <v>2</v>
          </cell>
          <cell r="V380">
            <v>1.2666666666666666</v>
          </cell>
          <cell r="W380">
            <v>1.4730861736820022E-7</v>
          </cell>
          <cell r="X38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80">
            <v>1</v>
          </cell>
          <cell r="AA380" t="str">
            <v>R4</v>
          </cell>
          <cell r="AB380" t="str">
            <v>T0</v>
          </cell>
          <cell r="AC380" t="str">
            <v>P26</v>
          </cell>
          <cell r="AD380" t="str">
            <v>T0</v>
          </cell>
          <cell r="AE380">
            <v>0</v>
          </cell>
          <cell r="AF380">
            <v>0.5</v>
          </cell>
          <cell r="AG380">
            <v>0.18333333333333332</v>
          </cell>
          <cell r="AH380">
            <v>0.5</v>
          </cell>
          <cell r="AI380">
            <v>0</v>
          </cell>
          <cell r="AJ380">
            <v>8.3333333333333329E-2</v>
          </cell>
          <cell r="AK380">
            <v>0</v>
          </cell>
          <cell r="AL380">
            <v>0</v>
          </cell>
          <cell r="AM380">
            <v>1.2666666666666666</v>
          </cell>
          <cell r="AN380">
            <v>1.4730861736820022E-7</v>
          </cell>
          <cell r="AP380">
            <v>2</v>
          </cell>
          <cell r="AQ380">
            <v>2</v>
          </cell>
          <cell r="BD380">
            <v>2</v>
          </cell>
          <cell r="BJ380">
            <v>1</v>
          </cell>
          <cell r="BK380">
            <v>1</v>
          </cell>
          <cell r="BL380">
            <v>1</v>
          </cell>
          <cell r="BM380">
            <v>1</v>
          </cell>
          <cell r="BO380" t="str">
            <v/>
          </cell>
          <cell r="BP380" t="str">
            <v xml:space="preserve">Expected to be replaceable. </v>
          </cell>
          <cell r="BQ380" t="str">
            <v/>
          </cell>
          <cell r="BR380" t="str">
            <v/>
          </cell>
          <cell r="BS380" t="str">
            <v/>
          </cell>
          <cell r="BT380" t="str">
            <v/>
          </cell>
          <cell r="BU380" t="str">
            <v/>
          </cell>
          <cell r="BV380" t="str">
            <v xml:space="preserve">Remove tank in accordance with above to gain access. Expected to need 2 mechanics to remove tank. </v>
          </cell>
          <cell r="BW380" t="str">
            <v/>
          </cell>
          <cell r="BX380" t="str">
            <v/>
          </cell>
          <cell r="BY380" t="str">
            <v/>
          </cell>
          <cell r="BZ380" t="str">
            <v/>
          </cell>
          <cell r="CA380" t="str">
            <v xml:space="preserve">Repair by exchange available at First or Second line without special facilities. </v>
          </cell>
          <cell r="CB380" t="str">
            <v/>
          </cell>
          <cell r="CC380" t="str">
            <v/>
          </cell>
          <cell r="CD380" t="str">
            <v/>
          </cell>
          <cell r="CE380" t="str">
            <v/>
          </cell>
          <cell r="CF380" t="str">
            <v xml:space="preserve">Remove and replace part with standard tools. No Special tools predicted. </v>
          </cell>
          <cell r="CG380" t="str">
            <v xml:space="preserve">Reinstall in the reverse order. </v>
          </cell>
          <cell r="CH380" t="str">
            <v/>
          </cell>
          <cell r="CI380" t="str">
            <v xml:space="preserve">No consumeables predicted. </v>
          </cell>
          <cell r="CJ380" t="str">
            <v xml:space="preserve">No predicted life limitations. </v>
          </cell>
          <cell r="CK380" t="str">
            <v/>
          </cell>
          <cell r="CL380" t="str">
            <v>Y</v>
          </cell>
        </row>
        <row r="381">
          <cell r="A381">
            <v>387</v>
          </cell>
          <cell r="B381">
            <v>46</v>
          </cell>
          <cell r="C381">
            <v>3</v>
          </cell>
          <cell r="D381" t="str">
            <v>Y</v>
          </cell>
          <cell r="E381">
            <v>0.112</v>
          </cell>
          <cell r="F381" t="str">
            <v>SV00A0A410AD1925</v>
          </cell>
          <cell r="G381" t="str">
            <v>BT-M8X30SKCPHD</v>
          </cell>
          <cell r="H381" t="str">
            <v>REP/REC</v>
          </cell>
          <cell r="I381" t="str">
            <v>MAIN TANK - 3 - REPAIR &amp; RECOVERY</v>
          </cell>
          <cell r="J381" t="str">
            <v>BOLT M8x30 Socket cap head screw</v>
          </cell>
          <cell r="K381" t="str">
            <v>(Strap Assy 1) FT28413/-</v>
          </cell>
          <cell r="L381" t="str">
            <v>BOLT M8x30 Socket cap head screw</v>
          </cell>
          <cell r="M381">
            <v>2</v>
          </cell>
          <cell r="N381">
            <v>2</v>
          </cell>
          <cell r="O381">
            <v>5.6000000000000001E-2</v>
          </cell>
          <cell r="P381">
            <v>0.112</v>
          </cell>
          <cell r="Q381">
            <v>1.12E-7</v>
          </cell>
          <cell r="R381">
            <v>8928571.4285714291</v>
          </cell>
          <cell r="S381" t="str">
            <v>Any two straps will retain function</v>
          </cell>
          <cell r="T381" t="str">
            <v>NPRD 95 P2-20, Bolt Hex Head - 0.0020M converted to hours</v>
          </cell>
          <cell r="U381">
            <v>2</v>
          </cell>
          <cell r="V381">
            <v>1.2666666666666666</v>
          </cell>
          <cell r="W381">
            <v>1.4186666666666667E-7</v>
          </cell>
          <cell r="X38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81">
            <v>1</v>
          </cell>
          <cell r="AA381" t="str">
            <v>R4</v>
          </cell>
          <cell r="AB381" t="str">
            <v>T0</v>
          </cell>
          <cell r="AC381" t="str">
            <v>P6</v>
          </cell>
          <cell r="AD381" t="str">
            <v>T0</v>
          </cell>
          <cell r="AE381">
            <v>0</v>
          </cell>
          <cell r="AF381">
            <v>0.5</v>
          </cell>
          <cell r="AG381">
            <v>0.18333333333333332</v>
          </cell>
          <cell r="AH381">
            <v>0.5</v>
          </cell>
          <cell r="AI381">
            <v>0</v>
          </cell>
          <cell r="AJ381">
            <v>8.3333333333333329E-2</v>
          </cell>
          <cell r="AK381">
            <v>0</v>
          </cell>
          <cell r="AL381">
            <v>0</v>
          </cell>
          <cell r="AM381">
            <v>1.2666666666666666</v>
          </cell>
          <cell r="AN381">
            <v>1.4186666666666667E-7</v>
          </cell>
          <cell r="AP381">
            <v>2</v>
          </cell>
          <cell r="AQ381">
            <v>2</v>
          </cell>
          <cell r="BD381">
            <v>2</v>
          </cell>
          <cell r="BJ381">
            <v>1</v>
          </cell>
          <cell r="BK381">
            <v>1</v>
          </cell>
          <cell r="BL381">
            <v>1</v>
          </cell>
          <cell r="BM381">
            <v>1</v>
          </cell>
          <cell r="BO381" t="str">
            <v/>
          </cell>
          <cell r="BP381" t="str">
            <v xml:space="preserve">Expected to be replaceable. </v>
          </cell>
          <cell r="BQ381" t="str">
            <v/>
          </cell>
          <cell r="BR381" t="str">
            <v/>
          </cell>
          <cell r="BS381" t="str">
            <v/>
          </cell>
          <cell r="BT381" t="str">
            <v/>
          </cell>
          <cell r="BU381" t="str">
            <v/>
          </cell>
          <cell r="BV381" t="str">
            <v xml:space="preserve">Remove tank in accordance with above to gain access. Expected to need 2 mechanics to remove tank. </v>
          </cell>
          <cell r="BW381" t="str">
            <v/>
          </cell>
          <cell r="BX381" t="str">
            <v/>
          </cell>
          <cell r="BY381" t="str">
            <v/>
          </cell>
          <cell r="BZ381" t="str">
            <v/>
          </cell>
          <cell r="CA381" t="str">
            <v xml:space="preserve">Repair by exchange available at First or Second line without special facilities. </v>
          </cell>
          <cell r="CB381" t="str">
            <v/>
          </cell>
          <cell r="CC381" t="str">
            <v/>
          </cell>
          <cell r="CD381" t="str">
            <v/>
          </cell>
          <cell r="CE381" t="str">
            <v/>
          </cell>
          <cell r="CF381" t="str">
            <v xml:space="preserve">Remove and replace part with standard tools. No Special tools predicted. </v>
          </cell>
          <cell r="CG381" t="str">
            <v xml:space="preserve">Reinstall in the reverse order. </v>
          </cell>
          <cell r="CH381" t="str">
            <v/>
          </cell>
          <cell r="CI381" t="str">
            <v xml:space="preserve">No consumeables predicted. </v>
          </cell>
          <cell r="CJ381" t="str">
            <v xml:space="preserve">No predicted life limitations. </v>
          </cell>
          <cell r="CK381" t="str">
            <v/>
          </cell>
          <cell r="CL381" t="str">
            <v>Y</v>
          </cell>
        </row>
        <row r="382">
          <cell r="A382">
            <v>388</v>
          </cell>
          <cell r="B382">
            <v>46</v>
          </cell>
          <cell r="C382">
            <v>3</v>
          </cell>
          <cell r="D382" t="str">
            <v>Y</v>
          </cell>
          <cell r="E382">
            <v>5.6000000000000001E-2</v>
          </cell>
          <cell r="F382" t="str">
            <v>SV00A0A410AD1927</v>
          </cell>
          <cell r="G382" t="str">
            <v>BT-M8X40SKCPHD</v>
          </cell>
          <cell r="H382" t="str">
            <v>REP/REC</v>
          </cell>
          <cell r="I382" t="str">
            <v>MAIN TANK - 3 - REPAIR &amp; RECOVERY</v>
          </cell>
          <cell r="J382" t="str">
            <v>BOLT M8x40 Socket cap head screw</v>
          </cell>
          <cell r="K382" t="str">
            <v>(Strap Assy 1) FT28413/-</v>
          </cell>
          <cell r="L382" t="str">
            <v>BOLT M8x40 Socket cap head screw</v>
          </cell>
          <cell r="M382">
            <v>1</v>
          </cell>
          <cell r="N382">
            <v>1</v>
          </cell>
          <cell r="O382">
            <v>5.6000000000000001E-2</v>
          </cell>
          <cell r="P382">
            <v>5.6000000000000001E-2</v>
          </cell>
          <cell r="Q382">
            <v>5.5999999999999999E-8</v>
          </cell>
          <cell r="R382">
            <v>17857142.857142858</v>
          </cell>
          <cell r="S382" t="str">
            <v>Any two straps will retain function</v>
          </cell>
          <cell r="T382" t="str">
            <v>NPRD 95 P2-20, Bolt Hex Head - 0.0020M converted to hours</v>
          </cell>
          <cell r="U382">
            <v>2</v>
          </cell>
          <cell r="V382">
            <v>1.2666666666666666</v>
          </cell>
          <cell r="W382">
            <v>7.0933333333333333E-8</v>
          </cell>
          <cell r="X38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82">
            <v>1</v>
          </cell>
          <cell r="AA382" t="str">
            <v>R4</v>
          </cell>
          <cell r="AB382" t="str">
            <v>T0</v>
          </cell>
          <cell r="AC382" t="str">
            <v>P6</v>
          </cell>
          <cell r="AD382" t="str">
            <v>T0</v>
          </cell>
          <cell r="AE382">
            <v>0</v>
          </cell>
          <cell r="AF382">
            <v>0.5</v>
          </cell>
          <cell r="AG382">
            <v>0.18333333333333332</v>
          </cell>
          <cell r="AH382">
            <v>0.5</v>
          </cell>
          <cell r="AI382">
            <v>0</v>
          </cell>
          <cell r="AJ382">
            <v>8.3333333333333329E-2</v>
          </cell>
          <cell r="AK382">
            <v>0</v>
          </cell>
          <cell r="AL382">
            <v>0</v>
          </cell>
          <cell r="AM382">
            <v>1.2666666666666666</v>
          </cell>
          <cell r="AN382">
            <v>7.0933333333333333E-8</v>
          </cell>
          <cell r="AP382">
            <v>2</v>
          </cell>
          <cell r="AQ382">
            <v>2</v>
          </cell>
          <cell r="BD382">
            <v>2</v>
          </cell>
          <cell r="BJ382">
            <v>1</v>
          </cell>
          <cell r="BK382">
            <v>1</v>
          </cell>
          <cell r="BL382">
            <v>1</v>
          </cell>
          <cell r="BM382">
            <v>1</v>
          </cell>
          <cell r="BO382" t="str">
            <v/>
          </cell>
          <cell r="BP382" t="str">
            <v xml:space="preserve">Expected to be replaceable. </v>
          </cell>
          <cell r="BQ382" t="str">
            <v/>
          </cell>
          <cell r="BR382" t="str">
            <v/>
          </cell>
          <cell r="BS382" t="str">
            <v/>
          </cell>
          <cell r="BT382" t="str">
            <v/>
          </cell>
          <cell r="BU382" t="str">
            <v/>
          </cell>
          <cell r="BV382" t="str">
            <v xml:space="preserve">Remove tank in accordance with above to gain access. Expected to need 2 mechanics to remove tank. </v>
          </cell>
          <cell r="BW382" t="str">
            <v/>
          </cell>
          <cell r="BX382" t="str">
            <v/>
          </cell>
          <cell r="BY382" t="str">
            <v/>
          </cell>
          <cell r="BZ382" t="str">
            <v/>
          </cell>
          <cell r="CA382" t="str">
            <v xml:space="preserve">Repair by exchange available at First or Second line without special facilities. </v>
          </cell>
          <cell r="CB382" t="str">
            <v/>
          </cell>
          <cell r="CC382" t="str">
            <v/>
          </cell>
          <cell r="CD382" t="str">
            <v/>
          </cell>
          <cell r="CE382" t="str">
            <v/>
          </cell>
          <cell r="CF382" t="str">
            <v xml:space="preserve">Remove and replace part with standard tools. No Special tools predicted. </v>
          </cell>
          <cell r="CG382" t="str">
            <v xml:space="preserve">Reinstall in the reverse order. </v>
          </cell>
          <cell r="CH382" t="str">
            <v/>
          </cell>
          <cell r="CI382" t="str">
            <v xml:space="preserve">No consumeables predicted. </v>
          </cell>
          <cell r="CJ382" t="str">
            <v xml:space="preserve">No predicted life limitations. </v>
          </cell>
          <cell r="CK382" t="str">
            <v/>
          </cell>
          <cell r="CL382" t="str">
            <v>Y</v>
          </cell>
        </row>
        <row r="383">
          <cell r="A383">
            <v>389</v>
          </cell>
          <cell r="B383">
            <v>46</v>
          </cell>
          <cell r="C383">
            <v>3</v>
          </cell>
          <cell r="D383" t="str">
            <v>Y</v>
          </cell>
          <cell r="E383">
            <v>0.224</v>
          </cell>
          <cell r="F383" t="str">
            <v>SV00A0A410AD1929</v>
          </cell>
          <cell r="G383" t="str">
            <v>BT-M8X60SKCPHD</v>
          </cell>
          <cell r="H383" t="str">
            <v>REP/REC</v>
          </cell>
          <cell r="I383" t="str">
            <v>MAIN TANK - 3 - REPAIR &amp; RECOVERY</v>
          </cell>
          <cell r="J383" t="str">
            <v>BOLT M8x60 Socket cap head screw</v>
          </cell>
          <cell r="K383" t="str">
            <v>(Strap Assy 1) FT28413/-</v>
          </cell>
          <cell r="L383" t="str">
            <v>BOLT M8x60 Socket cap head screw</v>
          </cell>
          <cell r="M383">
            <v>4</v>
          </cell>
          <cell r="N383">
            <v>4</v>
          </cell>
          <cell r="O383">
            <v>5.6000000000000001E-2</v>
          </cell>
          <cell r="P383">
            <v>0.224</v>
          </cell>
          <cell r="Q383">
            <v>2.2399999999999999E-7</v>
          </cell>
          <cell r="R383">
            <v>4464285.7142857146</v>
          </cell>
          <cell r="S383" t="str">
            <v>Any two straps will retain function</v>
          </cell>
          <cell r="T383" t="str">
            <v>NPRD 95 P2-20, Bolt Hex Head - 0.0020M converted to hours</v>
          </cell>
          <cell r="U383">
            <v>2</v>
          </cell>
          <cell r="V383">
            <v>1.2666666666666666</v>
          </cell>
          <cell r="W383">
            <v>2.8373333333333333E-7</v>
          </cell>
          <cell r="X38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83">
            <v>1</v>
          </cell>
          <cell r="AA383" t="str">
            <v>R4</v>
          </cell>
          <cell r="AB383" t="str">
            <v>T0</v>
          </cell>
          <cell r="AC383" t="str">
            <v>P6</v>
          </cell>
          <cell r="AD383" t="str">
            <v>T0</v>
          </cell>
          <cell r="AE383">
            <v>0</v>
          </cell>
          <cell r="AF383">
            <v>0.5</v>
          </cell>
          <cell r="AG383">
            <v>0.18333333333333332</v>
          </cell>
          <cell r="AH383">
            <v>0.5</v>
          </cell>
          <cell r="AI383">
            <v>0</v>
          </cell>
          <cell r="AJ383">
            <v>8.3333333333333329E-2</v>
          </cell>
          <cell r="AK383">
            <v>0</v>
          </cell>
          <cell r="AL383">
            <v>0</v>
          </cell>
          <cell r="AM383">
            <v>1.2666666666666666</v>
          </cell>
          <cell r="AN383">
            <v>2.8373333333333333E-7</v>
          </cell>
          <cell r="AP383">
            <v>2</v>
          </cell>
          <cell r="AQ383">
            <v>2</v>
          </cell>
          <cell r="BD383">
            <v>2</v>
          </cell>
          <cell r="BJ383">
            <v>1</v>
          </cell>
          <cell r="BK383">
            <v>1</v>
          </cell>
          <cell r="BL383">
            <v>1</v>
          </cell>
          <cell r="BM383">
            <v>1</v>
          </cell>
          <cell r="BO383" t="str">
            <v/>
          </cell>
          <cell r="BP383" t="str">
            <v xml:space="preserve">Expected to be replaceable. </v>
          </cell>
          <cell r="BQ383" t="str">
            <v/>
          </cell>
          <cell r="BR383" t="str">
            <v/>
          </cell>
          <cell r="BS383" t="str">
            <v/>
          </cell>
          <cell r="BT383" t="str">
            <v/>
          </cell>
          <cell r="BU383" t="str">
            <v/>
          </cell>
          <cell r="BV383" t="str">
            <v xml:space="preserve">Remove tank in accordance with above to gain access. Expected to need 2 mechanics to remove tank. </v>
          </cell>
          <cell r="BW383" t="str">
            <v/>
          </cell>
          <cell r="BX383" t="str">
            <v/>
          </cell>
          <cell r="BY383" t="str">
            <v/>
          </cell>
          <cell r="BZ383" t="str">
            <v/>
          </cell>
          <cell r="CA383" t="str">
            <v xml:space="preserve">Repair by exchange available at First or Second line without special facilities. </v>
          </cell>
          <cell r="CB383" t="str">
            <v/>
          </cell>
          <cell r="CC383" t="str">
            <v/>
          </cell>
          <cell r="CD383" t="str">
            <v/>
          </cell>
          <cell r="CE383" t="str">
            <v/>
          </cell>
          <cell r="CF383" t="str">
            <v xml:space="preserve">Remove and replace part with standard tools. No Special tools predicted. </v>
          </cell>
          <cell r="CG383" t="str">
            <v xml:space="preserve">Reinstall in the reverse order. </v>
          </cell>
          <cell r="CH383" t="str">
            <v/>
          </cell>
          <cell r="CI383" t="str">
            <v xml:space="preserve">No consumeables predicted. </v>
          </cell>
          <cell r="CJ383" t="str">
            <v xml:space="preserve">No predicted life limitations. </v>
          </cell>
          <cell r="CK383" t="str">
            <v/>
          </cell>
          <cell r="CL383" t="str">
            <v>Y</v>
          </cell>
        </row>
        <row r="384">
          <cell r="A384">
            <v>390</v>
          </cell>
          <cell r="B384">
            <v>46</v>
          </cell>
          <cell r="C384">
            <v>3</v>
          </cell>
          <cell r="D384" t="str">
            <v>Y</v>
          </cell>
          <cell r="E384">
            <v>0.112</v>
          </cell>
          <cell r="F384" t="str">
            <v>SV00A0A410AD1931</v>
          </cell>
          <cell r="G384" t="str">
            <v>BT-M8X90SKCPHD</v>
          </cell>
          <cell r="H384" t="str">
            <v>REP/REC</v>
          </cell>
          <cell r="I384" t="str">
            <v>MAIN TANK - 3 - REPAIR &amp; RECOVERY</v>
          </cell>
          <cell r="J384" t="str">
            <v>BOLT M8x90 Socket cap head screw</v>
          </cell>
          <cell r="K384" t="str">
            <v>(Strap Assy 1) FT28413/-</v>
          </cell>
          <cell r="L384" t="str">
            <v>BOLT M8x90 Socket cap head screw</v>
          </cell>
          <cell r="M384">
            <v>2</v>
          </cell>
          <cell r="N384">
            <v>2</v>
          </cell>
          <cell r="O384">
            <v>5.6000000000000001E-2</v>
          </cell>
          <cell r="P384">
            <v>0.112</v>
          </cell>
          <cell r="Q384">
            <v>1.12E-7</v>
          </cell>
          <cell r="R384">
            <v>8928571.4285714291</v>
          </cell>
          <cell r="S384" t="str">
            <v>Any two straps will retain function</v>
          </cell>
          <cell r="T384" t="str">
            <v>NPRD 95 P2-20, Bolt Hex Head - 0.0020M converted to hours</v>
          </cell>
          <cell r="U384">
            <v>2</v>
          </cell>
          <cell r="V384">
            <v>1.2666666666666666</v>
          </cell>
          <cell r="W384">
            <v>1.4186666666666667E-7</v>
          </cell>
          <cell r="X38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84">
            <v>1</v>
          </cell>
          <cell r="AA384" t="str">
            <v>R4</v>
          </cell>
          <cell r="AB384" t="str">
            <v>T0</v>
          </cell>
          <cell r="AC384" t="str">
            <v>P6</v>
          </cell>
          <cell r="AD384" t="str">
            <v>T0</v>
          </cell>
          <cell r="AE384">
            <v>0</v>
          </cell>
          <cell r="AF384">
            <v>0.5</v>
          </cell>
          <cell r="AG384">
            <v>0.18333333333333332</v>
          </cell>
          <cell r="AH384">
            <v>0.5</v>
          </cell>
          <cell r="AI384">
            <v>0</v>
          </cell>
          <cell r="AJ384">
            <v>8.3333333333333329E-2</v>
          </cell>
          <cell r="AK384">
            <v>0</v>
          </cell>
          <cell r="AL384">
            <v>0</v>
          </cell>
          <cell r="AM384">
            <v>1.2666666666666666</v>
          </cell>
          <cell r="AN384">
            <v>1.4186666666666667E-7</v>
          </cell>
          <cell r="AP384">
            <v>2</v>
          </cell>
          <cell r="AQ384">
            <v>2</v>
          </cell>
          <cell r="BD384">
            <v>2</v>
          </cell>
          <cell r="BJ384">
            <v>1</v>
          </cell>
          <cell r="BK384">
            <v>1</v>
          </cell>
          <cell r="BL384">
            <v>1</v>
          </cell>
          <cell r="BM384">
            <v>1</v>
          </cell>
          <cell r="BO384" t="str">
            <v/>
          </cell>
          <cell r="BP384" t="str">
            <v xml:space="preserve">Expected to be replaceable. </v>
          </cell>
          <cell r="BQ384" t="str">
            <v/>
          </cell>
          <cell r="BR384" t="str">
            <v/>
          </cell>
          <cell r="BS384" t="str">
            <v/>
          </cell>
          <cell r="BT384" t="str">
            <v/>
          </cell>
          <cell r="BU384" t="str">
            <v/>
          </cell>
          <cell r="BV384" t="str">
            <v xml:space="preserve">Remove tank in accordance with above to gain access. Expected to need 2 mechanics to remove tank. </v>
          </cell>
          <cell r="BW384" t="str">
            <v/>
          </cell>
          <cell r="BX384" t="str">
            <v/>
          </cell>
          <cell r="BY384" t="str">
            <v/>
          </cell>
          <cell r="BZ384" t="str">
            <v/>
          </cell>
          <cell r="CA384" t="str">
            <v xml:space="preserve">Repair by exchange available at First or Second line without special facilities. </v>
          </cell>
          <cell r="CB384" t="str">
            <v/>
          </cell>
          <cell r="CC384" t="str">
            <v/>
          </cell>
          <cell r="CD384" t="str">
            <v/>
          </cell>
          <cell r="CE384" t="str">
            <v/>
          </cell>
          <cell r="CF384" t="str">
            <v xml:space="preserve">Remove and replace part with standard tools. No Special tools predicted. </v>
          </cell>
          <cell r="CG384" t="str">
            <v xml:space="preserve">Reinstall in the reverse order. </v>
          </cell>
          <cell r="CH384" t="str">
            <v/>
          </cell>
          <cell r="CI384" t="str">
            <v xml:space="preserve">No consumeables predicted. </v>
          </cell>
          <cell r="CJ384" t="str">
            <v xml:space="preserve">No predicted life limitations. </v>
          </cell>
          <cell r="CK384" t="str">
            <v/>
          </cell>
          <cell r="CL384" t="str">
            <v>Y</v>
          </cell>
        </row>
        <row r="385">
          <cell r="A385">
            <v>391</v>
          </cell>
          <cell r="B385">
            <v>111</v>
          </cell>
          <cell r="C385">
            <v>2</v>
          </cell>
          <cell r="D385" t="str">
            <v>N</v>
          </cell>
          <cell r="E385">
            <v>0</v>
          </cell>
          <cell r="F385" t="str">
            <v>SV00A0A410AD21</v>
          </cell>
          <cell r="G385" t="str">
            <v/>
          </cell>
          <cell r="H385" t="str">
            <v>REP/REC</v>
          </cell>
          <cell r="I385" t="str">
            <v>MAIN TANK - 3 - REPAIR &amp; RECOVERY</v>
          </cell>
          <cell r="J385" t="str">
            <v/>
          </cell>
          <cell r="K385" t="str">
            <v>Strap Assy 2</v>
          </cell>
          <cell r="L385" t="str">
            <v/>
          </cell>
          <cell r="M385" t="str">
            <v/>
          </cell>
          <cell r="N385" t="str">
            <v/>
          </cell>
          <cell r="O385">
            <v>7.9493925537392647</v>
          </cell>
          <cell r="P385">
            <v>7.9493925537392647</v>
          </cell>
          <cell r="Q385">
            <v>7.949392553739265E-6</v>
          </cell>
          <cell r="R385">
            <v>125795.77536771867</v>
          </cell>
          <cell r="S385" t="str">
            <v>Any two straps will retain function</v>
          </cell>
          <cell r="T385" t="str">
            <v>Sum of Below Parts</v>
          </cell>
          <cell r="U385">
            <v>1</v>
          </cell>
          <cell r="V385">
            <v>1.4173733601112033</v>
          </cell>
          <cell r="W385">
            <v>1.1267257234736401E-5</v>
          </cell>
          <cell r="X385" t="str">
            <v xml:space="preserve">Repair by exchange available at First or Second line without special facilities. See parts below. Individual damaged parts can be replaced without replacing the tank. </v>
          </cell>
          <cell r="Z385">
            <v>0</v>
          </cell>
          <cell r="AA385" t="str">
            <v>T0</v>
          </cell>
          <cell r="AB385" t="str">
            <v>T0</v>
          </cell>
          <cell r="AC385" t="str">
            <v>T0</v>
          </cell>
          <cell r="AD385" t="str">
            <v>T0</v>
          </cell>
          <cell r="AL385" t="str">
            <v>MTTE =</v>
          </cell>
          <cell r="AM385">
            <v>1.4173733601112033</v>
          </cell>
          <cell r="AN385">
            <v>1.1267257234736401E-5</v>
          </cell>
          <cell r="AP385">
            <v>1</v>
          </cell>
          <cell r="AQ385">
            <v>4</v>
          </cell>
          <cell r="BJ385">
            <v>6</v>
          </cell>
          <cell r="BL385">
            <v>6</v>
          </cell>
          <cell r="BM385">
            <v>5</v>
          </cell>
          <cell r="BN385">
            <v>2</v>
          </cell>
          <cell r="BO385" t="str">
            <v/>
          </cell>
          <cell r="BP385" t="str">
            <v/>
          </cell>
          <cell r="BQ385" t="str">
            <v/>
          </cell>
          <cell r="BR385" t="str">
            <v/>
          </cell>
          <cell r="BS385" t="str">
            <v/>
          </cell>
          <cell r="BT385" t="str">
            <v/>
          </cell>
          <cell r="BU385" t="str">
            <v/>
          </cell>
          <cell r="BV385" t="str">
            <v/>
          </cell>
          <cell r="BW385" t="str">
            <v/>
          </cell>
          <cell r="BX385" t="str">
            <v/>
          </cell>
          <cell r="BY385" t="str">
            <v/>
          </cell>
          <cell r="BZ385" t="str">
            <v/>
          </cell>
          <cell r="CA385" t="str">
            <v xml:space="preserve">Repair by exchange available at First or Second line without special facilities. </v>
          </cell>
          <cell r="CB385" t="str">
            <v/>
          </cell>
          <cell r="CC385" t="str">
            <v/>
          </cell>
          <cell r="CD385" t="str">
            <v/>
          </cell>
          <cell r="CE385" t="str">
            <v/>
          </cell>
          <cell r="CF385" t="str">
            <v/>
          </cell>
          <cell r="CG385" t="str">
            <v/>
          </cell>
          <cell r="CH385" t="str">
            <v/>
          </cell>
          <cell r="CI385" t="str">
            <v/>
          </cell>
          <cell r="CJ385" t="str">
            <v/>
          </cell>
          <cell r="CK385" t="str">
            <v xml:space="preserve">See parts below. Individual damaged parts can be replaced without replacing the tank. </v>
          </cell>
          <cell r="CL385" t="str">
            <v>Y</v>
          </cell>
        </row>
        <row r="386">
          <cell r="A386">
            <v>392</v>
          </cell>
          <cell r="B386">
            <v>111</v>
          </cell>
          <cell r="C386">
            <v>3</v>
          </cell>
          <cell r="D386" t="str">
            <v>Y</v>
          </cell>
          <cell r="E386">
            <v>0.112</v>
          </cell>
          <cell r="F386" t="str">
            <v>SV00A0A410AD2101</v>
          </cell>
          <cell r="G386" t="str">
            <v>FT28423/01</v>
          </cell>
          <cell r="H386" t="str">
            <v>REP/REC</v>
          </cell>
          <cell r="I386" t="str">
            <v>MAIN TANK - 3 - REPAIR &amp; RECOVERY</v>
          </cell>
          <cell r="J386" t="str">
            <v>Strap</v>
          </cell>
          <cell r="K386" t="str">
            <v>(Strap Assy 2) FT28423/-</v>
          </cell>
          <cell r="L386" t="str">
            <v>Strap</v>
          </cell>
          <cell r="M386">
            <v>1</v>
          </cell>
          <cell r="N386">
            <v>1</v>
          </cell>
          <cell r="O386">
            <v>0.112</v>
          </cell>
          <cell r="P386">
            <v>0.112</v>
          </cell>
          <cell r="Q386">
            <v>1.12E-7</v>
          </cell>
          <cell r="R386">
            <v>8928571.4285714291</v>
          </cell>
          <cell r="S386" t="str">
            <v>Any two straps will retain function</v>
          </cell>
          <cell r="T386" t="str">
            <v>NPRD 95 P2- 152, Plate Universal - 0.0040M converted to hours</v>
          </cell>
          <cell r="U386">
            <v>2</v>
          </cell>
          <cell r="V386">
            <v>1.7499999999999998</v>
          </cell>
          <cell r="W386">
            <v>1.9599999999999998E-7</v>
          </cell>
          <cell r="X38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86">
            <v>1</v>
          </cell>
          <cell r="AA386" t="str">
            <v>R4</v>
          </cell>
          <cell r="AB386" t="str">
            <v>T0</v>
          </cell>
          <cell r="AC386" t="str">
            <v>P23</v>
          </cell>
          <cell r="AD386" t="str">
            <v>T0</v>
          </cell>
          <cell r="AE386">
            <v>0</v>
          </cell>
          <cell r="AF386">
            <v>0.5</v>
          </cell>
          <cell r="AG386">
            <v>0.66666666666666663</v>
          </cell>
          <cell r="AH386">
            <v>0.5</v>
          </cell>
          <cell r="AI386">
            <v>0</v>
          </cell>
          <cell r="AJ386">
            <v>8.3333333333333329E-2</v>
          </cell>
          <cell r="AK386">
            <v>0</v>
          </cell>
          <cell r="AL386">
            <v>0</v>
          </cell>
          <cell r="AM386">
            <v>1.7499999999999998</v>
          </cell>
          <cell r="AN386">
            <v>1.9599999999999998E-7</v>
          </cell>
          <cell r="AP386">
            <v>2</v>
          </cell>
          <cell r="AQ386">
            <v>2</v>
          </cell>
          <cell r="BD386">
            <v>2</v>
          </cell>
          <cell r="BJ386">
            <v>1</v>
          </cell>
          <cell r="BK386">
            <v>1</v>
          </cell>
          <cell r="BL386">
            <v>1</v>
          </cell>
          <cell r="BM386">
            <v>1</v>
          </cell>
          <cell r="BO386" t="str">
            <v/>
          </cell>
          <cell r="BP386" t="str">
            <v xml:space="preserve">Expected to be replaceable. </v>
          </cell>
          <cell r="BQ386" t="str">
            <v/>
          </cell>
          <cell r="BR386" t="str">
            <v/>
          </cell>
          <cell r="BS386" t="str">
            <v/>
          </cell>
          <cell r="BT386" t="str">
            <v/>
          </cell>
          <cell r="BU386" t="str">
            <v/>
          </cell>
          <cell r="BV386" t="str">
            <v xml:space="preserve">Remove tank in accordance with above to gain access. Expected to need 2 mechanics to remove tank. </v>
          </cell>
          <cell r="BW386" t="str">
            <v/>
          </cell>
          <cell r="BX386" t="str">
            <v/>
          </cell>
          <cell r="BY386" t="str">
            <v/>
          </cell>
          <cell r="BZ386" t="str">
            <v/>
          </cell>
          <cell r="CA386" t="str">
            <v xml:space="preserve">Repair by exchange available at First or Second line without special facilities. </v>
          </cell>
          <cell r="CB386" t="str">
            <v/>
          </cell>
          <cell r="CC386" t="str">
            <v/>
          </cell>
          <cell r="CD386" t="str">
            <v/>
          </cell>
          <cell r="CE386" t="str">
            <v/>
          </cell>
          <cell r="CF386" t="str">
            <v xml:space="preserve">Remove and replace part with standard tools. No Special tools predicted. </v>
          </cell>
          <cell r="CG386" t="str">
            <v xml:space="preserve">Reinstall in the reverse order. </v>
          </cell>
          <cell r="CH386" t="str">
            <v/>
          </cell>
          <cell r="CI386" t="str">
            <v xml:space="preserve">No consumeables predicted. </v>
          </cell>
          <cell r="CJ386" t="str">
            <v xml:space="preserve">No predicted life limitations. </v>
          </cell>
          <cell r="CK386" t="str">
            <v/>
          </cell>
          <cell r="CL386" t="str">
            <v>Y</v>
          </cell>
        </row>
        <row r="387">
          <cell r="A387">
            <v>393</v>
          </cell>
          <cell r="B387">
            <v>111</v>
          </cell>
          <cell r="C387">
            <v>3</v>
          </cell>
          <cell r="D387" t="str">
            <v>Y</v>
          </cell>
          <cell r="E387">
            <v>0.112</v>
          </cell>
          <cell r="F387" t="str">
            <v>SV00A0A410AD2103</v>
          </cell>
          <cell r="G387" t="str">
            <v>FT28422/02</v>
          </cell>
          <cell r="H387" t="str">
            <v>REP/REC</v>
          </cell>
          <cell r="I387" t="str">
            <v>MAIN TANK - 3 - REPAIR &amp; RECOVERY</v>
          </cell>
          <cell r="J387" t="str">
            <v>Strap</v>
          </cell>
          <cell r="K387" t="str">
            <v>(Strap Assy 2) FT28423/-</v>
          </cell>
          <cell r="L387" t="str">
            <v>Strap</v>
          </cell>
          <cell r="M387">
            <v>1</v>
          </cell>
          <cell r="N387">
            <v>1</v>
          </cell>
          <cell r="O387">
            <v>0.112</v>
          </cell>
          <cell r="P387">
            <v>0.112</v>
          </cell>
          <cell r="Q387">
            <v>1.12E-7</v>
          </cell>
          <cell r="R387">
            <v>8928571.4285714291</v>
          </cell>
          <cell r="S387" t="str">
            <v>Any two straps will retain function</v>
          </cell>
          <cell r="T387" t="str">
            <v>NPRD 95 P2- 152, Plate Universal - 0.0040M converted to hours</v>
          </cell>
          <cell r="U387">
            <v>2</v>
          </cell>
          <cell r="V387">
            <v>1.7499999999999998</v>
          </cell>
          <cell r="W387">
            <v>1.9599999999999998E-7</v>
          </cell>
          <cell r="X38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87">
            <v>1</v>
          </cell>
          <cell r="AA387" t="str">
            <v>R4</v>
          </cell>
          <cell r="AB387" t="str">
            <v>T0</v>
          </cell>
          <cell r="AC387" t="str">
            <v>P23</v>
          </cell>
          <cell r="AD387" t="str">
            <v>T0</v>
          </cell>
          <cell r="AE387">
            <v>0</v>
          </cell>
          <cell r="AF387">
            <v>0.5</v>
          </cell>
          <cell r="AG387">
            <v>0.66666666666666663</v>
          </cell>
          <cell r="AH387">
            <v>0.5</v>
          </cell>
          <cell r="AI387">
            <v>0</v>
          </cell>
          <cell r="AJ387">
            <v>8.3333333333333329E-2</v>
          </cell>
          <cell r="AK387">
            <v>0</v>
          </cell>
          <cell r="AL387">
            <v>0</v>
          </cell>
          <cell r="AM387">
            <v>1.7499999999999998</v>
          </cell>
          <cell r="AN387">
            <v>1.9599999999999998E-7</v>
          </cell>
          <cell r="AP387">
            <v>2</v>
          </cell>
          <cell r="AQ387">
            <v>2</v>
          </cell>
          <cell r="BD387">
            <v>2</v>
          </cell>
          <cell r="BJ387">
            <v>1</v>
          </cell>
          <cell r="BK387">
            <v>1</v>
          </cell>
          <cell r="BL387">
            <v>1</v>
          </cell>
          <cell r="BM387">
            <v>1</v>
          </cell>
          <cell r="BO387" t="str">
            <v/>
          </cell>
          <cell r="BP387" t="str">
            <v xml:space="preserve">Expected to be replaceable. </v>
          </cell>
          <cell r="BQ387" t="str">
            <v/>
          </cell>
          <cell r="BR387" t="str">
            <v/>
          </cell>
          <cell r="BS387" t="str">
            <v/>
          </cell>
          <cell r="BT387" t="str">
            <v/>
          </cell>
          <cell r="BU387" t="str">
            <v/>
          </cell>
          <cell r="BV387" t="str">
            <v xml:space="preserve">Remove tank in accordance with above to gain access. Expected to need 2 mechanics to remove tank. </v>
          </cell>
          <cell r="BW387" t="str">
            <v/>
          </cell>
          <cell r="BX387" t="str">
            <v/>
          </cell>
          <cell r="BY387" t="str">
            <v/>
          </cell>
          <cell r="BZ387" t="str">
            <v/>
          </cell>
          <cell r="CA387" t="str">
            <v xml:space="preserve">Repair by exchange available at First or Second line without special facilities. </v>
          </cell>
          <cell r="CB387" t="str">
            <v/>
          </cell>
          <cell r="CC387" t="str">
            <v/>
          </cell>
          <cell r="CD387" t="str">
            <v/>
          </cell>
          <cell r="CE387" t="str">
            <v/>
          </cell>
          <cell r="CF387" t="str">
            <v xml:space="preserve">Remove and replace part with standard tools. No Special tools predicted. </v>
          </cell>
          <cell r="CG387" t="str">
            <v xml:space="preserve">Reinstall in the reverse order. </v>
          </cell>
          <cell r="CH387" t="str">
            <v/>
          </cell>
          <cell r="CI387" t="str">
            <v xml:space="preserve">No consumeables predicted. </v>
          </cell>
          <cell r="CJ387" t="str">
            <v xml:space="preserve">No predicted life limitations. </v>
          </cell>
          <cell r="CK387" t="str">
            <v/>
          </cell>
          <cell r="CL387" t="str">
            <v>Y</v>
          </cell>
        </row>
        <row r="388">
          <cell r="A388">
            <v>394</v>
          </cell>
          <cell r="B388">
            <v>111</v>
          </cell>
          <cell r="C388">
            <v>3</v>
          </cell>
          <cell r="D388" t="str">
            <v>Y</v>
          </cell>
          <cell r="E388">
            <v>0.112</v>
          </cell>
          <cell r="F388" t="str">
            <v>SV00A0A410AD2105</v>
          </cell>
          <cell r="G388" t="str">
            <v>FT28422/03</v>
          </cell>
          <cell r="H388" t="str">
            <v>REP/REC</v>
          </cell>
          <cell r="I388" t="str">
            <v>MAIN TANK - 3 - REPAIR &amp; RECOVERY</v>
          </cell>
          <cell r="J388" t="str">
            <v>Strap</v>
          </cell>
          <cell r="K388" t="str">
            <v>(Strap Assy 2) FT28423/-</v>
          </cell>
          <cell r="L388" t="str">
            <v>Strap</v>
          </cell>
          <cell r="M388">
            <v>1</v>
          </cell>
          <cell r="N388">
            <v>1</v>
          </cell>
          <cell r="O388">
            <v>0.112</v>
          </cell>
          <cell r="P388">
            <v>0.112</v>
          </cell>
          <cell r="Q388">
            <v>1.12E-7</v>
          </cell>
          <cell r="R388">
            <v>8928571.4285714291</v>
          </cell>
          <cell r="S388" t="str">
            <v>Any two straps will retain function</v>
          </cell>
          <cell r="T388" t="str">
            <v>NPRD 95 P2- 152, Plate Universal - 0.0040M converted to hours</v>
          </cell>
          <cell r="U388">
            <v>2</v>
          </cell>
          <cell r="V388">
            <v>1.7499999999999998</v>
          </cell>
          <cell r="W388">
            <v>1.9599999999999998E-7</v>
          </cell>
          <cell r="X38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88">
            <v>1</v>
          </cell>
          <cell r="AA388" t="str">
            <v>R4</v>
          </cell>
          <cell r="AB388" t="str">
            <v>T0</v>
          </cell>
          <cell r="AC388" t="str">
            <v>P23</v>
          </cell>
          <cell r="AD388" t="str">
            <v>T0</v>
          </cell>
          <cell r="AE388">
            <v>0</v>
          </cell>
          <cell r="AF388">
            <v>0.5</v>
          </cell>
          <cell r="AG388">
            <v>0.66666666666666663</v>
          </cell>
          <cell r="AH388">
            <v>0.5</v>
          </cell>
          <cell r="AI388">
            <v>0</v>
          </cell>
          <cell r="AJ388">
            <v>8.3333333333333329E-2</v>
          </cell>
          <cell r="AK388">
            <v>0</v>
          </cell>
          <cell r="AL388">
            <v>0</v>
          </cell>
          <cell r="AM388">
            <v>1.7499999999999998</v>
          </cell>
          <cell r="AN388">
            <v>1.9599999999999998E-7</v>
          </cell>
          <cell r="AP388">
            <v>2</v>
          </cell>
          <cell r="AQ388">
            <v>2</v>
          </cell>
          <cell r="BD388">
            <v>2</v>
          </cell>
          <cell r="BJ388">
            <v>1</v>
          </cell>
          <cell r="BK388">
            <v>1</v>
          </cell>
          <cell r="BL388">
            <v>1</v>
          </cell>
          <cell r="BM388">
            <v>1</v>
          </cell>
          <cell r="BO388" t="str">
            <v/>
          </cell>
          <cell r="BP388" t="str">
            <v xml:space="preserve">Expected to be replaceable. </v>
          </cell>
          <cell r="BQ388" t="str">
            <v/>
          </cell>
          <cell r="BR388" t="str">
            <v/>
          </cell>
          <cell r="BS388" t="str">
            <v/>
          </cell>
          <cell r="BT388" t="str">
            <v/>
          </cell>
          <cell r="BU388" t="str">
            <v/>
          </cell>
          <cell r="BV388" t="str">
            <v xml:space="preserve">Remove tank in accordance with above to gain access. Expected to need 2 mechanics to remove tank. </v>
          </cell>
          <cell r="BW388" t="str">
            <v/>
          </cell>
          <cell r="BX388" t="str">
            <v/>
          </cell>
          <cell r="BY388" t="str">
            <v/>
          </cell>
          <cell r="BZ388" t="str">
            <v/>
          </cell>
          <cell r="CA388" t="str">
            <v xml:space="preserve">Repair by exchange available at First or Second line without special facilities. </v>
          </cell>
          <cell r="CB388" t="str">
            <v/>
          </cell>
          <cell r="CC388" t="str">
            <v/>
          </cell>
          <cell r="CD388" t="str">
            <v/>
          </cell>
          <cell r="CE388" t="str">
            <v/>
          </cell>
          <cell r="CF388" t="str">
            <v xml:space="preserve">Remove and replace part with standard tools. No Special tools predicted. </v>
          </cell>
          <cell r="CG388" t="str">
            <v xml:space="preserve">Reinstall in the reverse order. </v>
          </cell>
          <cell r="CH388" t="str">
            <v/>
          </cell>
          <cell r="CI388" t="str">
            <v xml:space="preserve">No consumeables predicted. </v>
          </cell>
          <cell r="CJ388" t="str">
            <v xml:space="preserve">No predicted life limitations. </v>
          </cell>
          <cell r="CK388" t="str">
            <v/>
          </cell>
          <cell r="CL388" t="str">
            <v>Y</v>
          </cell>
        </row>
        <row r="389">
          <cell r="A389">
            <v>395</v>
          </cell>
          <cell r="B389">
            <v>48</v>
          </cell>
          <cell r="C389">
            <v>3</v>
          </cell>
          <cell r="D389" t="str">
            <v>Y</v>
          </cell>
          <cell r="E389">
            <v>0.44800000000000001</v>
          </cell>
          <cell r="F389" t="str">
            <v>SV00A0A410AD2107</v>
          </cell>
          <cell r="G389" t="str">
            <v>FT28911</v>
          </cell>
          <cell r="H389" t="str">
            <v>REP/REC</v>
          </cell>
          <cell r="I389" t="str">
            <v>MAIN TANK - 3 - REPAIR &amp; RECOVERY</v>
          </cell>
          <cell r="J389" t="str">
            <v>Tension Block Threaded M8</v>
          </cell>
          <cell r="K389" t="str">
            <v>(Strap Assy 2) FT28423/-</v>
          </cell>
          <cell r="L389" t="str">
            <v>Tension Block Threaded M8</v>
          </cell>
          <cell r="M389">
            <v>2</v>
          </cell>
          <cell r="N389">
            <v>2</v>
          </cell>
          <cell r="O389">
            <v>0.224</v>
          </cell>
          <cell r="P389">
            <v>0.44800000000000001</v>
          </cell>
          <cell r="Q389">
            <v>4.4799999999999999E-7</v>
          </cell>
          <cell r="R389">
            <v>2232142.8571428573</v>
          </cell>
          <cell r="S389" t="str">
            <v>Any two straps will retain function</v>
          </cell>
          <cell r="T389" t="str">
            <v>NPRD 95 P2-152, Plate - 0.008M GM converted to hours.</v>
          </cell>
          <cell r="U389">
            <v>2</v>
          </cell>
          <cell r="V389">
            <v>1.7499999999999998</v>
          </cell>
          <cell r="W389">
            <v>7.8399999999999993E-7</v>
          </cell>
          <cell r="X38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89">
            <v>1</v>
          </cell>
          <cell r="AA389" t="str">
            <v>R4</v>
          </cell>
          <cell r="AB389" t="str">
            <v>T0</v>
          </cell>
          <cell r="AC389" t="str">
            <v>P23</v>
          </cell>
          <cell r="AD389" t="str">
            <v>T0</v>
          </cell>
          <cell r="AE389">
            <v>0</v>
          </cell>
          <cell r="AF389">
            <v>0.5</v>
          </cell>
          <cell r="AG389">
            <v>0.66666666666666663</v>
          </cell>
          <cell r="AH389">
            <v>0.5</v>
          </cell>
          <cell r="AI389">
            <v>0</v>
          </cell>
          <cell r="AJ389">
            <v>8.3333333333333329E-2</v>
          </cell>
          <cell r="AK389">
            <v>0</v>
          </cell>
          <cell r="AL389">
            <v>0</v>
          </cell>
          <cell r="AM389">
            <v>1.7499999999999998</v>
          </cell>
          <cell r="AN389">
            <v>7.8399999999999993E-7</v>
          </cell>
          <cell r="AP389">
            <v>2</v>
          </cell>
          <cell r="AQ389">
            <v>2</v>
          </cell>
          <cell r="BD389">
            <v>2</v>
          </cell>
          <cell r="BJ389">
            <v>1</v>
          </cell>
          <cell r="BK389">
            <v>1</v>
          </cell>
          <cell r="BL389">
            <v>1</v>
          </cell>
          <cell r="BM389">
            <v>1</v>
          </cell>
          <cell r="BO389" t="str">
            <v/>
          </cell>
          <cell r="BP389" t="str">
            <v xml:space="preserve">Expected to be replaceable. </v>
          </cell>
          <cell r="BQ389" t="str">
            <v/>
          </cell>
          <cell r="BR389" t="str">
            <v/>
          </cell>
          <cell r="BS389" t="str">
            <v/>
          </cell>
          <cell r="BT389" t="str">
            <v/>
          </cell>
          <cell r="BU389" t="str">
            <v/>
          </cell>
          <cell r="BV389" t="str">
            <v xml:space="preserve">Remove tank in accordance with above to gain access. Expected to need 2 mechanics to remove tank. </v>
          </cell>
          <cell r="BW389" t="str">
            <v/>
          </cell>
          <cell r="BX389" t="str">
            <v/>
          </cell>
          <cell r="BY389" t="str">
            <v/>
          </cell>
          <cell r="BZ389" t="str">
            <v/>
          </cell>
          <cell r="CA389" t="str">
            <v xml:space="preserve">Repair by exchange available at First or Second line without special facilities. </v>
          </cell>
          <cell r="CB389" t="str">
            <v/>
          </cell>
          <cell r="CC389" t="str">
            <v/>
          </cell>
          <cell r="CD389" t="str">
            <v/>
          </cell>
          <cell r="CE389" t="str">
            <v/>
          </cell>
          <cell r="CF389" t="str">
            <v xml:space="preserve">Remove and replace part with standard tools. No Special tools predicted. </v>
          </cell>
          <cell r="CG389" t="str">
            <v xml:space="preserve">Reinstall in the reverse order. </v>
          </cell>
          <cell r="CH389" t="str">
            <v/>
          </cell>
          <cell r="CI389" t="str">
            <v xml:space="preserve">No consumeables predicted. </v>
          </cell>
          <cell r="CJ389" t="str">
            <v xml:space="preserve">No predicted life limitations. </v>
          </cell>
          <cell r="CK389" t="str">
            <v/>
          </cell>
          <cell r="CL389" t="str">
            <v>Y</v>
          </cell>
        </row>
        <row r="390">
          <cell r="A390">
            <v>396</v>
          </cell>
          <cell r="B390">
            <v>48</v>
          </cell>
          <cell r="C390">
            <v>3</v>
          </cell>
          <cell r="D390" t="str">
            <v>Y</v>
          </cell>
          <cell r="E390">
            <v>0.44800000000000001</v>
          </cell>
          <cell r="F390" t="str">
            <v>SV00A0A410AD2109</v>
          </cell>
          <cell r="G390" t="str">
            <v>FT28910</v>
          </cell>
          <cell r="H390" t="str">
            <v>REP/REC</v>
          </cell>
          <cell r="I390" t="str">
            <v>MAIN TANK - 3 - REPAIR &amp; RECOVERY</v>
          </cell>
          <cell r="J390" t="str">
            <v>Tension Block Clearance</v>
          </cell>
          <cell r="K390" t="str">
            <v>(Strap Assy 2) FT28423/-</v>
          </cell>
          <cell r="L390" t="str">
            <v>Tension Block Clearance</v>
          </cell>
          <cell r="M390">
            <v>2</v>
          </cell>
          <cell r="N390">
            <v>2</v>
          </cell>
          <cell r="O390">
            <v>0.224</v>
          </cell>
          <cell r="P390">
            <v>0.44800000000000001</v>
          </cell>
          <cell r="Q390">
            <v>4.4799999999999999E-7</v>
          </cell>
          <cell r="R390">
            <v>2232142.8571428573</v>
          </cell>
          <cell r="S390" t="str">
            <v>Any two straps will retain function</v>
          </cell>
          <cell r="T390" t="str">
            <v>NPRD 95 P2-152, Plate - 0.008M GM converted to hours.</v>
          </cell>
          <cell r="U390">
            <v>2</v>
          </cell>
          <cell r="V390">
            <v>1.7499999999999998</v>
          </cell>
          <cell r="W390">
            <v>7.8399999999999993E-7</v>
          </cell>
          <cell r="X39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90">
            <v>1</v>
          </cell>
          <cell r="AA390" t="str">
            <v>R4</v>
          </cell>
          <cell r="AB390" t="str">
            <v>T0</v>
          </cell>
          <cell r="AC390" t="str">
            <v>P23</v>
          </cell>
          <cell r="AD390" t="str">
            <v>T0</v>
          </cell>
          <cell r="AE390">
            <v>0</v>
          </cell>
          <cell r="AF390">
            <v>0.5</v>
          </cell>
          <cell r="AG390">
            <v>0.66666666666666663</v>
          </cell>
          <cell r="AH390">
            <v>0.5</v>
          </cell>
          <cell r="AI390">
            <v>0</v>
          </cell>
          <cell r="AJ390">
            <v>8.3333333333333329E-2</v>
          </cell>
          <cell r="AK390">
            <v>0</v>
          </cell>
          <cell r="AL390">
            <v>0</v>
          </cell>
          <cell r="AM390">
            <v>1.7499999999999998</v>
          </cell>
          <cell r="AN390">
            <v>7.8399999999999993E-7</v>
          </cell>
          <cell r="AP390">
            <v>2</v>
          </cell>
          <cell r="AQ390">
            <v>2</v>
          </cell>
          <cell r="BD390">
            <v>2</v>
          </cell>
          <cell r="BJ390">
            <v>1</v>
          </cell>
          <cell r="BK390">
            <v>1</v>
          </cell>
          <cell r="BL390">
            <v>1</v>
          </cell>
          <cell r="BM390">
            <v>1</v>
          </cell>
          <cell r="BO390" t="str">
            <v/>
          </cell>
          <cell r="BP390" t="str">
            <v xml:space="preserve">Expected to be replaceable. </v>
          </cell>
          <cell r="BQ390" t="str">
            <v/>
          </cell>
          <cell r="BR390" t="str">
            <v/>
          </cell>
          <cell r="BS390" t="str">
            <v/>
          </cell>
          <cell r="BT390" t="str">
            <v/>
          </cell>
          <cell r="BU390" t="str">
            <v/>
          </cell>
          <cell r="BV390" t="str">
            <v xml:space="preserve">Remove tank in accordance with above to gain access. Expected to need 2 mechanics to remove tank. </v>
          </cell>
          <cell r="BW390" t="str">
            <v/>
          </cell>
          <cell r="BX390" t="str">
            <v/>
          </cell>
          <cell r="BY390" t="str">
            <v/>
          </cell>
          <cell r="BZ390" t="str">
            <v/>
          </cell>
          <cell r="CA390" t="str">
            <v xml:space="preserve">Repair by exchange available at First or Second line without special facilities. </v>
          </cell>
          <cell r="CB390" t="str">
            <v/>
          </cell>
          <cell r="CC390" t="str">
            <v/>
          </cell>
          <cell r="CD390" t="str">
            <v/>
          </cell>
          <cell r="CE390" t="str">
            <v/>
          </cell>
          <cell r="CF390" t="str">
            <v xml:space="preserve">Remove and replace part with standard tools. No Special tools predicted. </v>
          </cell>
          <cell r="CG390" t="str">
            <v xml:space="preserve">Reinstall in the reverse order. </v>
          </cell>
          <cell r="CH390" t="str">
            <v/>
          </cell>
          <cell r="CI390" t="str">
            <v xml:space="preserve">No consumeables predicted. </v>
          </cell>
          <cell r="CJ390" t="str">
            <v xml:space="preserve">No predicted life limitations. </v>
          </cell>
          <cell r="CK390" t="str">
            <v/>
          </cell>
          <cell r="CL390" t="str">
            <v>Y</v>
          </cell>
        </row>
        <row r="391">
          <cell r="A391">
            <v>397</v>
          </cell>
          <cell r="B391">
            <v>73</v>
          </cell>
          <cell r="C391">
            <v>3</v>
          </cell>
          <cell r="D391" t="str">
            <v>Y</v>
          </cell>
          <cell r="E391">
            <v>5.0848000000000004</v>
          </cell>
          <cell r="F391" t="str">
            <v>SV00A0A410AD2111</v>
          </cell>
          <cell r="G391" t="str">
            <v>NT-M8-SCX24</v>
          </cell>
          <cell r="H391" t="str">
            <v>REP/REC</v>
          </cell>
          <cell r="I391" t="str">
            <v>MAIN TANK - 3 - REPAIR &amp; RECOVERY</v>
          </cell>
          <cell r="J391" t="str">
            <v>Studding Connector M8</v>
          </cell>
          <cell r="K391" t="str">
            <v>(Strap Assy 2) FT28423/-</v>
          </cell>
          <cell r="L391" t="str">
            <v>Studding Connector M8</v>
          </cell>
          <cell r="M391">
            <v>2</v>
          </cell>
          <cell r="N391">
            <v>2</v>
          </cell>
          <cell r="O391">
            <v>2.5424000000000002</v>
          </cell>
          <cell r="P391">
            <v>5.0848000000000004</v>
          </cell>
          <cell r="Q391">
            <v>5.0848000000000009E-6</v>
          </cell>
          <cell r="R391">
            <v>196664.56891126491</v>
          </cell>
          <cell r="S391" t="str">
            <v>Any two straps will retain function</v>
          </cell>
          <cell r="T391" t="str">
            <v>NPRD 95 P2-49, Connector Adapter - 0.0908M converted to hours</v>
          </cell>
          <cell r="U391">
            <v>2</v>
          </cell>
          <cell r="V391">
            <v>1.3</v>
          </cell>
          <cell r="W391">
            <v>6.6102400000000009E-6</v>
          </cell>
          <cell r="X39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91">
            <v>1</v>
          </cell>
          <cell r="AA391" t="str">
            <v>R4</v>
          </cell>
          <cell r="AB391" t="str">
            <v>T0</v>
          </cell>
          <cell r="AC391" t="str">
            <v>P11</v>
          </cell>
          <cell r="AD391" t="str">
            <v>T0</v>
          </cell>
          <cell r="AE391">
            <v>0</v>
          </cell>
          <cell r="AF391">
            <v>0.5</v>
          </cell>
          <cell r="AG391">
            <v>0.21666666666666667</v>
          </cell>
          <cell r="AH391">
            <v>0.5</v>
          </cell>
          <cell r="AI391">
            <v>0</v>
          </cell>
          <cell r="AJ391">
            <v>8.3333333333333329E-2</v>
          </cell>
          <cell r="AK391">
            <v>0</v>
          </cell>
          <cell r="AL391">
            <v>0</v>
          </cell>
          <cell r="AM391">
            <v>1.3</v>
          </cell>
          <cell r="AN391">
            <v>6.6102400000000009E-6</v>
          </cell>
          <cell r="AP391">
            <v>2</v>
          </cell>
          <cell r="AQ391">
            <v>2</v>
          </cell>
          <cell r="BD391">
            <v>2</v>
          </cell>
          <cell r="BJ391">
            <v>1</v>
          </cell>
          <cell r="BK391">
            <v>1</v>
          </cell>
          <cell r="BL391">
            <v>2</v>
          </cell>
          <cell r="BM391">
            <v>1</v>
          </cell>
          <cell r="BO391" t="str">
            <v/>
          </cell>
          <cell r="BP391" t="str">
            <v xml:space="preserve">Expected to be replaceable. </v>
          </cell>
          <cell r="BQ391" t="str">
            <v/>
          </cell>
          <cell r="BR391" t="str">
            <v/>
          </cell>
          <cell r="BS391" t="str">
            <v/>
          </cell>
          <cell r="BT391" t="str">
            <v/>
          </cell>
          <cell r="BU391" t="str">
            <v/>
          </cell>
          <cell r="BV391" t="str">
            <v xml:space="preserve">Remove tank in accordance with above to gain access. Expected to need 2 mechanics to remove tank. </v>
          </cell>
          <cell r="BW391" t="str">
            <v/>
          </cell>
          <cell r="BX391" t="str">
            <v/>
          </cell>
          <cell r="BY391" t="str">
            <v/>
          </cell>
          <cell r="BZ391" t="str">
            <v/>
          </cell>
          <cell r="CA391" t="str">
            <v xml:space="preserve">Repair by exchange available at First or Second line without special facilities. </v>
          </cell>
          <cell r="CB391" t="str">
            <v/>
          </cell>
          <cell r="CC391" t="str">
            <v/>
          </cell>
          <cell r="CD391" t="str">
            <v/>
          </cell>
          <cell r="CE391" t="str">
            <v/>
          </cell>
          <cell r="CF391" t="str">
            <v xml:space="preserve">Remove and replace part with standard tools. No Special tools predicted. </v>
          </cell>
          <cell r="CG391" t="str">
            <v xml:space="preserve">Reinstall in the reverse order. </v>
          </cell>
          <cell r="CH391" t="str">
            <v/>
          </cell>
          <cell r="CI391" t="str">
            <v xml:space="preserve">Use thread-locking compound on fasteners. Use silicone grease on bonded seals for preservation.  Use anti-seizing grease/compound on bulkhead connectors and bolts.  Use  bonding compound on mounting strap clamp locations as required. </v>
          </cell>
          <cell r="CJ391" t="str">
            <v xml:space="preserve">No predicted life limitations. </v>
          </cell>
          <cell r="CK391" t="str">
            <v/>
          </cell>
          <cell r="CL391" t="str">
            <v>Y</v>
          </cell>
        </row>
        <row r="392">
          <cell r="A392">
            <v>398</v>
          </cell>
          <cell r="B392">
            <v>48</v>
          </cell>
          <cell r="C392">
            <v>3</v>
          </cell>
          <cell r="D392" t="str">
            <v>Y</v>
          </cell>
          <cell r="E392">
            <v>0.224</v>
          </cell>
          <cell r="F392" t="str">
            <v>SV00A0A410AD2113</v>
          </cell>
          <cell r="G392" t="str">
            <v>FT28905</v>
          </cell>
          <cell r="H392" t="str">
            <v>REP/REC</v>
          </cell>
          <cell r="I392" t="str">
            <v>MAIN TANK - 3 - REPAIR &amp; RECOVERY</v>
          </cell>
          <cell r="J392" t="str">
            <v>Mounting Block</v>
          </cell>
          <cell r="K392" t="str">
            <v>(Strap Assy 2) FT28423/-</v>
          </cell>
          <cell r="L392" t="str">
            <v>Mounting Block</v>
          </cell>
          <cell r="M392">
            <v>1</v>
          </cell>
          <cell r="N392">
            <v>1</v>
          </cell>
          <cell r="O392">
            <v>0.224</v>
          </cell>
          <cell r="P392">
            <v>0.224</v>
          </cell>
          <cell r="Q392">
            <v>2.2399999999999999E-7</v>
          </cell>
          <cell r="R392">
            <v>4464285.7142857146</v>
          </cell>
          <cell r="S392" t="str">
            <v>Any two straps will retain function</v>
          </cell>
          <cell r="T392" t="str">
            <v>NPRD 95 P2-152, Plate - 0.008M GM converted to hours.</v>
          </cell>
          <cell r="U392">
            <v>2</v>
          </cell>
          <cell r="V392">
            <v>1.7499999999999998</v>
          </cell>
          <cell r="W392">
            <v>3.9199999999999996E-7</v>
          </cell>
          <cell r="X39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92">
            <v>1</v>
          </cell>
          <cell r="AA392" t="str">
            <v>R4</v>
          </cell>
          <cell r="AB392" t="str">
            <v>T0</v>
          </cell>
          <cell r="AC392" t="str">
            <v>P23</v>
          </cell>
          <cell r="AD392" t="str">
            <v>T0</v>
          </cell>
          <cell r="AE392">
            <v>0</v>
          </cell>
          <cell r="AF392">
            <v>0.5</v>
          </cell>
          <cell r="AG392">
            <v>0.66666666666666663</v>
          </cell>
          <cell r="AH392">
            <v>0.5</v>
          </cell>
          <cell r="AI392">
            <v>0</v>
          </cell>
          <cell r="AJ392">
            <v>8.3333333333333329E-2</v>
          </cell>
          <cell r="AK392">
            <v>0</v>
          </cell>
          <cell r="AL392">
            <v>0</v>
          </cell>
          <cell r="AM392">
            <v>1.7499999999999998</v>
          </cell>
          <cell r="AN392">
            <v>3.9199999999999996E-7</v>
          </cell>
          <cell r="AP392">
            <v>2</v>
          </cell>
          <cell r="AQ392">
            <v>2</v>
          </cell>
          <cell r="BD392">
            <v>2</v>
          </cell>
          <cell r="BJ392">
            <v>1</v>
          </cell>
          <cell r="BK392">
            <v>1</v>
          </cell>
          <cell r="BL392">
            <v>1</v>
          </cell>
          <cell r="BM392">
            <v>1</v>
          </cell>
          <cell r="BO392" t="str">
            <v/>
          </cell>
          <cell r="BP392" t="str">
            <v xml:space="preserve">Expected to be replaceable. </v>
          </cell>
          <cell r="BQ392" t="str">
            <v/>
          </cell>
          <cell r="BR392" t="str">
            <v/>
          </cell>
          <cell r="BS392" t="str">
            <v/>
          </cell>
          <cell r="BT392" t="str">
            <v/>
          </cell>
          <cell r="BU392" t="str">
            <v/>
          </cell>
          <cell r="BV392" t="str">
            <v xml:space="preserve">Remove tank in accordance with above to gain access. Expected to need 2 mechanics to remove tank. </v>
          </cell>
          <cell r="BW392" t="str">
            <v/>
          </cell>
          <cell r="BX392" t="str">
            <v/>
          </cell>
          <cell r="BY392" t="str">
            <v/>
          </cell>
          <cell r="BZ392" t="str">
            <v/>
          </cell>
          <cell r="CA392" t="str">
            <v xml:space="preserve">Repair by exchange available at First or Second line without special facilities. </v>
          </cell>
          <cell r="CB392" t="str">
            <v/>
          </cell>
          <cell r="CC392" t="str">
            <v/>
          </cell>
          <cell r="CD392" t="str">
            <v/>
          </cell>
          <cell r="CE392" t="str">
            <v/>
          </cell>
          <cell r="CF392" t="str">
            <v xml:space="preserve">Remove and replace part with standard tools. No Special tools predicted. </v>
          </cell>
          <cell r="CG392" t="str">
            <v xml:space="preserve">Reinstall in the reverse order. </v>
          </cell>
          <cell r="CH392" t="str">
            <v/>
          </cell>
          <cell r="CI392" t="str">
            <v xml:space="preserve">No consumeables predicted. </v>
          </cell>
          <cell r="CJ392" t="str">
            <v xml:space="preserve">No predicted life limitations. </v>
          </cell>
          <cell r="CK392" t="str">
            <v/>
          </cell>
          <cell r="CL392" t="str">
            <v>Y</v>
          </cell>
        </row>
        <row r="393">
          <cell r="A393">
            <v>399</v>
          </cell>
          <cell r="B393">
            <v>48</v>
          </cell>
          <cell r="C393">
            <v>3</v>
          </cell>
          <cell r="D393" t="str">
            <v>Y</v>
          </cell>
          <cell r="E393">
            <v>0.224</v>
          </cell>
          <cell r="F393" t="str">
            <v>SV00A0A410AD2115</v>
          </cell>
          <cell r="G393" t="str">
            <v>FT28909</v>
          </cell>
          <cell r="H393" t="str">
            <v>REP/REC</v>
          </cell>
          <cell r="I393" t="str">
            <v>MAIN TANK - 3 - REPAIR &amp; RECOVERY</v>
          </cell>
          <cell r="J393" t="str">
            <v>Strap Retaining Block</v>
          </cell>
          <cell r="K393" t="str">
            <v>(Strap Assy 2) FT28423/-</v>
          </cell>
          <cell r="L393" t="str">
            <v>Strap Retaining Block</v>
          </cell>
          <cell r="M393">
            <v>1</v>
          </cell>
          <cell r="N393">
            <v>1</v>
          </cell>
          <cell r="O393">
            <v>0.224</v>
          </cell>
          <cell r="P393">
            <v>0.224</v>
          </cell>
          <cell r="Q393">
            <v>2.2399999999999999E-7</v>
          </cell>
          <cell r="R393">
            <v>4464285.7142857146</v>
          </cell>
          <cell r="S393" t="str">
            <v>Any two straps will retain function</v>
          </cell>
          <cell r="T393" t="str">
            <v>NPRD 95 P2-152, Plate - 0.008M GM converted to hours.</v>
          </cell>
          <cell r="U393">
            <v>2</v>
          </cell>
          <cell r="V393">
            <v>1.7499999999999998</v>
          </cell>
          <cell r="W393">
            <v>3.9199999999999996E-7</v>
          </cell>
          <cell r="X39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93">
            <v>1</v>
          </cell>
          <cell r="AA393" t="str">
            <v>R4</v>
          </cell>
          <cell r="AB393" t="str">
            <v>T0</v>
          </cell>
          <cell r="AC393" t="str">
            <v>P23</v>
          </cell>
          <cell r="AD393" t="str">
            <v>T0</v>
          </cell>
          <cell r="AE393">
            <v>0</v>
          </cell>
          <cell r="AF393">
            <v>0.5</v>
          </cell>
          <cell r="AG393">
            <v>0.66666666666666663</v>
          </cell>
          <cell r="AH393">
            <v>0.5</v>
          </cell>
          <cell r="AI393">
            <v>0</v>
          </cell>
          <cell r="AJ393">
            <v>8.3333333333333329E-2</v>
          </cell>
          <cell r="AK393">
            <v>0</v>
          </cell>
          <cell r="AL393">
            <v>0</v>
          </cell>
          <cell r="AM393">
            <v>1.7499999999999998</v>
          </cell>
          <cell r="AN393">
            <v>3.9199999999999996E-7</v>
          </cell>
          <cell r="AP393">
            <v>2</v>
          </cell>
          <cell r="AQ393">
            <v>2</v>
          </cell>
          <cell r="BD393">
            <v>2</v>
          </cell>
          <cell r="BJ393">
            <v>1</v>
          </cell>
          <cell r="BK393">
            <v>1</v>
          </cell>
          <cell r="BL393">
            <v>1</v>
          </cell>
          <cell r="BM393">
            <v>1</v>
          </cell>
          <cell r="BO393" t="str">
            <v/>
          </cell>
          <cell r="BP393" t="str">
            <v xml:space="preserve">Expected to be replaceable. </v>
          </cell>
          <cell r="BQ393" t="str">
            <v/>
          </cell>
          <cell r="BR393" t="str">
            <v/>
          </cell>
          <cell r="BS393" t="str">
            <v/>
          </cell>
          <cell r="BT393" t="str">
            <v/>
          </cell>
          <cell r="BU393" t="str">
            <v/>
          </cell>
          <cell r="BV393" t="str">
            <v xml:space="preserve">Remove tank in accordance with above to gain access. Expected to need 2 mechanics to remove tank. </v>
          </cell>
          <cell r="BW393" t="str">
            <v/>
          </cell>
          <cell r="BX393" t="str">
            <v/>
          </cell>
          <cell r="BY393" t="str">
            <v/>
          </cell>
          <cell r="BZ393" t="str">
            <v/>
          </cell>
          <cell r="CA393" t="str">
            <v xml:space="preserve">Repair by exchange available at First or Second line without special facilities. </v>
          </cell>
          <cell r="CB393" t="str">
            <v/>
          </cell>
          <cell r="CC393" t="str">
            <v/>
          </cell>
          <cell r="CD393" t="str">
            <v/>
          </cell>
          <cell r="CE393" t="str">
            <v/>
          </cell>
          <cell r="CF393" t="str">
            <v xml:space="preserve">Remove and replace part with standard tools. No Special tools predicted. </v>
          </cell>
          <cell r="CG393" t="str">
            <v xml:space="preserve">Reinstall in the reverse order. </v>
          </cell>
          <cell r="CH393" t="str">
            <v/>
          </cell>
          <cell r="CI393" t="str">
            <v xml:space="preserve">No consumeables predicted. </v>
          </cell>
          <cell r="CJ393" t="str">
            <v xml:space="preserve">No predicted life limitations. </v>
          </cell>
          <cell r="CK393" t="str">
            <v/>
          </cell>
          <cell r="CL393" t="str">
            <v>Y</v>
          </cell>
        </row>
        <row r="394">
          <cell r="A394">
            <v>400</v>
          </cell>
          <cell r="B394">
            <v>48</v>
          </cell>
          <cell r="C394">
            <v>3</v>
          </cell>
          <cell r="D394" t="str">
            <v>Y</v>
          </cell>
          <cell r="E394">
            <v>0.224</v>
          </cell>
          <cell r="F394" t="str">
            <v>SV00A0A410AD2117</v>
          </cell>
          <cell r="G394" t="str">
            <v>FT28907</v>
          </cell>
          <cell r="H394" t="str">
            <v>REP/REC</v>
          </cell>
          <cell r="I394" t="str">
            <v>MAIN TANK - 3 - REPAIR &amp; RECOVERY</v>
          </cell>
          <cell r="J394" t="str">
            <v>Welded Mounting Block</v>
          </cell>
          <cell r="K394" t="str">
            <v>(Strap Assy 2) FT28423/-</v>
          </cell>
          <cell r="L394" t="str">
            <v>Welded Mounting Block</v>
          </cell>
          <cell r="M394">
            <v>1</v>
          </cell>
          <cell r="N394">
            <v>1</v>
          </cell>
          <cell r="O394">
            <v>0.224</v>
          </cell>
          <cell r="P394">
            <v>0.224</v>
          </cell>
          <cell r="Q394">
            <v>2.2399999999999999E-7</v>
          </cell>
          <cell r="R394">
            <v>4464285.7142857146</v>
          </cell>
          <cell r="S394" t="str">
            <v>Any two straps will retain function</v>
          </cell>
          <cell r="T394" t="str">
            <v>NPRD 95 P2-152, Plate - 0.008M GM converted to hours.</v>
          </cell>
          <cell r="U394">
            <v>2</v>
          </cell>
          <cell r="V394">
            <v>1.7499999999999998</v>
          </cell>
          <cell r="W394">
            <v>3.9199999999999996E-7</v>
          </cell>
          <cell r="X39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94">
            <v>1</v>
          </cell>
          <cell r="AA394" t="str">
            <v>R4</v>
          </cell>
          <cell r="AB394" t="str">
            <v>T0</v>
          </cell>
          <cell r="AC394" t="str">
            <v>P23</v>
          </cell>
          <cell r="AD394" t="str">
            <v>T0</v>
          </cell>
          <cell r="AE394">
            <v>0</v>
          </cell>
          <cell r="AF394">
            <v>0.5</v>
          </cell>
          <cell r="AG394">
            <v>0.66666666666666663</v>
          </cell>
          <cell r="AH394">
            <v>0.5</v>
          </cell>
          <cell r="AI394">
            <v>0</v>
          </cell>
          <cell r="AJ394">
            <v>8.3333333333333329E-2</v>
          </cell>
          <cell r="AK394">
            <v>0</v>
          </cell>
          <cell r="AL394">
            <v>0</v>
          </cell>
          <cell r="AM394">
            <v>1.7499999999999998</v>
          </cell>
          <cell r="AN394">
            <v>3.9199999999999996E-7</v>
          </cell>
          <cell r="AP394">
            <v>2</v>
          </cell>
          <cell r="AQ394">
            <v>2</v>
          </cell>
          <cell r="BD394">
            <v>2</v>
          </cell>
          <cell r="BJ394">
            <v>1</v>
          </cell>
          <cell r="BK394">
            <v>1</v>
          </cell>
          <cell r="BL394">
            <v>1</v>
          </cell>
          <cell r="BM394">
            <v>1</v>
          </cell>
          <cell r="BO394" t="str">
            <v/>
          </cell>
          <cell r="BP394" t="str">
            <v xml:space="preserve">Expected to be replaceable. </v>
          </cell>
          <cell r="BQ394" t="str">
            <v/>
          </cell>
          <cell r="BR394" t="str">
            <v/>
          </cell>
          <cell r="BS394" t="str">
            <v/>
          </cell>
          <cell r="BT394" t="str">
            <v/>
          </cell>
          <cell r="BU394" t="str">
            <v/>
          </cell>
          <cell r="BV394" t="str">
            <v xml:space="preserve">Remove tank in accordance with above to gain access. Expected to need 2 mechanics to remove tank. </v>
          </cell>
          <cell r="BW394" t="str">
            <v/>
          </cell>
          <cell r="BX394" t="str">
            <v/>
          </cell>
          <cell r="BY394" t="str">
            <v/>
          </cell>
          <cell r="BZ394" t="str">
            <v/>
          </cell>
          <cell r="CA394" t="str">
            <v xml:space="preserve">Repair by exchange available at First or Second line without special facilities. </v>
          </cell>
          <cell r="CB394" t="str">
            <v/>
          </cell>
          <cell r="CC394" t="str">
            <v/>
          </cell>
          <cell r="CD394" t="str">
            <v/>
          </cell>
          <cell r="CE394" t="str">
            <v/>
          </cell>
          <cell r="CF394" t="str">
            <v xml:space="preserve">Remove and replace part with standard tools. No Special tools predicted. </v>
          </cell>
          <cell r="CG394" t="str">
            <v xml:space="preserve">Reinstall in the reverse order. </v>
          </cell>
          <cell r="CH394" t="str">
            <v/>
          </cell>
          <cell r="CI394" t="str">
            <v xml:space="preserve">No consumeables predicted. </v>
          </cell>
          <cell r="CJ394" t="str">
            <v xml:space="preserve">No predicted life limitations. </v>
          </cell>
          <cell r="CK394" t="str">
            <v/>
          </cell>
          <cell r="CL394" t="str">
            <v>Y</v>
          </cell>
        </row>
        <row r="395">
          <cell r="A395">
            <v>401</v>
          </cell>
          <cell r="B395">
            <v>48</v>
          </cell>
          <cell r="C395">
            <v>3</v>
          </cell>
          <cell r="D395" t="str">
            <v>Y</v>
          </cell>
          <cell r="E395">
            <v>0.224</v>
          </cell>
          <cell r="F395" t="str">
            <v>SV00A0A410AD2119</v>
          </cell>
          <cell r="G395" t="str">
            <v>FT28908</v>
          </cell>
          <cell r="H395" t="str">
            <v>REP/REC</v>
          </cell>
          <cell r="I395" t="str">
            <v>MAIN TANK - 3 - REPAIR &amp; RECOVERY</v>
          </cell>
          <cell r="J395" t="str">
            <v>Strap Mounting Block</v>
          </cell>
          <cell r="K395" t="str">
            <v>(Strap Assy 2) FT28423/-</v>
          </cell>
          <cell r="L395" t="str">
            <v>Strap Mounting Block</v>
          </cell>
          <cell r="M395">
            <v>1</v>
          </cell>
          <cell r="N395">
            <v>1</v>
          </cell>
          <cell r="O395">
            <v>0.224</v>
          </cell>
          <cell r="P395">
            <v>0.224</v>
          </cell>
          <cell r="Q395">
            <v>2.2399999999999999E-7</v>
          </cell>
          <cell r="R395">
            <v>4464285.7142857146</v>
          </cell>
          <cell r="S395" t="str">
            <v>Any two straps will retain function</v>
          </cell>
          <cell r="T395" t="str">
            <v>NPRD 95 P2-152, Plate - 0.008M GM converted to hours.</v>
          </cell>
          <cell r="U395">
            <v>2</v>
          </cell>
          <cell r="V395">
            <v>1.7499999999999998</v>
          </cell>
          <cell r="W395">
            <v>3.9199999999999996E-7</v>
          </cell>
          <cell r="X39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95">
            <v>1</v>
          </cell>
          <cell r="AA395" t="str">
            <v>R4</v>
          </cell>
          <cell r="AB395" t="str">
            <v>T0</v>
          </cell>
          <cell r="AC395" t="str">
            <v>P23</v>
          </cell>
          <cell r="AD395" t="str">
            <v>T0</v>
          </cell>
          <cell r="AE395">
            <v>0</v>
          </cell>
          <cell r="AF395">
            <v>0.5</v>
          </cell>
          <cell r="AG395">
            <v>0.66666666666666663</v>
          </cell>
          <cell r="AH395">
            <v>0.5</v>
          </cell>
          <cell r="AI395">
            <v>0</v>
          </cell>
          <cell r="AJ395">
            <v>8.3333333333333329E-2</v>
          </cell>
          <cell r="AK395">
            <v>0</v>
          </cell>
          <cell r="AL395">
            <v>0</v>
          </cell>
          <cell r="AM395">
            <v>1.7499999999999998</v>
          </cell>
          <cell r="AN395">
            <v>3.9199999999999996E-7</v>
          </cell>
          <cell r="AP395">
            <v>2</v>
          </cell>
          <cell r="AQ395">
            <v>2</v>
          </cell>
          <cell r="BD395">
            <v>2</v>
          </cell>
          <cell r="BJ395">
            <v>1</v>
          </cell>
          <cell r="BK395">
            <v>1</v>
          </cell>
          <cell r="BL395">
            <v>1</v>
          </cell>
          <cell r="BM395">
            <v>1</v>
          </cell>
          <cell r="BO395" t="str">
            <v/>
          </cell>
          <cell r="BP395" t="str">
            <v xml:space="preserve">Expected to be replaceable. </v>
          </cell>
          <cell r="BQ395" t="str">
            <v/>
          </cell>
          <cell r="BR395" t="str">
            <v/>
          </cell>
          <cell r="BS395" t="str">
            <v/>
          </cell>
          <cell r="BT395" t="str">
            <v/>
          </cell>
          <cell r="BU395" t="str">
            <v/>
          </cell>
          <cell r="BV395" t="str">
            <v xml:space="preserve">Remove tank in accordance with above to gain access. Expected to need 2 mechanics to remove tank. </v>
          </cell>
          <cell r="BW395" t="str">
            <v/>
          </cell>
          <cell r="BX395" t="str">
            <v/>
          </cell>
          <cell r="BY395" t="str">
            <v/>
          </cell>
          <cell r="BZ395" t="str">
            <v/>
          </cell>
          <cell r="CA395" t="str">
            <v xml:space="preserve">Repair by exchange available at First or Second line without special facilities. </v>
          </cell>
          <cell r="CB395" t="str">
            <v/>
          </cell>
          <cell r="CC395" t="str">
            <v/>
          </cell>
          <cell r="CD395" t="str">
            <v/>
          </cell>
          <cell r="CE395" t="str">
            <v/>
          </cell>
          <cell r="CF395" t="str">
            <v xml:space="preserve">Remove and replace part with standard tools. No Special tools predicted. </v>
          </cell>
          <cell r="CG395" t="str">
            <v xml:space="preserve">Reinstall in the reverse order. </v>
          </cell>
          <cell r="CH395" t="str">
            <v/>
          </cell>
          <cell r="CI395" t="str">
            <v xml:space="preserve">No consumeables predicted. </v>
          </cell>
          <cell r="CJ395" t="str">
            <v xml:space="preserve">No predicted life limitations. </v>
          </cell>
          <cell r="CK395" t="str">
            <v/>
          </cell>
          <cell r="CL395" t="str">
            <v>Y</v>
          </cell>
        </row>
        <row r="396">
          <cell r="A396">
            <v>402</v>
          </cell>
          <cell r="B396">
            <v>5</v>
          </cell>
          <cell r="C396">
            <v>3</v>
          </cell>
          <cell r="D396" t="str">
            <v>Y</v>
          </cell>
          <cell r="E396">
            <v>0.11629627686963176</v>
          </cell>
          <cell r="F396" t="str">
            <v>SV00A0A410AD2121</v>
          </cell>
          <cell r="G396" t="str">
            <v>Z-W-M8</v>
          </cell>
          <cell r="H396" t="str">
            <v>REP/REC</v>
          </cell>
          <cell r="I396" t="str">
            <v>MAIN TANK - 3 - REPAIR &amp; RECOVERY</v>
          </cell>
          <cell r="J396" t="str">
            <v>Washer M8</v>
          </cell>
          <cell r="K396" t="str">
            <v>(Strap Assy 2) FT28423/-</v>
          </cell>
          <cell r="L396" t="str">
            <v>Washer M8</v>
          </cell>
          <cell r="M396">
            <v>7</v>
          </cell>
          <cell r="N396">
            <v>7</v>
          </cell>
          <cell r="O396">
            <v>1.6613753838518822E-2</v>
          </cell>
          <cell r="P396">
            <v>0.11629627686963176</v>
          </cell>
          <cell r="Q396">
            <v>1.1629627686963175E-7</v>
          </cell>
          <cell r="R396">
            <v>8598727.551020408</v>
          </cell>
          <cell r="S396" t="str">
            <v>Any two straps will retain function</v>
          </cell>
          <cell r="T396" t="str">
            <v>NPRD 95 P2-237, Washer P# 7748743 - 1/1685.3506M GM converted to hours</v>
          </cell>
          <cell r="U396">
            <v>2</v>
          </cell>
          <cell r="V396">
            <v>1.2666666666666666</v>
          </cell>
          <cell r="W396">
            <v>1.4730861736820022E-7</v>
          </cell>
          <cell r="X39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96">
            <v>1</v>
          </cell>
          <cell r="AA396" t="str">
            <v>R4</v>
          </cell>
          <cell r="AB396" t="str">
            <v>T0</v>
          </cell>
          <cell r="AC396" t="str">
            <v>P26</v>
          </cell>
          <cell r="AD396" t="str">
            <v>T0</v>
          </cell>
          <cell r="AE396">
            <v>0</v>
          </cell>
          <cell r="AF396">
            <v>0.5</v>
          </cell>
          <cell r="AG396">
            <v>0.18333333333333332</v>
          </cell>
          <cell r="AH396">
            <v>0.5</v>
          </cell>
          <cell r="AI396">
            <v>0</v>
          </cell>
          <cell r="AJ396">
            <v>8.3333333333333329E-2</v>
          </cell>
          <cell r="AK396">
            <v>0</v>
          </cell>
          <cell r="AL396">
            <v>0</v>
          </cell>
          <cell r="AM396">
            <v>1.2666666666666666</v>
          </cell>
          <cell r="AN396">
            <v>1.4730861736820022E-7</v>
          </cell>
          <cell r="AP396">
            <v>2</v>
          </cell>
          <cell r="AQ396">
            <v>2</v>
          </cell>
          <cell r="BD396">
            <v>2</v>
          </cell>
          <cell r="BJ396">
            <v>1</v>
          </cell>
          <cell r="BK396">
            <v>1</v>
          </cell>
          <cell r="BL396">
            <v>1</v>
          </cell>
          <cell r="BM396">
            <v>1</v>
          </cell>
          <cell r="BO396" t="str">
            <v/>
          </cell>
          <cell r="BP396" t="str">
            <v xml:space="preserve">Expected to be replaceable. </v>
          </cell>
          <cell r="BQ396" t="str">
            <v/>
          </cell>
          <cell r="BR396" t="str">
            <v/>
          </cell>
          <cell r="BS396" t="str">
            <v/>
          </cell>
          <cell r="BT396" t="str">
            <v/>
          </cell>
          <cell r="BU396" t="str">
            <v/>
          </cell>
          <cell r="BV396" t="str">
            <v xml:space="preserve">Remove tank in accordance with above to gain access. Expected to need 2 mechanics to remove tank. </v>
          </cell>
          <cell r="BW396" t="str">
            <v/>
          </cell>
          <cell r="BX396" t="str">
            <v/>
          </cell>
          <cell r="BY396" t="str">
            <v/>
          </cell>
          <cell r="BZ396" t="str">
            <v/>
          </cell>
          <cell r="CA396" t="str">
            <v xml:space="preserve">Repair by exchange available at First or Second line without special facilities. </v>
          </cell>
          <cell r="CB396" t="str">
            <v/>
          </cell>
          <cell r="CC396" t="str">
            <v/>
          </cell>
          <cell r="CD396" t="str">
            <v/>
          </cell>
          <cell r="CE396" t="str">
            <v/>
          </cell>
          <cell r="CF396" t="str">
            <v xml:space="preserve">Remove and replace part with standard tools. No Special tools predicted. </v>
          </cell>
          <cell r="CG396" t="str">
            <v xml:space="preserve">Reinstall in the reverse order. </v>
          </cell>
          <cell r="CH396" t="str">
            <v/>
          </cell>
          <cell r="CI396" t="str">
            <v xml:space="preserve">No consumeables predicted. </v>
          </cell>
          <cell r="CJ396" t="str">
            <v xml:space="preserve">No predicted life limitations. </v>
          </cell>
          <cell r="CK396" t="str">
            <v/>
          </cell>
          <cell r="CL396" t="str">
            <v>Y</v>
          </cell>
        </row>
        <row r="397">
          <cell r="A397">
            <v>403</v>
          </cell>
          <cell r="B397">
            <v>5</v>
          </cell>
          <cell r="C397">
            <v>3</v>
          </cell>
          <cell r="D397" t="str">
            <v>Y</v>
          </cell>
          <cell r="E397">
            <v>0.11629627686963176</v>
          </cell>
          <cell r="F397" t="str">
            <v>SV00A0A410AD2123</v>
          </cell>
          <cell r="G397" t="str">
            <v>Z-W-NL8</v>
          </cell>
          <cell r="H397" t="str">
            <v>REP/REC</v>
          </cell>
          <cell r="I397" t="str">
            <v>MAIN TANK - 3 - REPAIR &amp; RECOVERY</v>
          </cell>
          <cell r="J397" t="str">
            <v>Nord-Lock Washer M8</v>
          </cell>
          <cell r="K397" t="str">
            <v>(Strap Assy 2) FT28423/-</v>
          </cell>
          <cell r="L397" t="str">
            <v>Nord-Lock Washer M8</v>
          </cell>
          <cell r="M397">
            <v>7</v>
          </cell>
          <cell r="N397">
            <v>7</v>
          </cell>
          <cell r="O397">
            <v>1.6613753838518822E-2</v>
          </cell>
          <cell r="P397">
            <v>0.11629627686963176</v>
          </cell>
          <cell r="Q397">
            <v>1.1629627686963175E-7</v>
          </cell>
          <cell r="R397">
            <v>8598727.551020408</v>
          </cell>
          <cell r="S397" t="str">
            <v>Any two straps will retain function</v>
          </cell>
          <cell r="T397" t="str">
            <v>NPRD 95 P2-237, Washer P# 7748743 - 1/1685.3506M GM converted to hours</v>
          </cell>
          <cell r="U397">
            <v>2</v>
          </cell>
          <cell r="V397">
            <v>1.2666666666666666</v>
          </cell>
          <cell r="W397">
            <v>1.4730861736820022E-7</v>
          </cell>
          <cell r="X39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97">
            <v>1</v>
          </cell>
          <cell r="AA397" t="str">
            <v>R4</v>
          </cell>
          <cell r="AB397" t="str">
            <v>T0</v>
          </cell>
          <cell r="AC397" t="str">
            <v>P26</v>
          </cell>
          <cell r="AD397" t="str">
            <v>T0</v>
          </cell>
          <cell r="AE397">
            <v>0</v>
          </cell>
          <cell r="AF397">
            <v>0.5</v>
          </cell>
          <cell r="AG397">
            <v>0.18333333333333332</v>
          </cell>
          <cell r="AH397">
            <v>0.5</v>
          </cell>
          <cell r="AI397">
            <v>0</v>
          </cell>
          <cell r="AJ397">
            <v>8.3333333333333329E-2</v>
          </cell>
          <cell r="AK397">
            <v>0</v>
          </cell>
          <cell r="AL397">
            <v>0</v>
          </cell>
          <cell r="AM397">
            <v>1.2666666666666666</v>
          </cell>
          <cell r="AN397">
            <v>1.4730861736820022E-7</v>
          </cell>
          <cell r="AP397">
            <v>2</v>
          </cell>
          <cell r="AQ397">
            <v>2</v>
          </cell>
          <cell r="BD397">
            <v>2</v>
          </cell>
          <cell r="BJ397">
            <v>1</v>
          </cell>
          <cell r="BK397">
            <v>1</v>
          </cell>
          <cell r="BL397">
            <v>1</v>
          </cell>
          <cell r="BM397">
            <v>1</v>
          </cell>
          <cell r="BO397" t="str">
            <v/>
          </cell>
          <cell r="BP397" t="str">
            <v xml:space="preserve">Expected to be replaceable. </v>
          </cell>
          <cell r="BQ397" t="str">
            <v/>
          </cell>
          <cell r="BR397" t="str">
            <v/>
          </cell>
          <cell r="BS397" t="str">
            <v/>
          </cell>
          <cell r="BT397" t="str">
            <v/>
          </cell>
          <cell r="BU397" t="str">
            <v/>
          </cell>
          <cell r="BV397" t="str">
            <v xml:space="preserve">Remove tank in accordance with above to gain access. Expected to need 2 mechanics to remove tank. </v>
          </cell>
          <cell r="BW397" t="str">
            <v/>
          </cell>
          <cell r="BX397" t="str">
            <v/>
          </cell>
          <cell r="BY397" t="str">
            <v/>
          </cell>
          <cell r="BZ397" t="str">
            <v/>
          </cell>
          <cell r="CA397" t="str">
            <v xml:space="preserve">Repair by exchange available at First or Second line without special facilities. </v>
          </cell>
          <cell r="CB397" t="str">
            <v/>
          </cell>
          <cell r="CC397" t="str">
            <v/>
          </cell>
          <cell r="CD397" t="str">
            <v/>
          </cell>
          <cell r="CE397" t="str">
            <v/>
          </cell>
          <cell r="CF397" t="str">
            <v xml:space="preserve">Remove and replace part with standard tools. No Special tools predicted. </v>
          </cell>
          <cell r="CG397" t="str">
            <v xml:space="preserve">Reinstall in the reverse order. </v>
          </cell>
          <cell r="CH397" t="str">
            <v/>
          </cell>
          <cell r="CI397" t="str">
            <v xml:space="preserve">No consumeables predicted. </v>
          </cell>
          <cell r="CJ397" t="str">
            <v xml:space="preserve">No predicted life limitations. </v>
          </cell>
          <cell r="CK397" t="str">
            <v/>
          </cell>
          <cell r="CL397" t="str">
            <v>Y</v>
          </cell>
        </row>
        <row r="398">
          <cell r="A398">
            <v>404</v>
          </cell>
          <cell r="B398">
            <v>46</v>
          </cell>
          <cell r="C398">
            <v>3</v>
          </cell>
          <cell r="D398" t="str">
            <v>Y</v>
          </cell>
          <cell r="E398">
            <v>0.112</v>
          </cell>
          <cell r="F398" t="str">
            <v>SV00A0A410AD2125</v>
          </cell>
          <cell r="G398" t="str">
            <v>BT-M8X30SKCPHD</v>
          </cell>
          <cell r="H398" t="str">
            <v>REP/REC</v>
          </cell>
          <cell r="I398" t="str">
            <v>MAIN TANK - 3 - REPAIR &amp; RECOVERY</v>
          </cell>
          <cell r="J398" t="str">
            <v>BOLT M8x30 Socket cap head screw</v>
          </cell>
          <cell r="K398" t="str">
            <v>(Strap Assy 2) FT28423/-</v>
          </cell>
          <cell r="L398" t="str">
            <v>BOLT M8x30 Socket cap head screw</v>
          </cell>
          <cell r="M398">
            <v>2</v>
          </cell>
          <cell r="N398">
            <v>2</v>
          </cell>
          <cell r="O398">
            <v>5.6000000000000001E-2</v>
          </cell>
          <cell r="P398">
            <v>0.112</v>
          </cell>
          <cell r="Q398">
            <v>1.12E-7</v>
          </cell>
          <cell r="R398">
            <v>8928571.4285714291</v>
          </cell>
          <cell r="S398" t="str">
            <v>Any two straps will retain function</v>
          </cell>
          <cell r="T398" t="str">
            <v>NPRD 95 P2-20, Bolt Hex Head - 0.0020M converted to hours</v>
          </cell>
          <cell r="U398">
            <v>2</v>
          </cell>
          <cell r="V398">
            <v>1.2666666666666666</v>
          </cell>
          <cell r="W398">
            <v>1.4186666666666667E-7</v>
          </cell>
          <cell r="X39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98">
            <v>1</v>
          </cell>
          <cell r="AA398" t="str">
            <v>R4</v>
          </cell>
          <cell r="AB398" t="str">
            <v>T0</v>
          </cell>
          <cell r="AC398" t="str">
            <v>P6</v>
          </cell>
          <cell r="AD398" t="str">
            <v>T0</v>
          </cell>
          <cell r="AE398">
            <v>0</v>
          </cell>
          <cell r="AF398">
            <v>0.5</v>
          </cell>
          <cell r="AG398">
            <v>0.18333333333333332</v>
          </cell>
          <cell r="AH398">
            <v>0.5</v>
          </cell>
          <cell r="AI398">
            <v>0</v>
          </cell>
          <cell r="AJ398">
            <v>8.3333333333333329E-2</v>
          </cell>
          <cell r="AK398">
            <v>0</v>
          </cell>
          <cell r="AL398">
            <v>0</v>
          </cell>
          <cell r="AM398">
            <v>1.2666666666666666</v>
          </cell>
          <cell r="AN398">
            <v>1.4186666666666667E-7</v>
          </cell>
          <cell r="AP398">
            <v>2</v>
          </cell>
          <cell r="AQ398">
            <v>2</v>
          </cell>
          <cell r="BD398">
            <v>2</v>
          </cell>
          <cell r="BJ398">
            <v>1</v>
          </cell>
          <cell r="BK398">
            <v>1</v>
          </cell>
          <cell r="BL398">
            <v>1</v>
          </cell>
          <cell r="BM398">
            <v>1</v>
          </cell>
          <cell r="BO398" t="str">
            <v/>
          </cell>
          <cell r="BP398" t="str">
            <v xml:space="preserve">Expected to be replaceable. </v>
          </cell>
          <cell r="BQ398" t="str">
            <v/>
          </cell>
          <cell r="BR398" t="str">
            <v/>
          </cell>
          <cell r="BS398" t="str">
            <v/>
          </cell>
          <cell r="BT398" t="str">
            <v/>
          </cell>
          <cell r="BU398" t="str">
            <v/>
          </cell>
          <cell r="BV398" t="str">
            <v xml:space="preserve">Remove tank in accordance with above to gain access. Expected to need 2 mechanics to remove tank. </v>
          </cell>
          <cell r="BW398" t="str">
            <v/>
          </cell>
          <cell r="BX398" t="str">
            <v/>
          </cell>
          <cell r="BY398" t="str">
            <v/>
          </cell>
          <cell r="BZ398" t="str">
            <v/>
          </cell>
          <cell r="CA398" t="str">
            <v xml:space="preserve">Repair by exchange available at First or Second line without special facilities. </v>
          </cell>
          <cell r="CB398" t="str">
            <v/>
          </cell>
          <cell r="CC398" t="str">
            <v/>
          </cell>
          <cell r="CD398" t="str">
            <v/>
          </cell>
          <cell r="CE398" t="str">
            <v/>
          </cell>
          <cell r="CF398" t="str">
            <v xml:space="preserve">Remove and replace part with standard tools. No Special tools predicted. </v>
          </cell>
          <cell r="CG398" t="str">
            <v xml:space="preserve">Reinstall in the reverse order. </v>
          </cell>
          <cell r="CH398" t="str">
            <v/>
          </cell>
          <cell r="CI398" t="str">
            <v xml:space="preserve">No consumeables predicted. </v>
          </cell>
          <cell r="CJ398" t="str">
            <v xml:space="preserve">No predicted life limitations. </v>
          </cell>
          <cell r="CK398" t="str">
            <v/>
          </cell>
          <cell r="CL398" t="str">
            <v>Y</v>
          </cell>
        </row>
        <row r="399">
          <cell r="A399">
            <v>405</v>
          </cell>
          <cell r="B399">
            <v>46</v>
          </cell>
          <cell r="C399">
            <v>3</v>
          </cell>
          <cell r="D399" t="str">
            <v>Y</v>
          </cell>
          <cell r="E399">
            <v>5.6000000000000001E-2</v>
          </cell>
          <cell r="F399" t="str">
            <v>SV00A0A410AD2127</v>
          </cell>
          <cell r="G399" t="str">
            <v>BT-M8X40SKCPHD</v>
          </cell>
          <cell r="H399" t="str">
            <v>REP/REC</v>
          </cell>
          <cell r="I399" t="str">
            <v>MAIN TANK - 3 - REPAIR &amp; RECOVERY</v>
          </cell>
          <cell r="J399" t="str">
            <v>BOLT M8x40 Socket cap head screw</v>
          </cell>
          <cell r="K399" t="str">
            <v>(Strap Assy 2) FT28423/-</v>
          </cell>
          <cell r="L399" t="str">
            <v>BOLT M8x40 Socket cap head screw</v>
          </cell>
          <cell r="M399">
            <v>1</v>
          </cell>
          <cell r="N399">
            <v>1</v>
          </cell>
          <cell r="O399">
            <v>5.6000000000000001E-2</v>
          </cell>
          <cell r="P399">
            <v>5.6000000000000001E-2</v>
          </cell>
          <cell r="Q399">
            <v>5.5999999999999999E-8</v>
          </cell>
          <cell r="R399">
            <v>17857142.857142858</v>
          </cell>
          <cell r="S399" t="str">
            <v>Any two straps will retain function</v>
          </cell>
          <cell r="T399" t="str">
            <v>NPRD 95 P2-20, Bolt Hex Head - 0.0020M converted to hours</v>
          </cell>
          <cell r="U399">
            <v>2</v>
          </cell>
          <cell r="V399">
            <v>1.2666666666666666</v>
          </cell>
          <cell r="W399">
            <v>7.0933333333333333E-8</v>
          </cell>
          <cell r="X39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399">
            <v>1</v>
          </cell>
          <cell r="AA399" t="str">
            <v>R4</v>
          </cell>
          <cell r="AB399" t="str">
            <v>T0</v>
          </cell>
          <cell r="AC399" t="str">
            <v>P6</v>
          </cell>
          <cell r="AD399" t="str">
            <v>T0</v>
          </cell>
          <cell r="AE399">
            <v>0</v>
          </cell>
          <cell r="AF399">
            <v>0.5</v>
          </cell>
          <cell r="AG399">
            <v>0.18333333333333332</v>
          </cell>
          <cell r="AH399">
            <v>0.5</v>
          </cell>
          <cell r="AI399">
            <v>0</v>
          </cell>
          <cell r="AJ399">
            <v>8.3333333333333329E-2</v>
          </cell>
          <cell r="AK399">
            <v>0</v>
          </cell>
          <cell r="AL399">
            <v>0</v>
          </cell>
          <cell r="AM399">
            <v>1.2666666666666666</v>
          </cell>
          <cell r="AN399">
            <v>7.0933333333333333E-8</v>
          </cell>
          <cell r="AP399">
            <v>2</v>
          </cell>
          <cell r="AQ399">
            <v>2</v>
          </cell>
          <cell r="BD399">
            <v>2</v>
          </cell>
          <cell r="BJ399">
            <v>1</v>
          </cell>
          <cell r="BK399">
            <v>1</v>
          </cell>
          <cell r="BL399">
            <v>1</v>
          </cell>
          <cell r="BM399">
            <v>1</v>
          </cell>
          <cell r="BO399" t="str">
            <v/>
          </cell>
          <cell r="BP399" t="str">
            <v xml:space="preserve">Expected to be replaceable. </v>
          </cell>
          <cell r="BQ399" t="str">
            <v/>
          </cell>
          <cell r="BR399" t="str">
            <v/>
          </cell>
          <cell r="BS399" t="str">
            <v/>
          </cell>
          <cell r="BT399" t="str">
            <v/>
          </cell>
          <cell r="BU399" t="str">
            <v/>
          </cell>
          <cell r="BV399" t="str">
            <v xml:space="preserve">Remove tank in accordance with above to gain access. Expected to need 2 mechanics to remove tank. </v>
          </cell>
          <cell r="BW399" t="str">
            <v/>
          </cell>
          <cell r="BX399" t="str">
            <v/>
          </cell>
          <cell r="BY399" t="str">
            <v/>
          </cell>
          <cell r="BZ399" t="str">
            <v/>
          </cell>
          <cell r="CA399" t="str">
            <v xml:space="preserve">Repair by exchange available at First or Second line without special facilities. </v>
          </cell>
          <cell r="CB399" t="str">
            <v/>
          </cell>
          <cell r="CC399" t="str">
            <v/>
          </cell>
          <cell r="CD399" t="str">
            <v/>
          </cell>
          <cell r="CE399" t="str">
            <v/>
          </cell>
          <cell r="CF399" t="str">
            <v xml:space="preserve">Remove and replace part with standard tools. No Special tools predicted. </v>
          </cell>
          <cell r="CG399" t="str">
            <v xml:space="preserve">Reinstall in the reverse order. </v>
          </cell>
          <cell r="CH399" t="str">
            <v/>
          </cell>
          <cell r="CI399" t="str">
            <v xml:space="preserve">No consumeables predicted. </v>
          </cell>
          <cell r="CJ399" t="str">
            <v xml:space="preserve">No predicted life limitations. </v>
          </cell>
          <cell r="CK399" t="str">
            <v/>
          </cell>
          <cell r="CL399" t="str">
            <v>Y</v>
          </cell>
        </row>
        <row r="400">
          <cell r="A400">
            <v>406</v>
          </cell>
          <cell r="B400">
            <v>46</v>
          </cell>
          <cell r="C400">
            <v>3</v>
          </cell>
          <cell r="D400" t="str">
            <v>Y</v>
          </cell>
          <cell r="E400">
            <v>0.224</v>
          </cell>
          <cell r="F400" t="str">
            <v>SV00A0A410AD2129</v>
          </cell>
          <cell r="G400" t="str">
            <v>BT-M8X60SKCPHD</v>
          </cell>
          <cell r="H400" t="str">
            <v>REP/REC</v>
          </cell>
          <cell r="I400" t="str">
            <v>MAIN TANK - 3 - REPAIR &amp; RECOVERY</v>
          </cell>
          <cell r="J400" t="str">
            <v>BOLT M8x60 Socket cap head screw</v>
          </cell>
          <cell r="K400" t="str">
            <v>(Strap Assy 2) FT28423/-</v>
          </cell>
          <cell r="L400" t="str">
            <v>BOLT M8x60 Socket cap head screw</v>
          </cell>
          <cell r="M400">
            <v>4</v>
          </cell>
          <cell r="N400">
            <v>4</v>
          </cell>
          <cell r="O400">
            <v>5.6000000000000001E-2</v>
          </cell>
          <cell r="P400">
            <v>0.224</v>
          </cell>
          <cell r="Q400">
            <v>2.2399999999999999E-7</v>
          </cell>
          <cell r="R400">
            <v>4464285.7142857146</v>
          </cell>
          <cell r="S400" t="str">
            <v>Any two straps will retain function</v>
          </cell>
          <cell r="T400" t="str">
            <v>NPRD 95 P2-20, Bolt Hex Head - 0.0020M converted to hours</v>
          </cell>
          <cell r="U400">
            <v>2</v>
          </cell>
          <cell r="V400">
            <v>1.2666666666666666</v>
          </cell>
          <cell r="W400">
            <v>2.8373333333333333E-7</v>
          </cell>
          <cell r="X40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00">
            <v>1</v>
          </cell>
          <cell r="AA400" t="str">
            <v>R4</v>
          </cell>
          <cell r="AB400" t="str">
            <v>T0</v>
          </cell>
          <cell r="AC400" t="str">
            <v>P6</v>
          </cell>
          <cell r="AD400" t="str">
            <v>T0</v>
          </cell>
          <cell r="AE400">
            <v>0</v>
          </cell>
          <cell r="AF400">
            <v>0.5</v>
          </cell>
          <cell r="AG400">
            <v>0.18333333333333332</v>
          </cell>
          <cell r="AH400">
            <v>0.5</v>
          </cell>
          <cell r="AI400">
            <v>0</v>
          </cell>
          <cell r="AJ400">
            <v>8.3333333333333329E-2</v>
          </cell>
          <cell r="AK400">
            <v>0</v>
          </cell>
          <cell r="AL400">
            <v>0</v>
          </cell>
          <cell r="AM400">
            <v>1.2666666666666666</v>
          </cell>
          <cell r="AN400">
            <v>2.8373333333333333E-7</v>
          </cell>
          <cell r="AP400">
            <v>2</v>
          </cell>
          <cell r="AQ400">
            <v>2</v>
          </cell>
          <cell r="BD400">
            <v>2</v>
          </cell>
          <cell r="BJ400">
            <v>1</v>
          </cell>
          <cell r="BK400">
            <v>1</v>
          </cell>
          <cell r="BL400">
            <v>1</v>
          </cell>
          <cell r="BM400">
            <v>1</v>
          </cell>
          <cell r="BO400" t="str">
            <v/>
          </cell>
          <cell r="BP400" t="str">
            <v xml:space="preserve">Expected to be replaceable. </v>
          </cell>
          <cell r="BQ400" t="str">
            <v/>
          </cell>
          <cell r="BR400" t="str">
            <v/>
          </cell>
          <cell r="BS400" t="str">
            <v/>
          </cell>
          <cell r="BT400" t="str">
            <v/>
          </cell>
          <cell r="BU400" t="str">
            <v/>
          </cell>
          <cell r="BV400" t="str">
            <v xml:space="preserve">Remove tank in accordance with above to gain access. Expected to need 2 mechanics to remove tank. </v>
          </cell>
          <cell r="BW400" t="str">
            <v/>
          </cell>
          <cell r="BX400" t="str">
            <v/>
          </cell>
          <cell r="BY400" t="str">
            <v/>
          </cell>
          <cell r="BZ400" t="str">
            <v/>
          </cell>
          <cell r="CA400" t="str">
            <v xml:space="preserve">Repair by exchange available at First or Second line without special facilities. </v>
          </cell>
          <cell r="CB400" t="str">
            <v/>
          </cell>
          <cell r="CC400" t="str">
            <v/>
          </cell>
          <cell r="CD400" t="str">
            <v/>
          </cell>
          <cell r="CE400" t="str">
            <v/>
          </cell>
          <cell r="CF400" t="str">
            <v xml:space="preserve">Remove and replace part with standard tools. No Special tools predicted. </v>
          </cell>
          <cell r="CG400" t="str">
            <v xml:space="preserve">Reinstall in the reverse order. </v>
          </cell>
          <cell r="CH400" t="str">
            <v/>
          </cell>
          <cell r="CI400" t="str">
            <v xml:space="preserve">No consumeables predicted. </v>
          </cell>
          <cell r="CJ400" t="str">
            <v xml:space="preserve">No predicted life limitations. </v>
          </cell>
          <cell r="CK400" t="str">
            <v/>
          </cell>
          <cell r="CL400" t="str">
            <v>Y</v>
          </cell>
        </row>
        <row r="401">
          <cell r="A401">
            <v>407</v>
          </cell>
          <cell r="B401">
            <v>46</v>
          </cell>
          <cell r="C401">
            <v>3</v>
          </cell>
          <cell r="D401" t="str">
            <v>Y</v>
          </cell>
          <cell r="E401">
            <v>0.112</v>
          </cell>
          <cell r="F401" t="str">
            <v>SV00A0A410AD2131</v>
          </cell>
          <cell r="G401" t="str">
            <v>BT-M8X90SKCPHD</v>
          </cell>
          <cell r="H401" t="str">
            <v>REP/REC</v>
          </cell>
          <cell r="I401" t="str">
            <v>MAIN TANK - 3 - REPAIR &amp; RECOVERY</v>
          </cell>
          <cell r="J401" t="str">
            <v>BOLT M8x90 Socket cap head screw</v>
          </cell>
          <cell r="K401" t="str">
            <v>(Strap Assy 2) FT28423/-</v>
          </cell>
          <cell r="L401" t="str">
            <v>BOLT M8x90 Socket cap head screw</v>
          </cell>
          <cell r="M401">
            <v>2</v>
          </cell>
          <cell r="N401">
            <v>2</v>
          </cell>
          <cell r="O401">
            <v>5.6000000000000001E-2</v>
          </cell>
          <cell r="P401">
            <v>0.112</v>
          </cell>
          <cell r="Q401">
            <v>1.12E-7</v>
          </cell>
          <cell r="R401">
            <v>8928571.4285714291</v>
          </cell>
          <cell r="S401" t="str">
            <v>Any two straps will retain function</v>
          </cell>
          <cell r="T401" t="str">
            <v>NPRD 95 P2-20, Bolt Hex Head - 0.0020M converted to hours</v>
          </cell>
          <cell r="U401">
            <v>2</v>
          </cell>
          <cell r="V401">
            <v>1.2666666666666666</v>
          </cell>
          <cell r="W401">
            <v>1.4186666666666667E-7</v>
          </cell>
          <cell r="X40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01">
            <v>1</v>
          </cell>
          <cell r="AA401" t="str">
            <v>R4</v>
          </cell>
          <cell r="AB401" t="str">
            <v>T0</v>
          </cell>
          <cell r="AC401" t="str">
            <v>P6</v>
          </cell>
          <cell r="AD401" t="str">
            <v>T0</v>
          </cell>
          <cell r="AE401">
            <v>0</v>
          </cell>
          <cell r="AF401">
            <v>0.5</v>
          </cell>
          <cell r="AG401">
            <v>0.18333333333333332</v>
          </cell>
          <cell r="AH401">
            <v>0.5</v>
          </cell>
          <cell r="AI401">
            <v>0</v>
          </cell>
          <cell r="AJ401">
            <v>8.3333333333333329E-2</v>
          </cell>
          <cell r="AK401">
            <v>0</v>
          </cell>
          <cell r="AL401">
            <v>0</v>
          </cell>
          <cell r="AM401">
            <v>1.2666666666666666</v>
          </cell>
          <cell r="AN401">
            <v>1.4186666666666667E-7</v>
          </cell>
          <cell r="AP401">
            <v>2</v>
          </cell>
          <cell r="AQ401">
            <v>2</v>
          </cell>
          <cell r="BD401">
            <v>2</v>
          </cell>
          <cell r="BJ401">
            <v>1</v>
          </cell>
          <cell r="BK401">
            <v>1</v>
          </cell>
          <cell r="BL401">
            <v>1</v>
          </cell>
          <cell r="BM401">
            <v>1</v>
          </cell>
          <cell r="BO401" t="str">
            <v/>
          </cell>
          <cell r="BP401" t="str">
            <v xml:space="preserve">Expected to be replaceable. </v>
          </cell>
          <cell r="BQ401" t="str">
            <v/>
          </cell>
          <cell r="BR401" t="str">
            <v/>
          </cell>
          <cell r="BS401" t="str">
            <v/>
          </cell>
          <cell r="BT401" t="str">
            <v/>
          </cell>
          <cell r="BU401" t="str">
            <v/>
          </cell>
          <cell r="BV401" t="str">
            <v xml:space="preserve">Remove tank in accordance with above to gain access. Expected to need 2 mechanics to remove tank. </v>
          </cell>
          <cell r="BW401" t="str">
            <v/>
          </cell>
          <cell r="BX401" t="str">
            <v/>
          </cell>
          <cell r="BY401" t="str">
            <v/>
          </cell>
          <cell r="BZ401" t="str">
            <v/>
          </cell>
          <cell r="CA401" t="str">
            <v xml:space="preserve">Repair by exchange available at First or Second line without special facilities. </v>
          </cell>
          <cell r="CB401" t="str">
            <v/>
          </cell>
          <cell r="CC401" t="str">
            <v/>
          </cell>
          <cell r="CD401" t="str">
            <v/>
          </cell>
          <cell r="CE401" t="str">
            <v/>
          </cell>
          <cell r="CF401" t="str">
            <v xml:space="preserve">Remove and replace part with standard tools. No Special tools predicted. </v>
          </cell>
          <cell r="CG401" t="str">
            <v xml:space="preserve">Reinstall in the reverse order. </v>
          </cell>
          <cell r="CH401" t="str">
            <v/>
          </cell>
          <cell r="CI401" t="str">
            <v xml:space="preserve">No consumeables predicted. </v>
          </cell>
          <cell r="CJ401" t="str">
            <v xml:space="preserve">No predicted life limitations. </v>
          </cell>
          <cell r="CK401" t="str">
            <v/>
          </cell>
          <cell r="CL401" t="str">
            <v>Y</v>
          </cell>
        </row>
        <row r="402">
          <cell r="A402">
            <v>408</v>
          </cell>
          <cell r="B402">
            <v>111</v>
          </cell>
          <cell r="C402">
            <v>2</v>
          </cell>
          <cell r="D402" t="str">
            <v>N</v>
          </cell>
          <cell r="E402">
            <v>0</v>
          </cell>
          <cell r="F402" t="str">
            <v>SV00A0A410AD23</v>
          </cell>
          <cell r="G402" t="str">
            <v/>
          </cell>
          <cell r="H402" t="str">
            <v>REP/REC</v>
          </cell>
          <cell r="I402" t="str">
            <v>MAIN TANK - 3 - REPAIR &amp; RECOVERY</v>
          </cell>
          <cell r="J402" t="str">
            <v/>
          </cell>
          <cell r="K402" t="str">
            <v>Strap Assy 3</v>
          </cell>
          <cell r="L402" t="str">
            <v/>
          </cell>
          <cell r="M402" t="str">
            <v/>
          </cell>
          <cell r="N402" t="str">
            <v/>
          </cell>
          <cell r="O402">
            <v>7.9493925537392647</v>
          </cell>
          <cell r="P402">
            <v>7.9493925537392647</v>
          </cell>
          <cell r="Q402">
            <v>7.949392553739265E-6</v>
          </cell>
          <cell r="R402">
            <v>125795.77536771867</v>
          </cell>
          <cell r="S402" t="str">
            <v>Any two straps will retain function</v>
          </cell>
          <cell r="T402" t="str">
            <v>Sum of Below Parts</v>
          </cell>
          <cell r="U402">
            <v>1</v>
          </cell>
          <cell r="V402">
            <v>1.4173733601112033</v>
          </cell>
          <cell r="W402">
            <v>1.1267257234736401E-5</v>
          </cell>
          <cell r="X402" t="str">
            <v xml:space="preserve">Repair by exchange available at First or Second line without special facilities. See parts below. Individual damaged parts can be replaced without replacing the tank. </v>
          </cell>
          <cell r="Z402">
            <v>0</v>
          </cell>
          <cell r="AA402" t="str">
            <v>T0</v>
          </cell>
          <cell r="AB402" t="str">
            <v>T0</v>
          </cell>
          <cell r="AC402" t="str">
            <v>T0</v>
          </cell>
          <cell r="AD402" t="str">
            <v>T0</v>
          </cell>
          <cell r="AL402" t="str">
            <v>MTTE =</v>
          </cell>
          <cell r="AM402">
            <v>1.4173733601112033</v>
          </cell>
          <cell r="AN402">
            <v>1.1267257234736401E-5</v>
          </cell>
          <cell r="AP402">
            <v>1</v>
          </cell>
          <cell r="AQ402">
            <v>4</v>
          </cell>
          <cell r="BJ402">
            <v>6</v>
          </cell>
          <cell r="BL402">
            <v>6</v>
          </cell>
          <cell r="BM402">
            <v>5</v>
          </cell>
          <cell r="BN402">
            <v>2</v>
          </cell>
          <cell r="BO402" t="str">
            <v/>
          </cell>
          <cell r="BP402" t="str">
            <v/>
          </cell>
          <cell r="BQ402" t="str">
            <v/>
          </cell>
          <cell r="BR402" t="str">
            <v/>
          </cell>
          <cell r="BS402" t="str">
            <v/>
          </cell>
          <cell r="BT402" t="str">
            <v/>
          </cell>
          <cell r="BU402" t="str">
            <v/>
          </cell>
          <cell r="BV402" t="str">
            <v/>
          </cell>
          <cell r="BW402" t="str">
            <v/>
          </cell>
          <cell r="BX402" t="str">
            <v/>
          </cell>
          <cell r="BY402" t="str">
            <v/>
          </cell>
          <cell r="BZ402" t="str">
            <v/>
          </cell>
          <cell r="CA402" t="str">
            <v xml:space="preserve">Repair by exchange available at First or Second line without special facilities. </v>
          </cell>
          <cell r="CB402" t="str">
            <v/>
          </cell>
          <cell r="CC402" t="str">
            <v/>
          </cell>
          <cell r="CD402" t="str">
            <v/>
          </cell>
          <cell r="CE402" t="str">
            <v/>
          </cell>
          <cell r="CF402" t="str">
            <v/>
          </cell>
          <cell r="CG402" t="str">
            <v/>
          </cell>
          <cell r="CH402" t="str">
            <v/>
          </cell>
          <cell r="CI402" t="str">
            <v/>
          </cell>
          <cell r="CJ402" t="str">
            <v/>
          </cell>
          <cell r="CK402" t="str">
            <v xml:space="preserve">See parts below. Individual damaged parts can be replaced without replacing the tank. </v>
          </cell>
          <cell r="CL402" t="str">
            <v>Y</v>
          </cell>
        </row>
        <row r="403">
          <cell r="A403">
            <v>409</v>
          </cell>
          <cell r="B403">
            <v>111</v>
          </cell>
          <cell r="C403">
            <v>3</v>
          </cell>
          <cell r="D403" t="str">
            <v>Y</v>
          </cell>
          <cell r="E403">
            <v>0.112</v>
          </cell>
          <cell r="F403" t="str">
            <v>SV00A0A410AD2301</v>
          </cell>
          <cell r="G403" t="str">
            <v>FT28433/01</v>
          </cell>
          <cell r="H403" t="str">
            <v>REP/REC</v>
          </cell>
          <cell r="I403" t="str">
            <v>MAIN TANK - 3 - REPAIR &amp; RECOVERY</v>
          </cell>
          <cell r="J403" t="str">
            <v>Strap</v>
          </cell>
          <cell r="K403" t="str">
            <v>(Strap Assy 3) FT28433/-</v>
          </cell>
          <cell r="L403" t="str">
            <v>Strap</v>
          </cell>
          <cell r="M403">
            <v>1</v>
          </cell>
          <cell r="N403">
            <v>1</v>
          </cell>
          <cell r="O403">
            <v>0.112</v>
          </cell>
          <cell r="P403">
            <v>0.112</v>
          </cell>
          <cell r="Q403">
            <v>1.12E-7</v>
          </cell>
          <cell r="R403">
            <v>8928571.4285714291</v>
          </cell>
          <cell r="S403" t="str">
            <v>Any two straps will retain function</v>
          </cell>
          <cell r="T403" t="str">
            <v>NPRD 95 P2- 152, Plate Universal - 0.0040M converted to hours</v>
          </cell>
          <cell r="U403">
            <v>2</v>
          </cell>
          <cell r="V403">
            <v>1.7499999999999998</v>
          </cell>
          <cell r="W403">
            <v>1.9599999999999998E-7</v>
          </cell>
          <cell r="X40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03">
            <v>1</v>
          </cell>
          <cell r="AA403" t="str">
            <v>R4</v>
          </cell>
          <cell r="AB403" t="str">
            <v>T0</v>
          </cell>
          <cell r="AC403" t="str">
            <v>P23</v>
          </cell>
          <cell r="AD403" t="str">
            <v>T0</v>
          </cell>
          <cell r="AE403">
            <v>0</v>
          </cell>
          <cell r="AF403">
            <v>0.5</v>
          </cell>
          <cell r="AG403">
            <v>0.66666666666666663</v>
          </cell>
          <cell r="AH403">
            <v>0.5</v>
          </cell>
          <cell r="AI403">
            <v>0</v>
          </cell>
          <cell r="AJ403">
            <v>8.3333333333333329E-2</v>
          </cell>
          <cell r="AK403">
            <v>0</v>
          </cell>
          <cell r="AL403">
            <v>0</v>
          </cell>
          <cell r="AM403">
            <v>1.7499999999999998</v>
          </cell>
          <cell r="AN403">
            <v>1.9599999999999998E-7</v>
          </cell>
          <cell r="AP403">
            <v>2</v>
          </cell>
          <cell r="AQ403">
            <v>2</v>
          </cell>
          <cell r="BD403">
            <v>2</v>
          </cell>
          <cell r="BJ403">
            <v>1</v>
          </cell>
          <cell r="BK403">
            <v>1</v>
          </cell>
          <cell r="BL403">
            <v>1</v>
          </cell>
          <cell r="BM403">
            <v>1</v>
          </cell>
          <cell r="BO403" t="str">
            <v/>
          </cell>
          <cell r="BP403" t="str">
            <v xml:space="preserve">Expected to be replaceable. </v>
          </cell>
          <cell r="BQ403" t="str">
            <v/>
          </cell>
          <cell r="BR403" t="str">
            <v/>
          </cell>
          <cell r="BS403" t="str">
            <v/>
          </cell>
          <cell r="BT403" t="str">
            <v/>
          </cell>
          <cell r="BU403" t="str">
            <v/>
          </cell>
          <cell r="BV403" t="str">
            <v xml:space="preserve">Remove tank in accordance with above to gain access. Expected to need 2 mechanics to remove tank. </v>
          </cell>
          <cell r="BW403" t="str">
            <v/>
          </cell>
          <cell r="BX403" t="str">
            <v/>
          </cell>
          <cell r="BY403" t="str">
            <v/>
          </cell>
          <cell r="BZ403" t="str">
            <v/>
          </cell>
          <cell r="CA403" t="str">
            <v xml:space="preserve">Repair by exchange available at First or Second line without special facilities. </v>
          </cell>
          <cell r="CB403" t="str">
            <v/>
          </cell>
          <cell r="CC403" t="str">
            <v/>
          </cell>
          <cell r="CD403" t="str">
            <v/>
          </cell>
          <cell r="CE403" t="str">
            <v/>
          </cell>
          <cell r="CF403" t="str">
            <v xml:space="preserve">Remove and replace part with standard tools. No Special tools predicted. </v>
          </cell>
          <cell r="CG403" t="str">
            <v xml:space="preserve">Reinstall in the reverse order. </v>
          </cell>
          <cell r="CH403" t="str">
            <v/>
          </cell>
          <cell r="CI403" t="str">
            <v xml:space="preserve">No consumeables predicted. </v>
          </cell>
          <cell r="CJ403" t="str">
            <v xml:space="preserve">No predicted life limitations. </v>
          </cell>
          <cell r="CK403" t="str">
            <v/>
          </cell>
          <cell r="CL403" t="str">
            <v>Y</v>
          </cell>
        </row>
        <row r="404">
          <cell r="A404">
            <v>410</v>
          </cell>
          <cell r="B404">
            <v>111</v>
          </cell>
          <cell r="C404">
            <v>3</v>
          </cell>
          <cell r="D404" t="str">
            <v>Y</v>
          </cell>
          <cell r="E404">
            <v>0.112</v>
          </cell>
          <cell r="F404" t="str">
            <v>SV00A0A410AD2303</v>
          </cell>
          <cell r="G404" t="str">
            <v>FT28432/02</v>
          </cell>
          <cell r="H404" t="str">
            <v>REP/REC</v>
          </cell>
          <cell r="I404" t="str">
            <v>MAIN TANK - 3 - REPAIR &amp; RECOVERY</v>
          </cell>
          <cell r="J404" t="str">
            <v>Strap</v>
          </cell>
          <cell r="K404" t="str">
            <v>(Strap Assy 3) FT28433/-</v>
          </cell>
          <cell r="L404" t="str">
            <v>Strap</v>
          </cell>
          <cell r="M404">
            <v>1</v>
          </cell>
          <cell r="N404">
            <v>1</v>
          </cell>
          <cell r="O404">
            <v>0.112</v>
          </cell>
          <cell r="P404">
            <v>0.112</v>
          </cell>
          <cell r="Q404">
            <v>1.12E-7</v>
          </cell>
          <cell r="R404">
            <v>8928571.4285714291</v>
          </cell>
          <cell r="S404" t="str">
            <v>Any two straps will retain function</v>
          </cell>
          <cell r="T404" t="str">
            <v>NPRD 95 P2- 152, Plate Universal - 0.0040M converted to hours</v>
          </cell>
          <cell r="U404">
            <v>2</v>
          </cell>
          <cell r="V404">
            <v>1.7499999999999998</v>
          </cell>
          <cell r="W404">
            <v>1.9599999999999998E-7</v>
          </cell>
          <cell r="X40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04">
            <v>1</v>
          </cell>
          <cell r="AA404" t="str">
            <v>R4</v>
          </cell>
          <cell r="AB404" t="str">
            <v>T0</v>
          </cell>
          <cell r="AC404" t="str">
            <v>P23</v>
          </cell>
          <cell r="AD404" t="str">
            <v>T0</v>
          </cell>
          <cell r="AE404">
            <v>0</v>
          </cell>
          <cell r="AF404">
            <v>0.5</v>
          </cell>
          <cell r="AG404">
            <v>0.66666666666666663</v>
          </cell>
          <cell r="AH404">
            <v>0.5</v>
          </cell>
          <cell r="AI404">
            <v>0</v>
          </cell>
          <cell r="AJ404">
            <v>8.3333333333333329E-2</v>
          </cell>
          <cell r="AK404">
            <v>0</v>
          </cell>
          <cell r="AL404">
            <v>0</v>
          </cell>
          <cell r="AM404">
            <v>1.7499999999999998</v>
          </cell>
          <cell r="AN404">
            <v>1.9599999999999998E-7</v>
          </cell>
          <cell r="AP404">
            <v>2</v>
          </cell>
          <cell r="AQ404">
            <v>2</v>
          </cell>
          <cell r="BD404">
            <v>2</v>
          </cell>
          <cell r="BJ404">
            <v>1</v>
          </cell>
          <cell r="BK404">
            <v>1</v>
          </cell>
          <cell r="BL404">
            <v>1</v>
          </cell>
          <cell r="BM404">
            <v>1</v>
          </cell>
          <cell r="BO404" t="str">
            <v/>
          </cell>
          <cell r="BP404" t="str">
            <v xml:space="preserve">Expected to be replaceable. </v>
          </cell>
          <cell r="BQ404" t="str">
            <v/>
          </cell>
          <cell r="BR404" t="str">
            <v/>
          </cell>
          <cell r="BS404" t="str">
            <v/>
          </cell>
          <cell r="BT404" t="str">
            <v/>
          </cell>
          <cell r="BU404" t="str">
            <v/>
          </cell>
          <cell r="BV404" t="str">
            <v xml:space="preserve">Remove tank in accordance with above to gain access. Expected to need 2 mechanics to remove tank. </v>
          </cell>
          <cell r="BW404" t="str">
            <v/>
          </cell>
          <cell r="BX404" t="str">
            <v/>
          </cell>
          <cell r="BY404" t="str">
            <v/>
          </cell>
          <cell r="BZ404" t="str">
            <v/>
          </cell>
          <cell r="CA404" t="str">
            <v xml:space="preserve">Repair by exchange available at First or Second line without special facilities. </v>
          </cell>
          <cell r="CB404" t="str">
            <v/>
          </cell>
          <cell r="CC404" t="str">
            <v/>
          </cell>
          <cell r="CD404" t="str">
            <v/>
          </cell>
          <cell r="CE404" t="str">
            <v/>
          </cell>
          <cell r="CF404" t="str">
            <v xml:space="preserve">Remove and replace part with standard tools. No Special tools predicted. </v>
          </cell>
          <cell r="CG404" t="str">
            <v xml:space="preserve">Reinstall in the reverse order. </v>
          </cell>
          <cell r="CH404" t="str">
            <v/>
          </cell>
          <cell r="CI404" t="str">
            <v xml:space="preserve">No consumeables predicted. </v>
          </cell>
          <cell r="CJ404" t="str">
            <v xml:space="preserve">No predicted life limitations. </v>
          </cell>
          <cell r="CK404" t="str">
            <v/>
          </cell>
          <cell r="CL404" t="str">
            <v>Y</v>
          </cell>
        </row>
        <row r="405">
          <cell r="A405">
            <v>411</v>
          </cell>
          <cell r="B405">
            <v>111</v>
          </cell>
          <cell r="C405">
            <v>3</v>
          </cell>
          <cell r="D405" t="str">
            <v>Y</v>
          </cell>
          <cell r="E405">
            <v>0.112</v>
          </cell>
          <cell r="F405" t="str">
            <v>SV00A0A410AD2305</v>
          </cell>
          <cell r="G405" t="str">
            <v>FT28432/03</v>
          </cell>
          <cell r="H405" t="str">
            <v>REP/REC</v>
          </cell>
          <cell r="I405" t="str">
            <v>MAIN TANK - 3 - REPAIR &amp; RECOVERY</v>
          </cell>
          <cell r="J405" t="str">
            <v>Strap</v>
          </cell>
          <cell r="K405" t="str">
            <v>(Strap Assy 3) FT28433/-</v>
          </cell>
          <cell r="L405" t="str">
            <v>Strap</v>
          </cell>
          <cell r="M405">
            <v>1</v>
          </cell>
          <cell r="N405">
            <v>1</v>
          </cell>
          <cell r="O405">
            <v>0.112</v>
          </cell>
          <cell r="P405">
            <v>0.112</v>
          </cell>
          <cell r="Q405">
            <v>1.12E-7</v>
          </cell>
          <cell r="R405">
            <v>8928571.4285714291</v>
          </cell>
          <cell r="S405" t="str">
            <v>Any two straps will retain function</v>
          </cell>
          <cell r="T405" t="str">
            <v>NPRD 95 P2- 152, Plate Universal - 0.0040M converted to hours</v>
          </cell>
          <cell r="U405">
            <v>2</v>
          </cell>
          <cell r="V405">
            <v>1.7499999999999998</v>
          </cell>
          <cell r="W405">
            <v>1.9599999999999998E-7</v>
          </cell>
          <cell r="X40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05">
            <v>1</v>
          </cell>
          <cell r="AA405" t="str">
            <v>R4</v>
          </cell>
          <cell r="AB405" t="str">
            <v>T0</v>
          </cell>
          <cell r="AC405" t="str">
            <v>P23</v>
          </cell>
          <cell r="AD405" t="str">
            <v>T0</v>
          </cell>
          <cell r="AE405">
            <v>0</v>
          </cell>
          <cell r="AF405">
            <v>0.5</v>
          </cell>
          <cell r="AG405">
            <v>0.66666666666666663</v>
          </cell>
          <cell r="AH405">
            <v>0.5</v>
          </cell>
          <cell r="AI405">
            <v>0</v>
          </cell>
          <cell r="AJ405">
            <v>8.3333333333333329E-2</v>
          </cell>
          <cell r="AK405">
            <v>0</v>
          </cell>
          <cell r="AL405">
            <v>0</v>
          </cell>
          <cell r="AM405">
            <v>1.7499999999999998</v>
          </cell>
          <cell r="AN405">
            <v>1.9599999999999998E-7</v>
          </cell>
          <cell r="AP405">
            <v>2</v>
          </cell>
          <cell r="AQ405">
            <v>2</v>
          </cell>
          <cell r="BD405">
            <v>2</v>
          </cell>
          <cell r="BJ405">
            <v>1</v>
          </cell>
          <cell r="BK405">
            <v>1</v>
          </cell>
          <cell r="BL405">
            <v>1</v>
          </cell>
          <cell r="BM405">
            <v>1</v>
          </cell>
          <cell r="BO405" t="str">
            <v/>
          </cell>
          <cell r="BP405" t="str">
            <v xml:space="preserve">Expected to be replaceable. </v>
          </cell>
          <cell r="BQ405" t="str">
            <v/>
          </cell>
          <cell r="BR405" t="str">
            <v/>
          </cell>
          <cell r="BS405" t="str">
            <v/>
          </cell>
          <cell r="BT405" t="str">
            <v/>
          </cell>
          <cell r="BU405" t="str">
            <v/>
          </cell>
          <cell r="BV405" t="str">
            <v xml:space="preserve">Remove tank in accordance with above to gain access. Expected to need 2 mechanics to remove tank. </v>
          </cell>
          <cell r="BW405" t="str">
            <v/>
          </cell>
          <cell r="BX405" t="str">
            <v/>
          </cell>
          <cell r="BY405" t="str">
            <v/>
          </cell>
          <cell r="BZ405" t="str">
            <v/>
          </cell>
          <cell r="CA405" t="str">
            <v xml:space="preserve">Repair by exchange available at First or Second line without special facilities. </v>
          </cell>
          <cell r="CB405" t="str">
            <v/>
          </cell>
          <cell r="CC405" t="str">
            <v/>
          </cell>
          <cell r="CD405" t="str">
            <v/>
          </cell>
          <cell r="CE405" t="str">
            <v/>
          </cell>
          <cell r="CF405" t="str">
            <v xml:space="preserve">Remove and replace part with standard tools. No Special tools predicted. </v>
          </cell>
          <cell r="CG405" t="str">
            <v xml:space="preserve">Reinstall in the reverse order. </v>
          </cell>
          <cell r="CH405" t="str">
            <v/>
          </cell>
          <cell r="CI405" t="str">
            <v xml:space="preserve">No consumeables predicted. </v>
          </cell>
          <cell r="CJ405" t="str">
            <v xml:space="preserve">No predicted life limitations. </v>
          </cell>
          <cell r="CK405" t="str">
            <v/>
          </cell>
          <cell r="CL405" t="str">
            <v>Y</v>
          </cell>
        </row>
        <row r="406">
          <cell r="A406">
            <v>412</v>
          </cell>
          <cell r="B406">
            <v>48</v>
          </cell>
          <cell r="C406">
            <v>3</v>
          </cell>
          <cell r="D406" t="str">
            <v>Y</v>
          </cell>
          <cell r="E406">
            <v>0.44800000000000001</v>
          </cell>
          <cell r="F406" t="str">
            <v>SV00A0A410AD2307</v>
          </cell>
          <cell r="G406" t="str">
            <v>FT28911</v>
          </cell>
          <cell r="H406" t="str">
            <v>REP/REC</v>
          </cell>
          <cell r="I406" t="str">
            <v>MAIN TANK - 3 - REPAIR &amp; RECOVERY</v>
          </cell>
          <cell r="J406" t="str">
            <v>Tension Block Threaded M8</v>
          </cell>
          <cell r="K406" t="str">
            <v>(Strap Assy 3) FT28433/-</v>
          </cell>
          <cell r="L406" t="str">
            <v>Tension Block Threaded M8</v>
          </cell>
          <cell r="M406">
            <v>2</v>
          </cell>
          <cell r="N406">
            <v>2</v>
          </cell>
          <cell r="O406">
            <v>0.224</v>
          </cell>
          <cell r="P406">
            <v>0.44800000000000001</v>
          </cell>
          <cell r="Q406">
            <v>4.4799999999999999E-7</v>
          </cell>
          <cell r="R406">
            <v>2232142.8571428573</v>
          </cell>
          <cell r="S406" t="str">
            <v>Any two straps will retain function</v>
          </cell>
          <cell r="T406" t="str">
            <v>NPRD 95 P2-152, Plate - 0.008M GM converted to hours.</v>
          </cell>
          <cell r="U406">
            <v>2</v>
          </cell>
          <cell r="V406">
            <v>1.7499999999999998</v>
          </cell>
          <cell r="W406">
            <v>7.8399999999999993E-7</v>
          </cell>
          <cell r="X40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06">
            <v>1</v>
          </cell>
          <cell r="AA406" t="str">
            <v>R4</v>
          </cell>
          <cell r="AB406" t="str">
            <v>T0</v>
          </cell>
          <cell r="AC406" t="str">
            <v>P23</v>
          </cell>
          <cell r="AD406" t="str">
            <v>T0</v>
          </cell>
          <cell r="AE406">
            <v>0</v>
          </cell>
          <cell r="AF406">
            <v>0.5</v>
          </cell>
          <cell r="AG406">
            <v>0.66666666666666663</v>
          </cell>
          <cell r="AH406">
            <v>0.5</v>
          </cell>
          <cell r="AI406">
            <v>0</v>
          </cell>
          <cell r="AJ406">
            <v>8.3333333333333329E-2</v>
          </cell>
          <cell r="AK406">
            <v>0</v>
          </cell>
          <cell r="AL406">
            <v>0</v>
          </cell>
          <cell r="AM406">
            <v>1.7499999999999998</v>
          </cell>
          <cell r="AN406">
            <v>7.8399999999999993E-7</v>
          </cell>
          <cell r="AP406">
            <v>2</v>
          </cell>
          <cell r="AQ406">
            <v>2</v>
          </cell>
          <cell r="BD406">
            <v>2</v>
          </cell>
          <cell r="BJ406">
            <v>1</v>
          </cell>
          <cell r="BK406">
            <v>1</v>
          </cell>
          <cell r="BL406">
            <v>1</v>
          </cell>
          <cell r="BM406">
            <v>1</v>
          </cell>
          <cell r="BO406" t="str">
            <v/>
          </cell>
          <cell r="BP406" t="str">
            <v xml:space="preserve">Expected to be replaceable. </v>
          </cell>
          <cell r="BQ406" t="str">
            <v/>
          </cell>
          <cell r="BR406" t="str">
            <v/>
          </cell>
          <cell r="BS406" t="str">
            <v/>
          </cell>
          <cell r="BT406" t="str">
            <v/>
          </cell>
          <cell r="BU406" t="str">
            <v/>
          </cell>
          <cell r="BV406" t="str">
            <v xml:space="preserve">Remove tank in accordance with above to gain access. Expected to need 2 mechanics to remove tank. </v>
          </cell>
          <cell r="BW406" t="str">
            <v/>
          </cell>
          <cell r="BX406" t="str">
            <v/>
          </cell>
          <cell r="BY406" t="str">
            <v/>
          </cell>
          <cell r="BZ406" t="str">
            <v/>
          </cell>
          <cell r="CA406" t="str">
            <v xml:space="preserve">Repair by exchange available at First or Second line without special facilities. </v>
          </cell>
          <cell r="CB406" t="str">
            <v/>
          </cell>
          <cell r="CC406" t="str">
            <v/>
          </cell>
          <cell r="CD406" t="str">
            <v/>
          </cell>
          <cell r="CE406" t="str">
            <v/>
          </cell>
          <cell r="CF406" t="str">
            <v xml:space="preserve">Remove and replace part with standard tools. No Special tools predicted. </v>
          </cell>
          <cell r="CG406" t="str">
            <v xml:space="preserve">Reinstall in the reverse order. </v>
          </cell>
          <cell r="CH406" t="str">
            <v/>
          </cell>
          <cell r="CI406" t="str">
            <v xml:space="preserve">No consumeables predicted. </v>
          </cell>
          <cell r="CJ406" t="str">
            <v xml:space="preserve">No predicted life limitations. </v>
          </cell>
          <cell r="CK406" t="str">
            <v/>
          </cell>
          <cell r="CL406" t="str">
            <v>Y</v>
          </cell>
        </row>
        <row r="407">
          <cell r="A407">
            <v>413</v>
          </cell>
          <cell r="B407">
            <v>48</v>
          </cell>
          <cell r="C407">
            <v>3</v>
          </cell>
          <cell r="D407" t="str">
            <v>Y</v>
          </cell>
          <cell r="E407">
            <v>0.44800000000000001</v>
          </cell>
          <cell r="F407" t="str">
            <v>SV00A0A410AD2309</v>
          </cell>
          <cell r="G407" t="str">
            <v>FT28910</v>
          </cell>
          <cell r="H407" t="str">
            <v>REP/REC</v>
          </cell>
          <cell r="I407" t="str">
            <v>MAIN TANK - 3 - REPAIR &amp; RECOVERY</v>
          </cell>
          <cell r="J407" t="str">
            <v>Tension Block Clearance</v>
          </cell>
          <cell r="K407" t="str">
            <v>(Strap Assy 3) FT28433/-</v>
          </cell>
          <cell r="L407" t="str">
            <v>Tension Block Clearance</v>
          </cell>
          <cell r="M407">
            <v>2</v>
          </cell>
          <cell r="N407">
            <v>2</v>
          </cell>
          <cell r="O407">
            <v>0.224</v>
          </cell>
          <cell r="P407">
            <v>0.44800000000000001</v>
          </cell>
          <cell r="Q407">
            <v>4.4799999999999999E-7</v>
          </cell>
          <cell r="R407">
            <v>2232142.8571428573</v>
          </cell>
          <cell r="S407" t="str">
            <v>Any two straps will retain function</v>
          </cell>
          <cell r="T407" t="str">
            <v>NPRD 95 P2-152, Plate - 0.008M GM converted to hours.</v>
          </cell>
          <cell r="U407">
            <v>2</v>
          </cell>
          <cell r="V407">
            <v>1.7499999999999998</v>
          </cell>
          <cell r="W407">
            <v>7.8399999999999993E-7</v>
          </cell>
          <cell r="X40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07">
            <v>1</v>
          </cell>
          <cell r="AA407" t="str">
            <v>R4</v>
          </cell>
          <cell r="AB407" t="str">
            <v>T0</v>
          </cell>
          <cell r="AC407" t="str">
            <v>P23</v>
          </cell>
          <cell r="AD407" t="str">
            <v>T0</v>
          </cell>
          <cell r="AE407">
            <v>0</v>
          </cell>
          <cell r="AF407">
            <v>0.5</v>
          </cell>
          <cell r="AG407">
            <v>0.66666666666666663</v>
          </cell>
          <cell r="AH407">
            <v>0.5</v>
          </cell>
          <cell r="AI407">
            <v>0</v>
          </cell>
          <cell r="AJ407">
            <v>8.3333333333333329E-2</v>
          </cell>
          <cell r="AK407">
            <v>0</v>
          </cell>
          <cell r="AL407">
            <v>0</v>
          </cell>
          <cell r="AM407">
            <v>1.7499999999999998</v>
          </cell>
          <cell r="AN407">
            <v>7.8399999999999993E-7</v>
          </cell>
          <cell r="AP407">
            <v>2</v>
          </cell>
          <cell r="AQ407">
            <v>2</v>
          </cell>
          <cell r="BD407">
            <v>2</v>
          </cell>
          <cell r="BJ407">
            <v>1</v>
          </cell>
          <cell r="BK407">
            <v>1</v>
          </cell>
          <cell r="BL407">
            <v>1</v>
          </cell>
          <cell r="BM407">
            <v>1</v>
          </cell>
          <cell r="BO407" t="str">
            <v/>
          </cell>
          <cell r="BP407" t="str">
            <v xml:space="preserve">Expected to be replaceable. </v>
          </cell>
          <cell r="BQ407" t="str">
            <v/>
          </cell>
          <cell r="BR407" t="str">
            <v/>
          </cell>
          <cell r="BS407" t="str">
            <v/>
          </cell>
          <cell r="BT407" t="str">
            <v/>
          </cell>
          <cell r="BU407" t="str">
            <v/>
          </cell>
          <cell r="BV407" t="str">
            <v xml:space="preserve">Remove tank in accordance with above to gain access. Expected to need 2 mechanics to remove tank. </v>
          </cell>
          <cell r="BW407" t="str">
            <v/>
          </cell>
          <cell r="BX407" t="str">
            <v/>
          </cell>
          <cell r="BY407" t="str">
            <v/>
          </cell>
          <cell r="BZ407" t="str">
            <v/>
          </cell>
          <cell r="CA407" t="str">
            <v xml:space="preserve">Repair by exchange available at First or Second line without special facilities. </v>
          </cell>
          <cell r="CB407" t="str">
            <v/>
          </cell>
          <cell r="CC407" t="str">
            <v/>
          </cell>
          <cell r="CD407" t="str">
            <v/>
          </cell>
          <cell r="CE407" t="str">
            <v/>
          </cell>
          <cell r="CF407" t="str">
            <v xml:space="preserve">Remove and replace part with standard tools. No Special tools predicted. </v>
          </cell>
          <cell r="CG407" t="str">
            <v xml:space="preserve">Reinstall in the reverse order. </v>
          </cell>
          <cell r="CH407" t="str">
            <v/>
          </cell>
          <cell r="CI407" t="str">
            <v xml:space="preserve">No consumeables predicted. </v>
          </cell>
          <cell r="CJ407" t="str">
            <v xml:space="preserve">No predicted life limitations. </v>
          </cell>
          <cell r="CK407" t="str">
            <v/>
          </cell>
          <cell r="CL407" t="str">
            <v>Y</v>
          </cell>
        </row>
        <row r="408">
          <cell r="A408">
            <v>414</v>
          </cell>
          <cell r="B408">
            <v>73</v>
          </cell>
          <cell r="C408">
            <v>3</v>
          </cell>
          <cell r="D408" t="str">
            <v>Y</v>
          </cell>
          <cell r="E408">
            <v>5.0848000000000004</v>
          </cell>
          <cell r="F408" t="str">
            <v>SV00A0A410AD2311</v>
          </cell>
          <cell r="G408" t="str">
            <v>NT-M8-SCX24</v>
          </cell>
          <cell r="H408" t="str">
            <v>REP/REC</v>
          </cell>
          <cell r="I408" t="str">
            <v>MAIN TANK - 3 - REPAIR &amp; RECOVERY</v>
          </cell>
          <cell r="J408" t="str">
            <v>Studding Connector M8</v>
          </cell>
          <cell r="K408" t="str">
            <v>(Strap Assy 3) FT28433/-</v>
          </cell>
          <cell r="L408" t="str">
            <v>Studding Connector M8</v>
          </cell>
          <cell r="M408">
            <v>2</v>
          </cell>
          <cell r="N408">
            <v>2</v>
          </cell>
          <cell r="O408">
            <v>2.5424000000000002</v>
          </cell>
          <cell r="P408">
            <v>5.0848000000000004</v>
          </cell>
          <cell r="Q408">
            <v>5.0848000000000009E-6</v>
          </cell>
          <cell r="R408">
            <v>196664.56891126491</v>
          </cell>
          <cell r="S408" t="str">
            <v>Any two straps will retain function</v>
          </cell>
          <cell r="T408" t="str">
            <v>NPRD 95 P2-49, Connector Adapter - 0.0908M converted to hours</v>
          </cell>
          <cell r="U408">
            <v>2</v>
          </cell>
          <cell r="V408">
            <v>1.3</v>
          </cell>
          <cell r="W408">
            <v>6.6102400000000009E-6</v>
          </cell>
          <cell r="X40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08">
            <v>1</v>
          </cell>
          <cell r="AA408" t="str">
            <v>R4</v>
          </cell>
          <cell r="AB408" t="str">
            <v>T0</v>
          </cell>
          <cell r="AC408" t="str">
            <v>P11</v>
          </cell>
          <cell r="AD408" t="str">
            <v>T0</v>
          </cell>
          <cell r="AE408">
            <v>0</v>
          </cell>
          <cell r="AF408">
            <v>0.5</v>
          </cell>
          <cell r="AG408">
            <v>0.21666666666666667</v>
          </cell>
          <cell r="AH408">
            <v>0.5</v>
          </cell>
          <cell r="AI408">
            <v>0</v>
          </cell>
          <cell r="AJ408">
            <v>8.3333333333333329E-2</v>
          </cell>
          <cell r="AK408">
            <v>0</v>
          </cell>
          <cell r="AL408">
            <v>0</v>
          </cell>
          <cell r="AM408">
            <v>1.3</v>
          </cell>
          <cell r="AN408">
            <v>6.6102400000000009E-6</v>
          </cell>
          <cell r="AP408">
            <v>2</v>
          </cell>
          <cell r="AQ408">
            <v>2</v>
          </cell>
          <cell r="BD408">
            <v>2</v>
          </cell>
          <cell r="BJ408">
            <v>1</v>
          </cell>
          <cell r="BK408">
            <v>1</v>
          </cell>
          <cell r="BL408">
            <v>2</v>
          </cell>
          <cell r="BM408">
            <v>1</v>
          </cell>
          <cell r="BO408" t="str">
            <v/>
          </cell>
          <cell r="BP408" t="str">
            <v xml:space="preserve">Expected to be replaceable. </v>
          </cell>
          <cell r="BQ408" t="str">
            <v/>
          </cell>
          <cell r="BR408" t="str">
            <v/>
          </cell>
          <cell r="BS408" t="str">
            <v/>
          </cell>
          <cell r="BT408" t="str">
            <v/>
          </cell>
          <cell r="BU408" t="str">
            <v/>
          </cell>
          <cell r="BV408" t="str">
            <v xml:space="preserve">Remove tank in accordance with above to gain access. Expected to need 2 mechanics to remove tank. </v>
          </cell>
          <cell r="BW408" t="str">
            <v/>
          </cell>
          <cell r="BX408" t="str">
            <v/>
          </cell>
          <cell r="BY408" t="str">
            <v/>
          </cell>
          <cell r="BZ408" t="str">
            <v/>
          </cell>
          <cell r="CA408" t="str">
            <v xml:space="preserve">Repair by exchange available at First or Second line without special facilities. </v>
          </cell>
          <cell r="CB408" t="str">
            <v/>
          </cell>
          <cell r="CC408" t="str">
            <v/>
          </cell>
          <cell r="CD408" t="str">
            <v/>
          </cell>
          <cell r="CE408" t="str">
            <v/>
          </cell>
          <cell r="CF408" t="str">
            <v xml:space="preserve">Remove and replace part with standard tools. No Special tools predicted. </v>
          </cell>
          <cell r="CG408" t="str">
            <v xml:space="preserve">Reinstall in the reverse order. </v>
          </cell>
          <cell r="CH408" t="str">
            <v/>
          </cell>
          <cell r="CI408" t="str">
            <v xml:space="preserve">Use thread-locking compound on fasteners. Use silicone grease on bonded seals for preservation.  Use anti-seizing grease/compound on bulkhead connectors and bolts.  Use  bonding compound on mounting strap clamp locations as required. </v>
          </cell>
          <cell r="CJ408" t="str">
            <v xml:space="preserve">No predicted life limitations. </v>
          </cell>
          <cell r="CK408" t="str">
            <v/>
          </cell>
          <cell r="CL408" t="str">
            <v>Y</v>
          </cell>
        </row>
        <row r="409">
          <cell r="A409">
            <v>415</v>
          </cell>
          <cell r="B409">
            <v>48</v>
          </cell>
          <cell r="C409">
            <v>3</v>
          </cell>
          <cell r="D409" t="str">
            <v>Y</v>
          </cell>
          <cell r="E409">
            <v>0.224</v>
          </cell>
          <cell r="F409" t="str">
            <v>SV00A0A410AD2313</v>
          </cell>
          <cell r="G409" t="str">
            <v>FT28446</v>
          </cell>
          <cell r="H409" t="str">
            <v>REP/REC</v>
          </cell>
          <cell r="I409" t="str">
            <v>MAIN TANK - 3 - REPAIR &amp; RECOVERY</v>
          </cell>
          <cell r="J409" t="str">
            <v>Mounting Block</v>
          </cell>
          <cell r="K409" t="str">
            <v>(Strap Assy 3) FT28433/-</v>
          </cell>
          <cell r="L409" t="str">
            <v>Mounting Block</v>
          </cell>
          <cell r="M409">
            <v>1</v>
          </cell>
          <cell r="N409">
            <v>1</v>
          </cell>
          <cell r="O409">
            <v>0.224</v>
          </cell>
          <cell r="P409">
            <v>0.224</v>
          </cell>
          <cell r="Q409">
            <v>2.2399999999999999E-7</v>
          </cell>
          <cell r="R409">
            <v>4464285.7142857146</v>
          </cell>
          <cell r="S409" t="str">
            <v>Any two straps will retain function</v>
          </cell>
          <cell r="T409" t="str">
            <v>NPRD 95 P2-152, Plate - 0.008M GM converted to hours.</v>
          </cell>
          <cell r="U409">
            <v>2</v>
          </cell>
          <cell r="V409">
            <v>1.7499999999999998</v>
          </cell>
          <cell r="W409">
            <v>3.9199999999999996E-7</v>
          </cell>
          <cell r="X40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09">
            <v>1</v>
          </cell>
          <cell r="AA409" t="str">
            <v>R4</v>
          </cell>
          <cell r="AB409" t="str">
            <v>T0</v>
          </cell>
          <cell r="AC409" t="str">
            <v>P23</v>
          </cell>
          <cell r="AD409" t="str">
            <v>T0</v>
          </cell>
          <cell r="AE409">
            <v>0</v>
          </cell>
          <cell r="AF409">
            <v>0.5</v>
          </cell>
          <cell r="AG409">
            <v>0.66666666666666663</v>
          </cell>
          <cell r="AH409">
            <v>0.5</v>
          </cell>
          <cell r="AI409">
            <v>0</v>
          </cell>
          <cell r="AJ409">
            <v>8.3333333333333329E-2</v>
          </cell>
          <cell r="AK409">
            <v>0</v>
          </cell>
          <cell r="AL409">
            <v>0</v>
          </cell>
          <cell r="AM409">
            <v>1.7499999999999998</v>
          </cell>
          <cell r="AN409">
            <v>3.9199999999999996E-7</v>
          </cell>
          <cell r="AP409">
            <v>2</v>
          </cell>
          <cell r="AQ409">
            <v>2</v>
          </cell>
          <cell r="BD409">
            <v>2</v>
          </cell>
          <cell r="BJ409">
            <v>1</v>
          </cell>
          <cell r="BK409">
            <v>1</v>
          </cell>
          <cell r="BL409">
            <v>1</v>
          </cell>
          <cell r="BM409">
            <v>1</v>
          </cell>
          <cell r="BO409" t="str">
            <v/>
          </cell>
          <cell r="BP409" t="str">
            <v xml:space="preserve">Expected to be replaceable. </v>
          </cell>
          <cell r="BQ409" t="str">
            <v/>
          </cell>
          <cell r="BR409" t="str">
            <v/>
          </cell>
          <cell r="BS409" t="str">
            <v/>
          </cell>
          <cell r="BT409" t="str">
            <v/>
          </cell>
          <cell r="BU409" t="str">
            <v/>
          </cell>
          <cell r="BV409" t="str">
            <v xml:space="preserve">Remove tank in accordance with above to gain access. Expected to need 2 mechanics to remove tank. </v>
          </cell>
          <cell r="BW409" t="str">
            <v/>
          </cell>
          <cell r="BX409" t="str">
            <v/>
          </cell>
          <cell r="BY409" t="str">
            <v/>
          </cell>
          <cell r="BZ409" t="str">
            <v/>
          </cell>
          <cell r="CA409" t="str">
            <v xml:space="preserve">Repair by exchange available at First or Second line without special facilities. </v>
          </cell>
          <cell r="CB409" t="str">
            <v/>
          </cell>
          <cell r="CC409" t="str">
            <v/>
          </cell>
          <cell r="CD409" t="str">
            <v/>
          </cell>
          <cell r="CE409" t="str">
            <v/>
          </cell>
          <cell r="CF409" t="str">
            <v xml:space="preserve">Remove and replace part with standard tools. No Special tools predicted. </v>
          </cell>
          <cell r="CG409" t="str">
            <v xml:space="preserve">Reinstall in the reverse order. </v>
          </cell>
          <cell r="CH409" t="str">
            <v/>
          </cell>
          <cell r="CI409" t="str">
            <v xml:space="preserve">No consumeables predicted. </v>
          </cell>
          <cell r="CJ409" t="str">
            <v xml:space="preserve">No predicted life limitations. </v>
          </cell>
          <cell r="CK409" t="str">
            <v/>
          </cell>
          <cell r="CL409" t="str">
            <v>Y</v>
          </cell>
        </row>
        <row r="410">
          <cell r="A410">
            <v>416</v>
          </cell>
          <cell r="B410">
            <v>48</v>
          </cell>
          <cell r="C410">
            <v>3</v>
          </cell>
          <cell r="D410" t="str">
            <v>Y</v>
          </cell>
          <cell r="E410">
            <v>0.224</v>
          </cell>
          <cell r="F410" t="str">
            <v>SV00A0A410AD2315</v>
          </cell>
          <cell r="G410" t="str">
            <v>FT28909</v>
          </cell>
          <cell r="H410" t="str">
            <v>REP/REC</v>
          </cell>
          <cell r="I410" t="str">
            <v>MAIN TANK - 3 - REPAIR &amp; RECOVERY</v>
          </cell>
          <cell r="J410" t="str">
            <v>Strap Retaining Block</v>
          </cell>
          <cell r="K410" t="str">
            <v>(Strap Assy 3) FT28433/-</v>
          </cell>
          <cell r="L410" t="str">
            <v>Strap Retaining Block</v>
          </cell>
          <cell r="M410">
            <v>1</v>
          </cell>
          <cell r="N410">
            <v>1</v>
          </cell>
          <cell r="O410">
            <v>0.224</v>
          </cell>
          <cell r="P410">
            <v>0.224</v>
          </cell>
          <cell r="Q410">
            <v>2.2399999999999999E-7</v>
          </cell>
          <cell r="R410">
            <v>4464285.7142857146</v>
          </cell>
          <cell r="S410" t="str">
            <v>Any two straps will retain function</v>
          </cell>
          <cell r="T410" t="str">
            <v>NPRD 95 P2-152, Plate - 0.008M GM converted to hours.</v>
          </cell>
          <cell r="U410">
            <v>2</v>
          </cell>
          <cell r="V410">
            <v>1.7499999999999998</v>
          </cell>
          <cell r="W410">
            <v>3.9199999999999996E-7</v>
          </cell>
          <cell r="X41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10">
            <v>1</v>
          </cell>
          <cell r="AA410" t="str">
            <v>R4</v>
          </cell>
          <cell r="AB410" t="str">
            <v>T0</v>
          </cell>
          <cell r="AC410" t="str">
            <v>P23</v>
          </cell>
          <cell r="AD410" t="str">
            <v>T0</v>
          </cell>
          <cell r="AE410">
            <v>0</v>
          </cell>
          <cell r="AF410">
            <v>0.5</v>
          </cell>
          <cell r="AG410">
            <v>0.66666666666666663</v>
          </cell>
          <cell r="AH410">
            <v>0.5</v>
          </cell>
          <cell r="AI410">
            <v>0</v>
          </cell>
          <cell r="AJ410">
            <v>8.3333333333333329E-2</v>
          </cell>
          <cell r="AK410">
            <v>0</v>
          </cell>
          <cell r="AL410">
            <v>0</v>
          </cell>
          <cell r="AM410">
            <v>1.7499999999999998</v>
          </cell>
          <cell r="AN410">
            <v>3.9199999999999996E-7</v>
          </cell>
          <cell r="AP410">
            <v>2</v>
          </cell>
          <cell r="AQ410">
            <v>2</v>
          </cell>
          <cell r="BD410">
            <v>2</v>
          </cell>
          <cell r="BJ410">
            <v>1</v>
          </cell>
          <cell r="BK410">
            <v>1</v>
          </cell>
          <cell r="BL410">
            <v>1</v>
          </cell>
          <cell r="BM410">
            <v>1</v>
          </cell>
          <cell r="BO410" t="str">
            <v/>
          </cell>
          <cell r="BP410" t="str">
            <v xml:space="preserve">Expected to be replaceable. </v>
          </cell>
          <cell r="BQ410" t="str">
            <v/>
          </cell>
          <cell r="BR410" t="str">
            <v/>
          </cell>
          <cell r="BS410" t="str">
            <v/>
          </cell>
          <cell r="BT410" t="str">
            <v/>
          </cell>
          <cell r="BU410" t="str">
            <v/>
          </cell>
          <cell r="BV410" t="str">
            <v xml:space="preserve">Remove tank in accordance with above to gain access. Expected to need 2 mechanics to remove tank. </v>
          </cell>
          <cell r="BW410" t="str">
            <v/>
          </cell>
          <cell r="BX410" t="str">
            <v/>
          </cell>
          <cell r="BY410" t="str">
            <v/>
          </cell>
          <cell r="BZ410" t="str">
            <v/>
          </cell>
          <cell r="CA410" t="str">
            <v xml:space="preserve">Repair by exchange available at First or Second line without special facilities. </v>
          </cell>
          <cell r="CB410" t="str">
            <v/>
          </cell>
          <cell r="CC410" t="str">
            <v/>
          </cell>
          <cell r="CD410" t="str">
            <v/>
          </cell>
          <cell r="CE410" t="str">
            <v/>
          </cell>
          <cell r="CF410" t="str">
            <v xml:space="preserve">Remove and replace part with standard tools. No Special tools predicted. </v>
          </cell>
          <cell r="CG410" t="str">
            <v xml:space="preserve">Reinstall in the reverse order. </v>
          </cell>
          <cell r="CH410" t="str">
            <v/>
          </cell>
          <cell r="CI410" t="str">
            <v xml:space="preserve">No consumeables predicted. </v>
          </cell>
          <cell r="CJ410" t="str">
            <v xml:space="preserve">No predicted life limitations. </v>
          </cell>
          <cell r="CK410" t="str">
            <v/>
          </cell>
          <cell r="CL410" t="str">
            <v>Y</v>
          </cell>
        </row>
        <row r="411">
          <cell r="A411">
            <v>417</v>
          </cell>
          <cell r="B411">
            <v>48</v>
          </cell>
          <cell r="C411">
            <v>3</v>
          </cell>
          <cell r="D411" t="str">
            <v>Y</v>
          </cell>
          <cell r="E411">
            <v>0.224</v>
          </cell>
          <cell r="F411" t="str">
            <v>SV00A0A410AD2317</v>
          </cell>
          <cell r="G411" t="str">
            <v>FT28907</v>
          </cell>
          <cell r="H411" t="str">
            <v>REP/REC</v>
          </cell>
          <cell r="I411" t="str">
            <v>MAIN TANK - 3 - REPAIR &amp; RECOVERY</v>
          </cell>
          <cell r="J411" t="str">
            <v>Welded Mounting Block</v>
          </cell>
          <cell r="K411" t="str">
            <v>(Strap Assy 3) FT28433/-</v>
          </cell>
          <cell r="L411" t="str">
            <v>Welded Mounting Block</v>
          </cell>
          <cell r="M411">
            <v>1</v>
          </cell>
          <cell r="N411">
            <v>1</v>
          </cell>
          <cell r="O411">
            <v>0.224</v>
          </cell>
          <cell r="P411">
            <v>0.224</v>
          </cell>
          <cell r="Q411">
            <v>2.2399999999999999E-7</v>
          </cell>
          <cell r="R411">
            <v>4464285.7142857146</v>
          </cell>
          <cell r="S411" t="str">
            <v>Any two straps will retain function</v>
          </cell>
          <cell r="T411" t="str">
            <v>NPRD 95 P2-152, Plate - 0.008M GM converted to hours.</v>
          </cell>
          <cell r="U411">
            <v>2</v>
          </cell>
          <cell r="V411">
            <v>1.7499999999999998</v>
          </cell>
          <cell r="W411">
            <v>3.9199999999999996E-7</v>
          </cell>
          <cell r="X41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11">
            <v>1</v>
          </cell>
          <cell r="AA411" t="str">
            <v>R4</v>
          </cell>
          <cell r="AB411" t="str">
            <v>T0</v>
          </cell>
          <cell r="AC411" t="str">
            <v>P23</v>
          </cell>
          <cell r="AD411" t="str">
            <v>T0</v>
          </cell>
          <cell r="AE411">
            <v>0</v>
          </cell>
          <cell r="AF411">
            <v>0.5</v>
          </cell>
          <cell r="AG411">
            <v>0.66666666666666663</v>
          </cell>
          <cell r="AH411">
            <v>0.5</v>
          </cell>
          <cell r="AI411">
            <v>0</v>
          </cell>
          <cell r="AJ411">
            <v>8.3333333333333329E-2</v>
          </cell>
          <cell r="AK411">
            <v>0</v>
          </cell>
          <cell r="AL411">
            <v>0</v>
          </cell>
          <cell r="AM411">
            <v>1.7499999999999998</v>
          </cell>
          <cell r="AN411">
            <v>3.9199999999999996E-7</v>
          </cell>
          <cell r="AP411">
            <v>2</v>
          </cell>
          <cell r="AQ411">
            <v>2</v>
          </cell>
          <cell r="BD411">
            <v>2</v>
          </cell>
          <cell r="BJ411">
            <v>1</v>
          </cell>
          <cell r="BK411">
            <v>1</v>
          </cell>
          <cell r="BL411">
            <v>1</v>
          </cell>
          <cell r="BM411">
            <v>1</v>
          </cell>
          <cell r="BO411" t="str">
            <v/>
          </cell>
          <cell r="BP411" t="str">
            <v xml:space="preserve">Expected to be replaceable. </v>
          </cell>
          <cell r="BQ411" t="str">
            <v/>
          </cell>
          <cell r="BR411" t="str">
            <v/>
          </cell>
          <cell r="BS411" t="str">
            <v/>
          </cell>
          <cell r="BT411" t="str">
            <v/>
          </cell>
          <cell r="BU411" t="str">
            <v/>
          </cell>
          <cell r="BV411" t="str">
            <v xml:space="preserve">Remove tank in accordance with above to gain access. Expected to need 2 mechanics to remove tank. </v>
          </cell>
          <cell r="BW411" t="str">
            <v/>
          </cell>
          <cell r="BX411" t="str">
            <v/>
          </cell>
          <cell r="BY411" t="str">
            <v/>
          </cell>
          <cell r="BZ411" t="str">
            <v/>
          </cell>
          <cell r="CA411" t="str">
            <v xml:space="preserve">Repair by exchange available at First or Second line without special facilities. </v>
          </cell>
          <cell r="CB411" t="str">
            <v/>
          </cell>
          <cell r="CC411" t="str">
            <v/>
          </cell>
          <cell r="CD411" t="str">
            <v/>
          </cell>
          <cell r="CE411" t="str">
            <v/>
          </cell>
          <cell r="CF411" t="str">
            <v xml:space="preserve">Remove and replace part with standard tools. No Special tools predicted. </v>
          </cell>
          <cell r="CG411" t="str">
            <v xml:space="preserve">Reinstall in the reverse order. </v>
          </cell>
          <cell r="CH411" t="str">
            <v/>
          </cell>
          <cell r="CI411" t="str">
            <v xml:space="preserve">No consumeables predicted. </v>
          </cell>
          <cell r="CJ411" t="str">
            <v xml:space="preserve">No predicted life limitations. </v>
          </cell>
          <cell r="CK411" t="str">
            <v/>
          </cell>
          <cell r="CL411" t="str">
            <v>Y</v>
          </cell>
        </row>
        <row r="412">
          <cell r="A412">
            <v>418</v>
          </cell>
          <cell r="B412">
            <v>48</v>
          </cell>
          <cell r="C412">
            <v>3</v>
          </cell>
          <cell r="D412" t="str">
            <v>Y</v>
          </cell>
          <cell r="E412">
            <v>0.224</v>
          </cell>
          <cell r="F412" t="str">
            <v>SV00A0A410AD2319</v>
          </cell>
          <cell r="G412" t="str">
            <v>FT28908</v>
          </cell>
          <cell r="H412" t="str">
            <v>REP/REC</v>
          </cell>
          <cell r="I412" t="str">
            <v>MAIN TANK - 3 - REPAIR &amp; RECOVERY</v>
          </cell>
          <cell r="J412" t="str">
            <v>Strap Mounting Block</v>
          </cell>
          <cell r="K412" t="str">
            <v>(Strap Assy 3) FT28433/-</v>
          </cell>
          <cell r="L412" t="str">
            <v>Strap Mounting Block</v>
          </cell>
          <cell r="M412">
            <v>1</v>
          </cell>
          <cell r="N412">
            <v>1</v>
          </cell>
          <cell r="O412">
            <v>0.224</v>
          </cell>
          <cell r="P412">
            <v>0.224</v>
          </cell>
          <cell r="Q412">
            <v>2.2399999999999999E-7</v>
          </cell>
          <cell r="R412">
            <v>4464285.7142857146</v>
          </cell>
          <cell r="S412" t="str">
            <v>Any two straps will retain function</v>
          </cell>
          <cell r="T412" t="str">
            <v>NPRD 95 P2-152, Plate - 0.008M GM converted to hours.</v>
          </cell>
          <cell r="U412">
            <v>2</v>
          </cell>
          <cell r="V412">
            <v>1.7499999999999998</v>
          </cell>
          <cell r="W412">
            <v>3.9199999999999996E-7</v>
          </cell>
          <cell r="X41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12">
            <v>1</v>
          </cell>
          <cell r="AA412" t="str">
            <v>R4</v>
          </cell>
          <cell r="AB412" t="str">
            <v>T0</v>
          </cell>
          <cell r="AC412" t="str">
            <v>P23</v>
          </cell>
          <cell r="AD412" t="str">
            <v>T0</v>
          </cell>
          <cell r="AE412">
            <v>0</v>
          </cell>
          <cell r="AF412">
            <v>0.5</v>
          </cell>
          <cell r="AG412">
            <v>0.66666666666666663</v>
          </cell>
          <cell r="AH412">
            <v>0.5</v>
          </cell>
          <cell r="AI412">
            <v>0</v>
          </cell>
          <cell r="AJ412">
            <v>8.3333333333333329E-2</v>
          </cell>
          <cell r="AK412">
            <v>0</v>
          </cell>
          <cell r="AL412">
            <v>0</v>
          </cell>
          <cell r="AM412">
            <v>1.7499999999999998</v>
          </cell>
          <cell r="AN412">
            <v>3.9199999999999996E-7</v>
          </cell>
          <cell r="AP412">
            <v>2</v>
          </cell>
          <cell r="AQ412">
            <v>2</v>
          </cell>
          <cell r="BD412">
            <v>2</v>
          </cell>
          <cell r="BJ412">
            <v>1</v>
          </cell>
          <cell r="BK412">
            <v>1</v>
          </cell>
          <cell r="BL412">
            <v>1</v>
          </cell>
          <cell r="BM412">
            <v>1</v>
          </cell>
          <cell r="BO412" t="str">
            <v/>
          </cell>
          <cell r="BP412" t="str">
            <v xml:space="preserve">Expected to be replaceable. </v>
          </cell>
          <cell r="BQ412" t="str">
            <v/>
          </cell>
          <cell r="BR412" t="str">
            <v/>
          </cell>
          <cell r="BS412" t="str">
            <v/>
          </cell>
          <cell r="BT412" t="str">
            <v/>
          </cell>
          <cell r="BU412" t="str">
            <v/>
          </cell>
          <cell r="BV412" t="str">
            <v xml:space="preserve">Remove tank in accordance with above to gain access. Expected to need 2 mechanics to remove tank. </v>
          </cell>
          <cell r="BW412" t="str">
            <v/>
          </cell>
          <cell r="BX412" t="str">
            <v/>
          </cell>
          <cell r="BY412" t="str">
            <v/>
          </cell>
          <cell r="BZ412" t="str">
            <v/>
          </cell>
          <cell r="CA412" t="str">
            <v xml:space="preserve">Repair by exchange available at First or Second line without special facilities. </v>
          </cell>
          <cell r="CB412" t="str">
            <v/>
          </cell>
          <cell r="CC412" t="str">
            <v/>
          </cell>
          <cell r="CD412" t="str">
            <v/>
          </cell>
          <cell r="CE412" t="str">
            <v/>
          </cell>
          <cell r="CF412" t="str">
            <v xml:space="preserve">Remove and replace part with standard tools. No Special tools predicted. </v>
          </cell>
          <cell r="CG412" t="str">
            <v xml:space="preserve">Reinstall in the reverse order. </v>
          </cell>
          <cell r="CH412" t="str">
            <v/>
          </cell>
          <cell r="CI412" t="str">
            <v xml:space="preserve">No consumeables predicted. </v>
          </cell>
          <cell r="CJ412" t="str">
            <v xml:space="preserve">No predicted life limitations. </v>
          </cell>
          <cell r="CK412" t="str">
            <v/>
          </cell>
          <cell r="CL412" t="str">
            <v>Y</v>
          </cell>
        </row>
        <row r="413">
          <cell r="A413">
            <v>419</v>
          </cell>
          <cell r="B413">
            <v>5</v>
          </cell>
          <cell r="C413">
            <v>3</v>
          </cell>
          <cell r="D413" t="str">
            <v>Y</v>
          </cell>
          <cell r="E413">
            <v>0.11629627686963176</v>
          </cell>
          <cell r="F413" t="str">
            <v>SV00A0A410AD2321</v>
          </cell>
          <cell r="G413" t="str">
            <v>Z-W-M8</v>
          </cell>
          <cell r="H413" t="str">
            <v>REP/REC</v>
          </cell>
          <cell r="I413" t="str">
            <v>MAIN TANK - 3 - REPAIR &amp; RECOVERY</v>
          </cell>
          <cell r="J413" t="str">
            <v>Washer M8</v>
          </cell>
          <cell r="K413" t="str">
            <v>(Strap Assy 3) FT28433/-</v>
          </cell>
          <cell r="L413" t="str">
            <v>Washer M8</v>
          </cell>
          <cell r="M413">
            <v>7</v>
          </cell>
          <cell r="N413">
            <v>7</v>
          </cell>
          <cell r="O413">
            <v>1.6613753838518822E-2</v>
          </cell>
          <cell r="P413">
            <v>0.11629627686963176</v>
          </cell>
          <cell r="Q413">
            <v>1.1629627686963175E-7</v>
          </cell>
          <cell r="R413">
            <v>8598727.551020408</v>
          </cell>
          <cell r="S413" t="str">
            <v>Any two straps will retain function</v>
          </cell>
          <cell r="T413" t="str">
            <v>NPRD 95 P2-237, Washer P# 7748743 - 1/1685.3506M GM converted to hours</v>
          </cell>
          <cell r="U413">
            <v>2</v>
          </cell>
          <cell r="V413">
            <v>1.2666666666666666</v>
          </cell>
          <cell r="W413">
            <v>1.4730861736820022E-7</v>
          </cell>
          <cell r="X41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13">
            <v>1</v>
          </cell>
          <cell r="AA413" t="str">
            <v>R4</v>
          </cell>
          <cell r="AB413" t="str">
            <v>T0</v>
          </cell>
          <cell r="AC413" t="str">
            <v>P26</v>
          </cell>
          <cell r="AD413" t="str">
            <v>T0</v>
          </cell>
          <cell r="AE413">
            <v>0</v>
          </cell>
          <cell r="AF413">
            <v>0.5</v>
          </cell>
          <cell r="AG413">
            <v>0.18333333333333332</v>
          </cell>
          <cell r="AH413">
            <v>0.5</v>
          </cell>
          <cell r="AI413">
            <v>0</v>
          </cell>
          <cell r="AJ413">
            <v>8.3333333333333329E-2</v>
          </cell>
          <cell r="AK413">
            <v>0</v>
          </cell>
          <cell r="AL413">
            <v>0</v>
          </cell>
          <cell r="AM413">
            <v>1.2666666666666666</v>
          </cell>
          <cell r="AN413">
            <v>1.4730861736820022E-7</v>
          </cell>
          <cell r="AP413">
            <v>2</v>
          </cell>
          <cell r="AQ413">
            <v>2</v>
          </cell>
          <cell r="BD413">
            <v>2</v>
          </cell>
          <cell r="BJ413">
            <v>1</v>
          </cell>
          <cell r="BK413">
            <v>1</v>
          </cell>
          <cell r="BL413">
            <v>1</v>
          </cell>
          <cell r="BM413">
            <v>1</v>
          </cell>
          <cell r="BO413" t="str">
            <v/>
          </cell>
          <cell r="BP413" t="str">
            <v xml:space="preserve">Expected to be replaceable. </v>
          </cell>
          <cell r="BQ413" t="str">
            <v/>
          </cell>
          <cell r="BR413" t="str">
            <v/>
          </cell>
          <cell r="BS413" t="str">
            <v/>
          </cell>
          <cell r="BT413" t="str">
            <v/>
          </cell>
          <cell r="BU413" t="str">
            <v/>
          </cell>
          <cell r="BV413" t="str">
            <v xml:space="preserve">Remove tank in accordance with above to gain access. Expected to need 2 mechanics to remove tank. </v>
          </cell>
          <cell r="BW413" t="str">
            <v/>
          </cell>
          <cell r="BX413" t="str">
            <v/>
          </cell>
          <cell r="BY413" t="str">
            <v/>
          </cell>
          <cell r="BZ413" t="str">
            <v/>
          </cell>
          <cell r="CA413" t="str">
            <v xml:space="preserve">Repair by exchange available at First or Second line without special facilities. </v>
          </cell>
          <cell r="CB413" t="str">
            <v/>
          </cell>
          <cell r="CC413" t="str">
            <v/>
          </cell>
          <cell r="CD413" t="str">
            <v/>
          </cell>
          <cell r="CE413" t="str">
            <v/>
          </cell>
          <cell r="CF413" t="str">
            <v xml:space="preserve">Remove and replace part with standard tools. No Special tools predicted. </v>
          </cell>
          <cell r="CG413" t="str">
            <v xml:space="preserve">Reinstall in the reverse order. </v>
          </cell>
          <cell r="CH413" t="str">
            <v/>
          </cell>
          <cell r="CI413" t="str">
            <v xml:space="preserve">No consumeables predicted. </v>
          </cell>
          <cell r="CJ413" t="str">
            <v xml:space="preserve">No predicted life limitations. </v>
          </cell>
          <cell r="CK413" t="str">
            <v/>
          </cell>
          <cell r="CL413" t="str">
            <v>Y</v>
          </cell>
        </row>
        <row r="414">
          <cell r="A414">
            <v>420</v>
          </cell>
          <cell r="B414">
            <v>5</v>
          </cell>
          <cell r="C414">
            <v>3</v>
          </cell>
          <cell r="D414" t="str">
            <v>Y</v>
          </cell>
          <cell r="E414">
            <v>0.11629627686963176</v>
          </cell>
          <cell r="F414" t="str">
            <v>SV00A0A410AD2323</v>
          </cell>
          <cell r="G414" t="str">
            <v>Z-W-NL8</v>
          </cell>
          <cell r="H414" t="str">
            <v>REP/REC</v>
          </cell>
          <cell r="I414" t="str">
            <v>MAIN TANK - 3 - REPAIR &amp; RECOVERY</v>
          </cell>
          <cell r="J414" t="str">
            <v>Nord-Lock Washer M8</v>
          </cell>
          <cell r="K414" t="str">
            <v>(Strap Assy 3) FT28433/-</v>
          </cell>
          <cell r="L414" t="str">
            <v>Nord-Lock Washer M8</v>
          </cell>
          <cell r="M414">
            <v>7</v>
          </cell>
          <cell r="N414">
            <v>7</v>
          </cell>
          <cell r="O414">
            <v>1.6613753838518822E-2</v>
          </cell>
          <cell r="P414">
            <v>0.11629627686963176</v>
          </cell>
          <cell r="Q414">
            <v>1.1629627686963175E-7</v>
          </cell>
          <cell r="R414">
            <v>8598727.551020408</v>
          </cell>
          <cell r="S414" t="str">
            <v>Any two straps will retain function</v>
          </cell>
          <cell r="T414" t="str">
            <v>NPRD 95 P2-237, Washer P# 7748743 - 1/1685.3506M GM converted to hours</v>
          </cell>
          <cell r="U414">
            <v>2</v>
          </cell>
          <cell r="V414">
            <v>1.2666666666666666</v>
          </cell>
          <cell r="W414">
            <v>1.4730861736820022E-7</v>
          </cell>
          <cell r="X41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14">
            <v>1</v>
          </cell>
          <cell r="AA414" t="str">
            <v>R4</v>
          </cell>
          <cell r="AB414" t="str">
            <v>T0</v>
          </cell>
          <cell r="AC414" t="str">
            <v>P26</v>
          </cell>
          <cell r="AD414" t="str">
            <v>T0</v>
          </cell>
          <cell r="AE414">
            <v>0</v>
          </cell>
          <cell r="AF414">
            <v>0.5</v>
          </cell>
          <cell r="AG414">
            <v>0.18333333333333332</v>
          </cell>
          <cell r="AH414">
            <v>0.5</v>
          </cell>
          <cell r="AI414">
            <v>0</v>
          </cell>
          <cell r="AJ414">
            <v>8.3333333333333329E-2</v>
          </cell>
          <cell r="AK414">
            <v>0</v>
          </cell>
          <cell r="AL414">
            <v>0</v>
          </cell>
          <cell r="AM414">
            <v>1.2666666666666666</v>
          </cell>
          <cell r="AN414">
            <v>1.4730861736820022E-7</v>
          </cell>
          <cell r="AP414">
            <v>2</v>
          </cell>
          <cell r="AQ414">
            <v>2</v>
          </cell>
          <cell r="BD414">
            <v>2</v>
          </cell>
          <cell r="BJ414">
            <v>1</v>
          </cell>
          <cell r="BK414">
            <v>1</v>
          </cell>
          <cell r="BL414">
            <v>1</v>
          </cell>
          <cell r="BM414">
            <v>1</v>
          </cell>
          <cell r="BO414" t="str">
            <v/>
          </cell>
          <cell r="BP414" t="str">
            <v xml:space="preserve">Expected to be replaceable. </v>
          </cell>
          <cell r="BQ414" t="str">
            <v/>
          </cell>
          <cell r="BR414" t="str">
            <v/>
          </cell>
          <cell r="BS414" t="str">
            <v/>
          </cell>
          <cell r="BT414" t="str">
            <v/>
          </cell>
          <cell r="BU414" t="str">
            <v/>
          </cell>
          <cell r="BV414" t="str">
            <v xml:space="preserve">Remove tank in accordance with above to gain access. Expected to need 2 mechanics to remove tank. </v>
          </cell>
          <cell r="BW414" t="str">
            <v/>
          </cell>
          <cell r="BX414" t="str">
            <v/>
          </cell>
          <cell r="BY414" t="str">
            <v/>
          </cell>
          <cell r="BZ414" t="str">
            <v/>
          </cell>
          <cell r="CA414" t="str">
            <v xml:space="preserve">Repair by exchange available at First or Second line without special facilities. </v>
          </cell>
          <cell r="CB414" t="str">
            <v/>
          </cell>
          <cell r="CC414" t="str">
            <v/>
          </cell>
          <cell r="CD414" t="str">
            <v/>
          </cell>
          <cell r="CE414" t="str">
            <v/>
          </cell>
          <cell r="CF414" t="str">
            <v xml:space="preserve">Remove and replace part with standard tools. No Special tools predicted. </v>
          </cell>
          <cell r="CG414" t="str">
            <v xml:space="preserve">Reinstall in the reverse order. </v>
          </cell>
          <cell r="CH414" t="str">
            <v/>
          </cell>
          <cell r="CI414" t="str">
            <v xml:space="preserve">No consumeables predicted. </v>
          </cell>
          <cell r="CJ414" t="str">
            <v xml:space="preserve">No predicted life limitations. </v>
          </cell>
          <cell r="CK414" t="str">
            <v/>
          </cell>
          <cell r="CL414" t="str">
            <v>Y</v>
          </cell>
        </row>
        <row r="415">
          <cell r="A415">
            <v>421</v>
          </cell>
          <cell r="B415">
            <v>46</v>
          </cell>
          <cell r="C415">
            <v>3</v>
          </cell>
          <cell r="D415" t="str">
            <v>Y</v>
          </cell>
          <cell r="E415">
            <v>0.112</v>
          </cell>
          <cell r="F415" t="str">
            <v>SV00A0A410AD2325</v>
          </cell>
          <cell r="G415" t="str">
            <v>BT-M8X30SKCPHD</v>
          </cell>
          <cell r="H415" t="str">
            <v>REP/REC</v>
          </cell>
          <cell r="I415" t="str">
            <v>MAIN TANK - 3 - REPAIR &amp; RECOVERY</v>
          </cell>
          <cell r="J415" t="str">
            <v>BOLT M8x30 Socket cap head screw</v>
          </cell>
          <cell r="K415" t="str">
            <v>(Strap Assy 3) FT28433/-</v>
          </cell>
          <cell r="L415" t="str">
            <v>BOLT M8x30 Socket cap head screw</v>
          </cell>
          <cell r="M415">
            <v>2</v>
          </cell>
          <cell r="N415">
            <v>2</v>
          </cell>
          <cell r="O415">
            <v>5.6000000000000001E-2</v>
          </cell>
          <cell r="P415">
            <v>0.112</v>
          </cell>
          <cell r="Q415">
            <v>1.12E-7</v>
          </cell>
          <cell r="R415">
            <v>8928571.4285714291</v>
          </cell>
          <cell r="S415" t="str">
            <v>Any two straps will retain function</v>
          </cell>
          <cell r="T415" t="str">
            <v>NPRD 95 P2-20, Bolt Hex Head - 0.0020M converted to hours</v>
          </cell>
          <cell r="U415">
            <v>2</v>
          </cell>
          <cell r="V415">
            <v>1.2666666666666666</v>
          </cell>
          <cell r="W415">
            <v>1.4186666666666667E-7</v>
          </cell>
          <cell r="X41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15">
            <v>1</v>
          </cell>
          <cell r="AA415" t="str">
            <v>R4</v>
          </cell>
          <cell r="AB415" t="str">
            <v>T0</v>
          </cell>
          <cell r="AC415" t="str">
            <v>P6</v>
          </cell>
          <cell r="AD415" t="str">
            <v>T0</v>
          </cell>
          <cell r="AE415">
            <v>0</v>
          </cell>
          <cell r="AF415">
            <v>0.5</v>
          </cell>
          <cell r="AG415">
            <v>0.18333333333333332</v>
          </cell>
          <cell r="AH415">
            <v>0.5</v>
          </cell>
          <cell r="AI415">
            <v>0</v>
          </cell>
          <cell r="AJ415">
            <v>8.3333333333333329E-2</v>
          </cell>
          <cell r="AK415">
            <v>0</v>
          </cell>
          <cell r="AL415">
            <v>0</v>
          </cell>
          <cell r="AM415">
            <v>1.2666666666666666</v>
          </cell>
          <cell r="AN415">
            <v>1.4186666666666667E-7</v>
          </cell>
          <cell r="AP415">
            <v>2</v>
          </cell>
          <cell r="AQ415">
            <v>2</v>
          </cell>
          <cell r="BD415">
            <v>2</v>
          </cell>
          <cell r="BJ415">
            <v>1</v>
          </cell>
          <cell r="BK415">
            <v>1</v>
          </cell>
          <cell r="BL415">
            <v>1</v>
          </cell>
          <cell r="BM415">
            <v>1</v>
          </cell>
          <cell r="BO415" t="str">
            <v/>
          </cell>
          <cell r="BP415" t="str">
            <v xml:space="preserve">Expected to be replaceable. </v>
          </cell>
          <cell r="BQ415" t="str">
            <v/>
          </cell>
          <cell r="BR415" t="str">
            <v/>
          </cell>
          <cell r="BS415" t="str">
            <v/>
          </cell>
          <cell r="BT415" t="str">
            <v/>
          </cell>
          <cell r="BU415" t="str">
            <v/>
          </cell>
          <cell r="BV415" t="str">
            <v xml:space="preserve">Remove tank in accordance with above to gain access. Expected to need 2 mechanics to remove tank. </v>
          </cell>
          <cell r="BW415" t="str">
            <v/>
          </cell>
          <cell r="BX415" t="str">
            <v/>
          </cell>
          <cell r="BY415" t="str">
            <v/>
          </cell>
          <cell r="BZ415" t="str">
            <v/>
          </cell>
          <cell r="CA415" t="str">
            <v xml:space="preserve">Repair by exchange available at First or Second line without special facilities. </v>
          </cell>
          <cell r="CB415" t="str">
            <v/>
          </cell>
          <cell r="CC415" t="str">
            <v/>
          </cell>
          <cell r="CD415" t="str">
            <v/>
          </cell>
          <cell r="CE415" t="str">
            <v/>
          </cell>
          <cell r="CF415" t="str">
            <v xml:space="preserve">Remove and replace part with standard tools. No Special tools predicted. </v>
          </cell>
          <cell r="CG415" t="str">
            <v xml:space="preserve">Reinstall in the reverse order. </v>
          </cell>
          <cell r="CH415" t="str">
            <v/>
          </cell>
          <cell r="CI415" t="str">
            <v xml:space="preserve">No consumeables predicted. </v>
          </cell>
          <cell r="CJ415" t="str">
            <v xml:space="preserve">No predicted life limitations. </v>
          </cell>
          <cell r="CK415" t="str">
            <v/>
          </cell>
          <cell r="CL415" t="str">
            <v>Y</v>
          </cell>
        </row>
        <row r="416">
          <cell r="A416">
            <v>422</v>
          </cell>
          <cell r="B416">
            <v>46</v>
          </cell>
          <cell r="C416">
            <v>3</v>
          </cell>
          <cell r="D416" t="str">
            <v>Y</v>
          </cell>
          <cell r="E416">
            <v>5.6000000000000001E-2</v>
          </cell>
          <cell r="F416" t="str">
            <v>SV00A0A410AD2327</v>
          </cell>
          <cell r="G416" t="str">
            <v>BT-M8X40SKCPHD</v>
          </cell>
          <cell r="H416" t="str">
            <v>REP/REC</v>
          </cell>
          <cell r="I416" t="str">
            <v>MAIN TANK - 3 - REPAIR &amp; RECOVERY</v>
          </cell>
          <cell r="J416" t="str">
            <v>BOLT M8x40 Socket cap head screw</v>
          </cell>
          <cell r="K416" t="str">
            <v>(Strap Assy 3) FT28433/-</v>
          </cell>
          <cell r="L416" t="str">
            <v>BOLT M8x40 Socket cap head screw</v>
          </cell>
          <cell r="M416">
            <v>1</v>
          </cell>
          <cell r="N416">
            <v>1</v>
          </cell>
          <cell r="O416">
            <v>5.6000000000000001E-2</v>
          </cell>
          <cell r="P416">
            <v>5.6000000000000001E-2</v>
          </cell>
          <cell r="Q416">
            <v>5.5999999999999999E-8</v>
          </cell>
          <cell r="R416">
            <v>17857142.857142858</v>
          </cell>
          <cell r="S416" t="str">
            <v>Any two straps will retain function</v>
          </cell>
          <cell r="T416" t="str">
            <v>NPRD 95 P2-20, Bolt Hex Head - 0.0020M converted to hours</v>
          </cell>
          <cell r="U416">
            <v>2</v>
          </cell>
          <cell r="V416">
            <v>1.2666666666666666</v>
          </cell>
          <cell r="W416">
            <v>7.0933333333333333E-8</v>
          </cell>
          <cell r="X41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16">
            <v>1</v>
          </cell>
          <cell r="AA416" t="str">
            <v>R4</v>
          </cell>
          <cell r="AB416" t="str">
            <v>T0</v>
          </cell>
          <cell r="AC416" t="str">
            <v>P6</v>
          </cell>
          <cell r="AD416" t="str">
            <v>T0</v>
          </cell>
          <cell r="AE416">
            <v>0</v>
          </cell>
          <cell r="AF416">
            <v>0.5</v>
          </cell>
          <cell r="AG416">
            <v>0.18333333333333332</v>
          </cell>
          <cell r="AH416">
            <v>0.5</v>
          </cell>
          <cell r="AI416">
            <v>0</v>
          </cell>
          <cell r="AJ416">
            <v>8.3333333333333329E-2</v>
          </cell>
          <cell r="AK416">
            <v>0</v>
          </cell>
          <cell r="AL416">
            <v>0</v>
          </cell>
          <cell r="AM416">
            <v>1.2666666666666666</v>
          </cell>
          <cell r="AN416">
            <v>7.0933333333333333E-8</v>
          </cell>
          <cell r="AP416">
            <v>2</v>
          </cell>
          <cell r="AQ416">
            <v>2</v>
          </cell>
          <cell r="BD416">
            <v>2</v>
          </cell>
          <cell r="BJ416">
            <v>1</v>
          </cell>
          <cell r="BK416">
            <v>1</v>
          </cell>
          <cell r="BL416">
            <v>1</v>
          </cell>
          <cell r="BM416">
            <v>1</v>
          </cell>
          <cell r="BO416" t="str">
            <v/>
          </cell>
          <cell r="BP416" t="str">
            <v xml:space="preserve">Expected to be replaceable. </v>
          </cell>
          <cell r="BQ416" t="str">
            <v/>
          </cell>
          <cell r="BR416" t="str">
            <v/>
          </cell>
          <cell r="BS416" t="str">
            <v/>
          </cell>
          <cell r="BT416" t="str">
            <v/>
          </cell>
          <cell r="BU416" t="str">
            <v/>
          </cell>
          <cell r="BV416" t="str">
            <v xml:space="preserve">Remove tank in accordance with above to gain access. Expected to need 2 mechanics to remove tank. </v>
          </cell>
          <cell r="BW416" t="str">
            <v/>
          </cell>
          <cell r="BX416" t="str">
            <v/>
          </cell>
          <cell r="BY416" t="str">
            <v/>
          </cell>
          <cell r="BZ416" t="str">
            <v/>
          </cell>
          <cell r="CA416" t="str">
            <v xml:space="preserve">Repair by exchange available at First or Second line without special facilities. </v>
          </cell>
          <cell r="CB416" t="str">
            <v/>
          </cell>
          <cell r="CC416" t="str">
            <v/>
          </cell>
          <cell r="CD416" t="str">
            <v/>
          </cell>
          <cell r="CE416" t="str">
            <v/>
          </cell>
          <cell r="CF416" t="str">
            <v xml:space="preserve">Remove and replace part with standard tools. No Special tools predicted. </v>
          </cell>
          <cell r="CG416" t="str">
            <v xml:space="preserve">Reinstall in the reverse order. </v>
          </cell>
          <cell r="CH416" t="str">
            <v/>
          </cell>
          <cell r="CI416" t="str">
            <v xml:space="preserve">No consumeables predicted. </v>
          </cell>
          <cell r="CJ416" t="str">
            <v xml:space="preserve">No predicted life limitations. </v>
          </cell>
          <cell r="CK416" t="str">
            <v/>
          </cell>
          <cell r="CL416" t="str">
            <v>Y</v>
          </cell>
        </row>
        <row r="417">
          <cell r="A417">
            <v>423</v>
          </cell>
          <cell r="B417">
            <v>46</v>
          </cell>
          <cell r="C417">
            <v>3</v>
          </cell>
          <cell r="D417" t="str">
            <v>Y</v>
          </cell>
          <cell r="E417">
            <v>0.224</v>
          </cell>
          <cell r="F417" t="str">
            <v>SV00A0A410AD2329</v>
          </cell>
          <cell r="G417" t="str">
            <v>BT-M8X60SKCPHD</v>
          </cell>
          <cell r="H417" t="str">
            <v>REP/REC</v>
          </cell>
          <cell r="I417" t="str">
            <v>MAIN TANK - 3 - REPAIR &amp; RECOVERY</v>
          </cell>
          <cell r="J417" t="str">
            <v>BOLT M8x60 Socket cap head screw</v>
          </cell>
          <cell r="K417" t="str">
            <v>(Strap Assy 3) FT28433/-</v>
          </cell>
          <cell r="L417" t="str">
            <v>BOLT M8x60 Socket cap head screw</v>
          </cell>
          <cell r="M417">
            <v>4</v>
          </cell>
          <cell r="N417">
            <v>4</v>
          </cell>
          <cell r="O417">
            <v>5.6000000000000001E-2</v>
          </cell>
          <cell r="P417">
            <v>0.224</v>
          </cell>
          <cell r="Q417">
            <v>2.2399999999999999E-7</v>
          </cell>
          <cell r="R417">
            <v>4464285.7142857146</v>
          </cell>
          <cell r="S417" t="str">
            <v>Any two straps will retain function</v>
          </cell>
          <cell r="T417" t="str">
            <v>NPRD 95 P2-20, Bolt Hex Head - 0.0020M converted to hours</v>
          </cell>
          <cell r="U417">
            <v>2</v>
          </cell>
          <cell r="V417">
            <v>1.2666666666666666</v>
          </cell>
          <cell r="W417">
            <v>2.8373333333333333E-7</v>
          </cell>
          <cell r="X41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17">
            <v>1</v>
          </cell>
          <cell r="AA417" t="str">
            <v>R4</v>
          </cell>
          <cell r="AB417" t="str">
            <v>T0</v>
          </cell>
          <cell r="AC417" t="str">
            <v>P6</v>
          </cell>
          <cell r="AD417" t="str">
            <v>T0</v>
          </cell>
          <cell r="AE417">
            <v>0</v>
          </cell>
          <cell r="AF417">
            <v>0.5</v>
          </cell>
          <cell r="AG417">
            <v>0.18333333333333332</v>
          </cell>
          <cell r="AH417">
            <v>0.5</v>
          </cell>
          <cell r="AI417">
            <v>0</v>
          </cell>
          <cell r="AJ417">
            <v>8.3333333333333329E-2</v>
          </cell>
          <cell r="AK417">
            <v>0</v>
          </cell>
          <cell r="AL417">
            <v>0</v>
          </cell>
          <cell r="AM417">
            <v>1.2666666666666666</v>
          </cell>
          <cell r="AN417">
            <v>2.8373333333333333E-7</v>
          </cell>
          <cell r="AP417">
            <v>2</v>
          </cell>
          <cell r="AQ417">
            <v>2</v>
          </cell>
          <cell r="BD417">
            <v>2</v>
          </cell>
          <cell r="BJ417">
            <v>1</v>
          </cell>
          <cell r="BK417">
            <v>1</v>
          </cell>
          <cell r="BL417">
            <v>1</v>
          </cell>
          <cell r="BM417">
            <v>1</v>
          </cell>
          <cell r="BO417" t="str">
            <v/>
          </cell>
          <cell r="BP417" t="str">
            <v xml:space="preserve">Expected to be replaceable. </v>
          </cell>
          <cell r="BQ417" t="str">
            <v/>
          </cell>
          <cell r="BR417" t="str">
            <v/>
          </cell>
          <cell r="BS417" t="str">
            <v/>
          </cell>
          <cell r="BT417" t="str">
            <v/>
          </cell>
          <cell r="BU417" t="str">
            <v/>
          </cell>
          <cell r="BV417" t="str">
            <v xml:space="preserve">Remove tank in accordance with above to gain access. Expected to need 2 mechanics to remove tank. </v>
          </cell>
          <cell r="BW417" t="str">
            <v/>
          </cell>
          <cell r="BX417" t="str">
            <v/>
          </cell>
          <cell r="BY417" t="str">
            <v/>
          </cell>
          <cell r="BZ417" t="str">
            <v/>
          </cell>
          <cell r="CA417" t="str">
            <v xml:space="preserve">Repair by exchange available at First or Second line without special facilities. </v>
          </cell>
          <cell r="CB417" t="str">
            <v/>
          </cell>
          <cell r="CC417" t="str">
            <v/>
          </cell>
          <cell r="CD417" t="str">
            <v/>
          </cell>
          <cell r="CE417" t="str">
            <v/>
          </cell>
          <cell r="CF417" t="str">
            <v xml:space="preserve">Remove and replace part with standard tools. No Special tools predicted. </v>
          </cell>
          <cell r="CG417" t="str">
            <v xml:space="preserve">Reinstall in the reverse order. </v>
          </cell>
          <cell r="CH417" t="str">
            <v/>
          </cell>
          <cell r="CI417" t="str">
            <v xml:space="preserve">No consumeables predicted. </v>
          </cell>
          <cell r="CJ417" t="str">
            <v xml:space="preserve">No predicted life limitations. </v>
          </cell>
          <cell r="CK417" t="str">
            <v/>
          </cell>
          <cell r="CL417" t="str">
            <v>Y</v>
          </cell>
        </row>
        <row r="418">
          <cell r="A418">
            <v>424</v>
          </cell>
          <cell r="B418">
            <v>46</v>
          </cell>
          <cell r="C418">
            <v>3</v>
          </cell>
          <cell r="D418" t="str">
            <v>Y</v>
          </cell>
          <cell r="E418">
            <v>0.112</v>
          </cell>
          <cell r="F418" t="str">
            <v>SV00A0A410AD2331</v>
          </cell>
          <cell r="G418" t="str">
            <v>BT-M8X90SKCPHD</v>
          </cell>
          <cell r="H418" t="str">
            <v>REP/REC</v>
          </cell>
          <cell r="I418" t="str">
            <v>MAIN TANK - 3 - REPAIR &amp; RECOVERY</v>
          </cell>
          <cell r="J418" t="str">
            <v>BOLT M8x90 Socket cap head screw</v>
          </cell>
          <cell r="K418" t="str">
            <v>(Strap Assy 3) FT28433/-</v>
          </cell>
          <cell r="L418" t="str">
            <v>BOLT M8x90 Socket cap head screw</v>
          </cell>
          <cell r="M418">
            <v>2</v>
          </cell>
          <cell r="N418">
            <v>2</v>
          </cell>
          <cell r="O418">
            <v>5.6000000000000001E-2</v>
          </cell>
          <cell r="P418">
            <v>0.112</v>
          </cell>
          <cell r="Q418">
            <v>1.12E-7</v>
          </cell>
          <cell r="R418">
            <v>8928571.4285714291</v>
          </cell>
          <cell r="S418" t="str">
            <v>Any two straps will retain function</v>
          </cell>
          <cell r="T418" t="str">
            <v>NPRD 95 P2-20, Bolt Hex Head - 0.0020M converted to hours</v>
          </cell>
          <cell r="U418">
            <v>2</v>
          </cell>
          <cell r="V418">
            <v>1.2666666666666666</v>
          </cell>
          <cell r="W418">
            <v>1.4186666666666667E-7</v>
          </cell>
          <cell r="X41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18">
            <v>1</v>
          </cell>
          <cell r="AA418" t="str">
            <v>R4</v>
          </cell>
          <cell r="AB418" t="str">
            <v>T0</v>
          </cell>
          <cell r="AC418" t="str">
            <v>P6</v>
          </cell>
          <cell r="AD418" t="str">
            <v>T0</v>
          </cell>
          <cell r="AE418">
            <v>0</v>
          </cell>
          <cell r="AF418">
            <v>0.5</v>
          </cell>
          <cell r="AG418">
            <v>0.18333333333333332</v>
          </cell>
          <cell r="AH418">
            <v>0.5</v>
          </cell>
          <cell r="AI418">
            <v>0</v>
          </cell>
          <cell r="AJ418">
            <v>8.3333333333333329E-2</v>
          </cell>
          <cell r="AK418">
            <v>0</v>
          </cell>
          <cell r="AL418">
            <v>0</v>
          </cell>
          <cell r="AM418">
            <v>1.2666666666666666</v>
          </cell>
          <cell r="AN418">
            <v>1.4186666666666667E-7</v>
          </cell>
          <cell r="AP418">
            <v>2</v>
          </cell>
          <cell r="AQ418">
            <v>2</v>
          </cell>
          <cell r="BD418">
            <v>2</v>
          </cell>
          <cell r="BJ418">
            <v>1</v>
          </cell>
          <cell r="BK418">
            <v>1</v>
          </cell>
          <cell r="BL418">
            <v>1</v>
          </cell>
          <cell r="BM418">
            <v>1</v>
          </cell>
          <cell r="BO418" t="str">
            <v/>
          </cell>
          <cell r="BP418" t="str">
            <v xml:space="preserve">Expected to be replaceable. </v>
          </cell>
          <cell r="BQ418" t="str">
            <v/>
          </cell>
          <cell r="BR418" t="str">
            <v/>
          </cell>
          <cell r="BS418" t="str">
            <v/>
          </cell>
          <cell r="BT418" t="str">
            <v/>
          </cell>
          <cell r="BU418" t="str">
            <v/>
          </cell>
          <cell r="BV418" t="str">
            <v xml:space="preserve">Remove tank in accordance with above to gain access. Expected to need 2 mechanics to remove tank. </v>
          </cell>
          <cell r="BW418" t="str">
            <v/>
          </cell>
          <cell r="BX418" t="str">
            <v/>
          </cell>
          <cell r="BY418" t="str">
            <v/>
          </cell>
          <cell r="BZ418" t="str">
            <v/>
          </cell>
          <cell r="CA418" t="str">
            <v xml:space="preserve">Repair by exchange available at First or Second line without special facilities. </v>
          </cell>
          <cell r="CB418" t="str">
            <v/>
          </cell>
          <cell r="CC418" t="str">
            <v/>
          </cell>
          <cell r="CD418" t="str">
            <v/>
          </cell>
          <cell r="CE418" t="str">
            <v/>
          </cell>
          <cell r="CF418" t="str">
            <v xml:space="preserve">Remove and replace part with standard tools. No Special tools predicted. </v>
          </cell>
          <cell r="CG418" t="str">
            <v xml:space="preserve">Reinstall in the reverse order. </v>
          </cell>
          <cell r="CH418" t="str">
            <v/>
          </cell>
          <cell r="CI418" t="str">
            <v xml:space="preserve">No consumeables predicted. </v>
          </cell>
          <cell r="CJ418" t="str">
            <v xml:space="preserve">No predicted life limitations. </v>
          </cell>
          <cell r="CK418" t="str">
            <v/>
          </cell>
          <cell r="CL418" t="str">
            <v>Y</v>
          </cell>
        </row>
        <row r="419">
          <cell r="A419">
            <v>425</v>
          </cell>
          <cell r="B419">
            <v>242</v>
          </cell>
          <cell r="C419">
            <v>2</v>
          </cell>
          <cell r="D419" t="str">
            <v>N</v>
          </cell>
          <cell r="E419">
            <v>0</v>
          </cell>
          <cell r="F419" t="str">
            <v>SV00A0A460AA09</v>
          </cell>
          <cell r="G419" t="str">
            <v/>
          </cell>
          <cell r="H419" t="str">
            <v>REP/REC</v>
          </cell>
          <cell r="I419" t="str">
            <v>MAIN TANK - 3 - REPAIR &amp; RECOVERY</v>
          </cell>
          <cell r="J419" t="str">
            <v/>
          </cell>
          <cell r="K419" t="str">
            <v>DRAIN PLUG - MAIN TANK</v>
          </cell>
          <cell r="L419" t="str">
            <v/>
          </cell>
          <cell r="M419" t="str">
            <v/>
          </cell>
          <cell r="N419" t="str">
            <v/>
          </cell>
          <cell r="O419">
            <v>0.9426000000000001</v>
          </cell>
          <cell r="P419">
            <v>0.9426000000000001</v>
          </cell>
          <cell r="Q419">
            <v>9.4260000000000009E-7</v>
          </cell>
          <cell r="R419">
            <v>1060895.3957139824</v>
          </cell>
          <cell r="S419" t="str">
            <v>No redundancy</v>
          </cell>
          <cell r="T419" t="str">
            <v>Sum of Below Parts</v>
          </cell>
          <cell r="U419">
            <v>2</v>
          </cell>
          <cell r="V419">
            <v>0.6534691279439846</v>
          </cell>
          <cell r="W419">
            <v>6.1595999999999996E-7</v>
          </cell>
          <cell r="X419" t="str">
            <v xml:space="preserve">See parts below. If insert is damaged, the removal and replacement of the tank is required. Other damaged parts can be replaced without replacing the tank. </v>
          </cell>
          <cell r="Z419">
            <v>0</v>
          </cell>
          <cell r="AA419" t="str">
            <v>T0</v>
          </cell>
          <cell r="AB419" t="str">
            <v>T0</v>
          </cell>
          <cell r="AC419" t="str">
            <v>T0</v>
          </cell>
          <cell r="AD419" t="str">
            <v>T0</v>
          </cell>
          <cell r="AL419" t="str">
            <v>MTTE =</v>
          </cell>
          <cell r="AM419">
            <v>0.6534691279439846</v>
          </cell>
          <cell r="AN419">
            <v>6.1595999999999996E-7</v>
          </cell>
          <cell r="AP419">
            <v>1</v>
          </cell>
          <cell r="AQ419">
            <v>4</v>
          </cell>
          <cell r="BJ419">
            <v>6</v>
          </cell>
          <cell r="BL419">
            <v>6</v>
          </cell>
          <cell r="BM419">
            <v>5</v>
          </cell>
          <cell r="BN419">
            <v>1</v>
          </cell>
          <cell r="BO419" t="str">
            <v/>
          </cell>
          <cell r="BP419" t="str">
            <v/>
          </cell>
          <cell r="BQ419" t="str">
            <v/>
          </cell>
          <cell r="BR419" t="str">
            <v/>
          </cell>
          <cell r="BS419" t="str">
            <v/>
          </cell>
          <cell r="BT419" t="str">
            <v/>
          </cell>
          <cell r="BU419" t="str">
            <v/>
          </cell>
          <cell r="BV419" t="str">
            <v/>
          </cell>
          <cell r="BW419" t="str">
            <v/>
          </cell>
          <cell r="BX419" t="str">
            <v/>
          </cell>
          <cell r="BY419" t="str">
            <v/>
          </cell>
          <cell r="BZ419" t="str">
            <v/>
          </cell>
          <cell r="CA419" t="str">
            <v/>
          </cell>
          <cell r="CB419" t="str">
            <v/>
          </cell>
          <cell r="CC419" t="str">
            <v/>
          </cell>
          <cell r="CD419" t="str">
            <v/>
          </cell>
          <cell r="CE419" t="str">
            <v/>
          </cell>
          <cell r="CF419" t="str">
            <v/>
          </cell>
          <cell r="CG419" t="str">
            <v/>
          </cell>
          <cell r="CH419" t="str">
            <v/>
          </cell>
          <cell r="CI419" t="str">
            <v/>
          </cell>
          <cell r="CJ419" t="str">
            <v/>
          </cell>
          <cell r="CK419" t="str">
            <v xml:space="preserve">See parts below. If insert is damaged, the removal and replacement of the tank is required. Other damaged parts can be replaced without replacing the tank. </v>
          </cell>
          <cell r="CL419" t="str">
            <v>Y</v>
          </cell>
        </row>
        <row r="420">
          <cell r="A420">
            <v>426</v>
          </cell>
          <cell r="B420">
            <v>242</v>
          </cell>
          <cell r="C420">
            <v>3</v>
          </cell>
          <cell r="D420" t="str">
            <v>Y</v>
          </cell>
          <cell r="E420">
            <v>0.44800000000000001</v>
          </cell>
          <cell r="F420" t="str">
            <v>SV00A0A460AA0901</v>
          </cell>
          <cell r="G420" t="str">
            <v>FT28274</v>
          </cell>
          <cell r="H420" t="str">
            <v>REP/REC</v>
          </cell>
          <cell r="I420" t="str">
            <v>MAIN TANK - 3 - REPAIR &amp; RECOVERY</v>
          </cell>
          <cell r="J420" t="str">
            <v xml:space="preserve">M24 X 1.5 Nut Insert (RM) </v>
          </cell>
          <cell r="K420" t="str">
            <v xml:space="preserve">Drain Plug Assembly </v>
          </cell>
          <cell r="L420" t="str">
            <v xml:space="preserve">M24 X 1.5 Nut Insert (RM) </v>
          </cell>
          <cell r="M420">
            <v>1</v>
          </cell>
          <cell r="N420">
            <v>1</v>
          </cell>
          <cell r="O420">
            <v>0.44800000000000001</v>
          </cell>
          <cell r="P420">
            <v>0.44800000000000001</v>
          </cell>
          <cell r="Q420">
            <v>4.4799999999999999E-7</v>
          </cell>
          <cell r="R420">
            <v>2232142.8571428573</v>
          </cell>
          <cell r="S420" t="str">
            <v>No redundancy</v>
          </cell>
          <cell r="T420" t="str">
            <v>NPRD 95 P2-122, Insert Mount Engine - 0.0160M converted to hours.</v>
          </cell>
          <cell r="U420">
            <v>2</v>
          </cell>
          <cell r="V420">
            <v>1.2499999999999998</v>
          </cell>
          <cell r="W420">
            <v>5.5999999999999993E-7</v>
          </cell>
          <cell r="X420" t="str">
            <v>Tank is considered beyond economic repair. Remove and replace tank in accordance with above. Expected to require 2 mechanics to remove the tank. Replace each  Bonded Seal with every disturbance. Repair by exchange available at First or Second line without</v>
          </cell>
          <cell r="Z420">
            <v>1</v>
          </cell>
          <cell r="AA420" t="str">
            <v>R4</v>
          </cell>
          <cell r="AB420" t="str">
            <v>T0</v>
          </cell>
          <cell r="AC420" t="str">
            <v>T0</v>
          </cell>
          <cell r="AD420" t="str">
            <v>T0</v>
          </cell>
          <cell r="AE420">
            <v>0</v>
          </cell>
          <cell r="AF420">
            <v>0.5</v>
          </cell>
          <cell r="AG420">
            <v>0.16666666666666666</v>
          </cell>
          <cell r="AH420">
            <v>0.5</v>
          </cell>
          <cell r="AI420">
            <v>0</v>
          </cell>
          <cell r="AJ420">
            <v>8.3333333333333329E-2</v>
          </cell>
          <cell r="AK420">
            <v>0</v>
          </cell>
          <cell r="AL420">
            <v>0</v>
          </cell>
          <cell r="AM420">
            <v>1.2499999999999998</v>
          </cell>
          <cell r="AN420">
            <v>5.5999999999999993E-7</v>
          </cell>
          <cell r="AP420">
            <v>2</v>
          </cell>
          <cell r="AQ420">
            <v>3</v>
          </cell>
          <cell r="BA420">
            <v>1</v>
          </cell>
          <cell r="BB420">
            <v>1</v>
          </cell>
          <cell r="BC420">
            <v>1</v>
          </cell>
          <cell r="BD420">
            <v>2</v>
          </cell>
          <cell r="BJ420">
            <v>1</v>
          </cell>
          <cell r="BK420">
            <v>1</v>
          </cell>
          <cell r="BL420">
            <v>8</v>
          </cell>
          <cell r="BM420">
            <v>1</v>
          </cell>
          <cell r="BO420" t="str">
            <v/>
          </cell>
          <cell r="BP420" t="str">
            <v/>
          </cell>
          <cell r="BQ420" t="str">
            <v/>
          </cell>
          <cell r="BR420" t="str">
            <v/>
          </cell>
          <cell r="BS420" t="str">
            <v/>
          </cell>
          <cell r="BT420" t="str">
            <v/>
          </cell>
          <cell r="BU420" t="str">
            <v/>
          </cell>
          <cell r="BV420" t="str">
            <v xml:space="preserve">Tank is considered beyond economic repair. Remove and replace tank in accordance with above. Expected to require 2 mechanics to remove the tank. </v>
          </cell>
          <cell r="BW420" t="str">
            <v/>
          </cell>
          <cell r="BX420" t="str">
            <v/>
          </cell>
          <cell r="BY420" t="str">
            <v/>
          </cell>
          <cell r="BZ420" t="str">
            <v xml:space="preserve">Replace each  Bonded Seal with every disturbance. </v>
          </cell>
          <cell r="CA420" t="str">
            <v xml:space="preserve">Repair by exchange available at First or Second line without special facilities. </v>
          </cell>
          <cell r="CB420" t="str">
            <v/>
          </cell>
          <cell r="CC420" t="str">
            <v/>
          </cell>
          <cell r="CD420" t="str">
            <v/>
          </cell>
          <cell r="CE420" t="str">
            <v/>
          </cell>
          <cell r="CF420" t="str">
            <v xml:space="preserve">Remove and replace part with standard tools. No Special tools predicted. </v>
          </cell>
          <cell r="CG420" t="str">
            <v xml:space="preserve">Reinstall in the reverse order. </v>
          </cell>
          <cell r="CH420" t="str">
            <v/>
          </cell>
          <cell r="CI420" t="str">
            <v>Use thread-locking compound on fasteners. Use silicone grease on bonded seals for preservation.  Use anti-seizing grease/compound on bulkhead connectors and bolts.  Use  bonding compound on mounting strap clamp locations as required. Recommended torque on</v>
          </cell>
          <cell r="CJ420" t="str">
            <v xml:space="preserve">No predicted life limitations. </v>
          </cell>
          <cell r="CK420" t="str">
            <v/>
          </cell>
          <cell r="CL420" t="str">
            <v>Y</v>
          </cell>
        </row>
        <row r="421">
          <cell r="A421">
            <v>427</v>
          </cell>
          <cell r="B421">
            <v>243</v>
          </cell>
          <cell r="C421">
            <v>3</v>
          </cell>
          <cell r="D421" t="str">
            <v>Y</v>
          </cell>
          <cell r="E421">
            <v>0.29959999999999998</v>
          </cell>
          <cell r="F421" t="str">
            <v>SV00A0A460AA0903</v>
          </cell>
          <cell r="G421" t="str">
            <v>ROV16SCFX</v>
          </cell>
          <cell r="H421" t="str">
            <v>REP/REC</v>
          </cell>
          <cell r="I421" t="str">
            <v>MAIN TANK - 3 - REPAIR &amp; RECOVERY</v>
          </cell>
          <cell r="J421" t="str">
            <v>M24 X 1.5 Solid Plug</v>
          </cell>
          <cell r="K421" t="str">
            <v xml:space="preserve">Drain Plug Assembly </v>
          </cell>
          <cell r="L421" t="str">
            <v>M24 X 1.5 Solid Plug</v>
          </cell>
          <cell r="M421">
            <v>1</v>
          </cell>
          <cell r="N421">
            <v>1</v>
          </cell>
          <cell r="O421">
            <v>0.29959999999999998</v>
          </cell>
          <cell r="P421">
            <v>0.29959999999999998</v>
          </cell>
          <cell r="Q421">
            <v>2.9959999999999996E-7</v>
          </cell>
          <cell r="R421">
            <v>3337783.7116154879</v>
          </cell>
          <cell r="S421" t="str">
            <v>No redundancy</v>
          </cell>
          <cell r="T421" t="str">
            <v>NPRD 95 P2-152, Plug - 0.0107M converted to hours</v>
          </cell>
          <cell r="U421">
            <v>1</v>
          </cell>
          <cell r="V421">
            <v>9.9999999999999992E-2</v>
          </cell>
          <cell r="W421">
            <v>2.9959999999999992E-8</v>
          </cell>
          <cell r="X421" t="str">
            <v>Expected to require 1 mechanic to conduct repairs. Expected to be replaceable in situ. Open Armor Hatch for access. Replace each  Bonded Seal with every disturbance. Repair by exchange available at First or Second line without special facilities. Remove a</v>
          </cell>
          <cell r="Z421">
            <v>0</v>
          </cell>
          <cell r="AA421" t="str">
            <v>T0</v>
          </cell>
          <cell r="AB421" t="str">
            <v>T0</v>
          </cell>
          <cell r="AC421" t="str">
            <v>P20</v>
          </cell>
          <cell r="AD421" t="str">
            <v>T0</v>
          </cell>
          <cell r="AE421">
            <v>0</v>
          </cell>
          <cell r="AF421">
            <v>0</v>
          </cell>
          <cell r="AG421">
            <v>1.6666666666666666E-2</v>
          </cell>
          <cell r="AH421">
            <v>0</v>
          </cell>
          <cell r="AI421">
            <v>0</v>
          </cell>
          <cell r="AJ421">
            <v>8.3333333333333329E-2</v>
          </cell>
          <cell r="AK421">
            <v>0</v>
          </cell>
          <cell r="AL421">
            <v>0</v>
          </cell>
          <cell r="AM421">
            <v>9.9999999999999992E-2</v>
          </cell>
          <cell r="AN421">
            <v>2.9959999999999992E-8</v>
          </cell>
          <cell r="AP421">
            <v>2</v>
          </cell>
          <cell r="AQ421">
            <v>1</v>
          </cell>
          <cell r="AU421">
            <v>1</v>
          </cell>
          <cell r="BA421">
            <v>1</v>
          </cell>
          <cell r="BB421">
            <v>1</v>
          </cell>
          <cell r="BC421">
            <v>1</v>
          </cell>
          <cell r="BD421">
            <v>1</v>
          </cell>
          <cell r="BJ421">
            <v>1</v>
          </cell>
          <cell r="BL421">
            <v>7</v>
          </cell>
          <cell r="BM421">
            <v>1</v>
          </cell>
          <cell r="BO421" t="str">
            <v xml:space="preserve">Expected to require 1 mechanic to conduct repairs. </v>
          </cell>
          <cell r="BP421" t="str">
            <v xml:space="preserve">Expected to be replaceable in situ. </v>
          </cell>
          <cell r="BQ421" t="str">
            <v/>
          </cell>
          <cell r="BR421" t="str">
            <v xml:space="preserve">Open Armor Hatch for access. </v>
          </cell>
          <cell r="BS421" t="str">
            <v/>
          </cell>
          <cell r="BT421" t="str">
            <v/>
          </cell>
          <cell r="BU421" t="str">
            <v/>
          </cell>
          <cell r="BV421" t="str">
            <v/>
          </cell>
          <cell r="BW421" t="str">
            <v/>
          </cell>
          <cell r="BX421" t="str">
            <v/>
          </cell>
          <cell r="BY421" t="str">
            <v/>
          </cell>
          <cell r="BZ421" t="str">
            <v xml:space="preserve">Replace each  Bonded Seal with every disturbance. </v>
          </cell>
          <cell r="CA421" t="str">
            <v xml:space="preserve">Repair by exchange available at First or Second line without special facilities. </v>
          </cell>
          <cell r="CB421" t="str">
            <v/>
          </cell>
          <cell r="CC421" t="str">
            <v/>
          </cell>
          <cell r="CD421" t="str">
            <v/>
          </cell>
          <cell r="CE421" t="str">
            <v/>
          </cell>
          <cell r="CF421" t="str">
            <v xml:space="preserve">Remove and replace part with standard tools. No Special tools predicted. </v>
          </cell>
          <cell r="CG421" t="str">
            <v/>
          </cell>
          <cell r="CH421" t="str">
            <v/>
          </cell>
          <cell r="CI421" t="str">
            <v>Use Sealant - Copper Ease, FPT Part Number Y-C5A. Recommended torque on the drain plug is 37Nm+/- 3.0.</v>
          </cell>
          <cell r="CJ421" t="str">
            <v xml:space="preserve">No predicted life limitations. </v>
          </cell>
          <cell r="CK421" t="str">
            <v/>
          </cell>
          <cell r="CL421" t="str">
            <v>Y</v>
          </cell>
        </row>
        <row r="422">
          <cell r="A422">
            <v>428</v>
          </cell>
          <cell r="B422">
            <v>244</v>
          </cell>
          <cell r="C422">
            <v>3</v>
          </cell>
          <cell r="D422" t="str">
            <v>Y</v>
          </cell>
          <cell r="E422">
            <v>0.19500000000000001</v>
          </cell>
          <cell r="F422" t="str">
            <v>SV00A0A460AA0905</v>
          </cell>
          <cell r="G422" t="str">
            <v>Y-BS-M24</v>
          </cell>
          <cell r="H422" t="str">
            <v>REP/REC</v>
          </cell>
          <cell r="I422" t="str">
            <v>MAIN TANK - 3 - REPAIR &amp; RECOVERY</v>
          </cell>
          <cell r="J422" t="str">
            <v>M24 X 1.5 Bonded Seal</v>
          </cell>
          <cell r="K422" t="str">
            <v xml:space="preserve">Drain Plug Assembly </v>
          </cell>
          <cell r="L422" t="str">
            <v>M24 X 1.5 Bonded Seal</v>
          </cell>
          <cell r="M422">
            <v>1</v>
          </cell>
          <cell r="N422">
            <v>1</v>
          </cell>
          <cell r="O422">
            <v>0.19500000000000001</v>
          </cell>
          <cell r="P422">
            <v>0.19500000000000001</v>
          </cell>
          <cell r="Q422">
            <v>1.9500000000000001E-7</v>
          </cell>
          <cell r="R422">
            <v>5128205.128205128</v>
          </cell>
          <cell r="S422" t="str">
            <v>No redundancy</v>
          </cell>
          <cell r="T422" t="str">
            <v>NPRD 95 P2-179, Seal O-Ring - 0.0780 GF converted to GM.</v>
          </cell>
          <cell r="U422">
            <v>1</v>
          </cell>
          <cell r="V422">
            <v>0.13333333333333333</v>
          </cell>
          <cell r="W422">
            <v>2.6000000000000001E-8</v>
          </cell>
          <cell r="X422" t="str">
            <v>Expected to require 1 mechanic to conduct repairs. Expected to be replaceable in situ. Open Armor Hatch for access. Replace each  Bonded Seal with every disturbance. Repair by exchange available at First or Second line without special facilities. Remove a</v>
          </cell>
          <cell r="Z422">
            <v>0</v>
          </cell>
          <cell r="AA422" t="str">
            <v>T0</v>
          </cell>
          <cell r="AB422" t="str">
            <v>T0</v>
          </cell>
          <cell r="AC422" t="str">
            <v>P7</v>
          </cell>
          <cell r="AD422" t="str">
            <v>T0</v>
          </cell>
          <cell r="AE422">
            <v>0</v>
          </cell>
          <cell r="AF422">
            <v>0</v>
          </cell>
          <cell r="AG422">
            <v>0.05</v>
          </cell>
          <cell r="AH422">
            <v>0</v>
          </cell>
          <cell r="AI422">
            <v>0</v>
          </cell>
          <cell r="AJ422">
            <v>8.3333333333333329E-2</v>
          </cell>
          <cell r="AK422">
            <v>0</v>
          </cell>
          <cell r="AL422">
            <v>0</v>
          </cell>
          <cell r="AM422">
            <v>0.13333333333333333</v>
          </cell>
          <cell r="AN422">
            <v>2.6000000000000001E-8</v>
          </cell>
          <cell r="AP422">
            <v>2</v>
          </cell>
          <cell r="AQ422">
            <v>1</v>
          </cell>
          <cell r="AU422">
            <v>1</v>
          </cell>
          <cell r="BA422">
            <v>1</v>
          </cell>
          <cell r="BB422">
            <v>1</v>
          </cell>
          <cell r="BC422">
            <v>1</v>
          </cell>
          <cell r="BD422">
            <v>1</v>
          </cell>
          <cell r="BJ422">
            <v>1</v>
          </cell>
          <cell r="BL422">
            <v>7</v>
          </cell>
          <cell r="BM422">
            <v>4</v>
          </cell>
          <cell r="BO422" t="str">
            <v xml:space="preserve">Expected to require 1 mechanic to conduct repairs. </v>
          </cell>
          <cell r="BP422" t="str">
            <v xml:space="preserve">Expected to be replaceable in situ. </v>
          </cell>
          <cell r="BQ422" t="str">
            <v/>
          </cell>
          <cell r="BR422" t="str">
            <v xml:space="preserve">Open Armor Hatch for access. </v>
          </cell>
          <cell r="BS422" t="str">
            <v/>
          </cell>
          <cell r="BT422" t="str">
            <v/>
          </cell>
          <cell r="BU422" t="str">
            <v/>
          </cell>
          <cell r="BV422" t="str">
            <v/>
          </cell>
          <cell r="BW422" t="str">
            <v/>
          </cell>
          <cell r="BX422" t="str">
            <v/>
          </cell>
          <cell r="BY422" t="str">
            <v/>
          </cell>
          <cell r="BZ422" t="str">
            <v xml:space="preserve">Replace each  Bonded Seal with every disturbance. </v>
          </cell>
          <cell r="CA422" t="str">
            <v xml:space="preserve">Repair by exchange available at First or Second line without special facilities. </v>
          </cell>
          <cell r="CB422" t="str">
            <v/>
          </cell>
          <cell r="CC422" t="str">
            <v/>
          </cell>
          <cell r="CD422" t="str">
            <v/>
          </cell>
          <cell r="CE422" t="str">
            <v/>
          </cell>
          <cell r="CF422" t="str">
            <v xml:space="preserve">Remove and replace part with standard tools. No Special tools predicted. </v>
          </cell>
          <cell r="CG422" t="str">
            <v/>
          </cell>
          <cell r="CH422" t="str">
            <v/>
          </cell>
          <cell r="CI422" t="str">
            <v>Use Sealant - Copper Ease, FPT Part Number Y-C5A. Recommended torque on the drain plug is 37Nm+/- 3.0.</v>
          </cell>
          <cell r="CJ422" t="str">
            <v xml:space="preserve">Life Limited. This material is subject to deterioration. Inspect on condition at 10 years, and every 5 years subsequently. If disturbed, replace with new. </v>
          </cell>
          <cell r="CK422" t="str">
            <v/>
          </cell>
          <cell r="CL422" t="str">
            <v>Y</v>
          </cell>
        </row>
        <row r="423">
          <cell r="A423">
            <v>429</v>
          </cell>
          <cell r="B423">
            <v>245</v>
          </cell>
          <cell r="C423">
            <v>1</v>
          </cell>
          <cell r="D423" t="str">
            <v>N</v>
          </cell>
          <cell r="E423">
            <v>0</v>
          </cell>
          <cell r="F423" t="str">
            <v>SV00A0A410AG</v>
          </cell>
          <cell r="G423" t="str">
            <v>FT28206</v>
          </cell>
          <cell r="H423" t="str">
            <v>Scout</v>
          </cell>
          <cell r="I423" t="str">
            <v>SECONDARY TANK - 1 - SCOUT</v>
          </cell>
          <cell r="J423" t="str">
            <v/>
          </cell>
          <cell r="K423" t="str">
            <v>SECONDARY FUEL TANK</v>
          </cell>
          <cell r="L423" t="str">
            <v/>
          </cell>
          <cell r="M423" t="str">
            <v/>
          </cell>
          <cell r="N423" t="str">
            <v/>
          </cell>
          <cell r="O423">
            <v>124.79509648029877</v>
          </cell>
          <cell r="P423">
            <v>124.79509648029877</v>
          </cell>
          <cell r="Q423">
            <v>1.2479509648029877E-4</v>
          </cell>
          <cell r="R423">
            <v>8013.1353571081108</v>
          </cell>
          <cell r="S423" t="str">
            <v>Main Tank continues to provide fuel to Collector Tank</v>
          </cell>
          <cell r="T423" t="str">
            <v>Sum of Below Parts</v>
          </cell>
          <cell r="U423">
            <v>2</v>
          </cell>
          <cell r="V423">
            <v>0.64557558180073449</v>
          </cell>
          <cell r="W423">
            <v>8.0564667016147675E-5</v>
          </cell>
          <cell r="Z423">
            <v>0</v>
          </cell>
          <cell r="AA423" t="str">
            <v>T0</v>
          </cell>
          <cell r="AB423" t="str">
            <v>T0</v>
          </cell>
          <cell r="AC423" t="str">
            <v>T0</v>
          </cell>
          <cell r="AD423" t="str">
            <v>T0</v>
          </cell>
          <cell r="AL423" t="str">
            <v>MTTE =</v>
          </cell>
          <cell r="AM423">
            <v>0.64557558180073449</v>
          </cell>
          <cell r="BQ423" t="str">
            <v/>
          </cell>
          <cell r="BR423" t="str">
            <v/>
          </cell>
          <cell r="BS423" t="str">
            <v/>
          </cell>
          <cell r="BT423" t="str">
            <v/>
          </cell>
          <cell r="BV423" t="str">
            <v/>
          </cell>
          <cell r="BW423" t="str">
            <v/>
          </cell>
          <cell r="BX423" t="str">
            <v/>
          </cell>
          <cell r="BZ423" t="str">
            <v/>
          </cell>
          <cell r="CE423" t="str">
            <v/>
          </cell>
          <cell r="CK423" t="str">
            <v/>
          </cell>
          <cell r="CL423" t="str">
            <v>Y</v>
          </cell>
        </row>
        <row r="424">
          <cell r="A424">
            <v>430</v>
          </cell>
          <cell r="B424">
            <v>246</v>
          </cell>
          <cell r="C424">
            <v>2</v>
          </cell>
          <cell r="D424" t="str">
            <v>Y</v>
          </cell>
          <cell r="E424">
            <v>3.5896000000000003</v>
          </cell>
          <cell r="F424" t="str">
            <v>SV00A0A410AG01</v>
          </cell>
          <cell r="G424" t="str">
            <v>FT28336</v>
          </cell>
          <cell r="H424" t="str">
            <v>Scout</v>
          </cell>
          <cell r="I424" t="str">
            <v>SECONDARY TANK - 1 - SCOUT</v>
          </cell>
          <cell r="J424" t="str">
            <v>Rotational Moulding</v>
          </cell>
          <cell r="K424" t="str">
            <v>RM Tank CH53 Natural Crosslink Polyethylene</v>
          </cell>
          <cell r="L424" t="str">
            <v>Rotational Moulding</v>
          </cell>
          <cell r="M424">
            <v>1</v>
          </cell>
          <cell r="N424">
            <v>1</v>
          </cell>
          <cell r="O424">
            <v>3.5896000000000003</v>
          </cell>
          <cell r="P424">
            <v>3.5896000000000003</v>
          </cell>
          <cell r="Q424">
            <v>3.5896000000000003E-6</v>
          </cell>
          <cell r="R424">
            <v>278582.57187430351</v>
          </cell>
          <cell r="S424" t="str">
            <v>Main Tank continues to provide fuel to Collector Tank</v>
          </cell>
          <cell r="T424" t="str">
            <v>NPRD 95 P2-213, Tank Fuel Engine - 0.1282M converted to hours</v>
          </cell>
          <cell r="U424">
            <v>3</v>
          </cell>
          <cell r="V424">
            <v>1.2499999999999998</v>
          </cell>
          <cell r="W424">
            <v>4.4869999999999996E-6</v>
          </cell>
          <cell r="X424" t="str">
            <v>Very difficult to repair. Remove and replace tank. Drain the tank. Remove the tank. Disconnect any pipework.  disconnect fuel level sensor and optical sensor.  Disconnect any retaining fasteners (straps, cradles and mounting plates).  Carefully remove the</v>
          </cell>
          <cell r="Z424">
            <v>1</v>
          </cell>
          <cell r="AA424" t="str">
            <v>R5</v>
          </cell>
          <cell r="AB424" t="str">
            <v>T0</v>
          </cell>
          <cell r="AC424" t="str">
            <v>P21</v>
          </cell>
          <cell r="AD424" t="str">
            <v>T0</v>
          </cell>
          <cell r="AE424">
            <v>0</v>
          </cell>
          <cell r="AF424">
            <v>0.5</v>
          </cell>
          <cell r="AG424">
            <v>0.16666666666666666</v>
          </cell>
          <cell r="AH424">
            <v>0.5</v>
          </cell>
          <cell r="AI424">
            <v>0</v>
          </cell>
          <cell r="AJ424">
            <v>8.3333333333333329E-2</v>
          </cell>
          <cell r="AK424">
            <v>0</v>
          </cell>
          <cell r="AL424">
            <v>0</v>
          </cell>
          <cell r="AM424">
            <v>1.2499999999999998</v>
          </cell>
          <cell r="AN424">
            <v>4.4869999999999996E-6</v>
          </cell>
          <cell r="AP424">
            <v>1</v>
          </cell>
          <cell r="AQ424">
            <v>5</v>
          </cell>
          <cell r="AX424">
            <v>1</v>
          </cell>
          <cell r="BD424">
            <v>2</v>
          </cell>
          <cell r="BI424">
            <v>1</v>
          </cell>
          <cell r="BJ424">
            <v>1</v>
          </cell>
          <cell r="BK424">
            <v>1</v>
          </cell>
          <cell r="BL424">
            <v>2</v>
          </cell>
          <cell r="BM424">
            <v>1</v>
          </cell>
          <cell r="BO424" t="str">
            <v/>
          </cell>
          <cell r="BP424" t="str">
            <v/>
          </cell>
          <cell r="BQ424" t="str">
            <v/>
          </cell>
          <cell r="BR424" t="str">
            <v/>
          </cell>
          <cell r="BS424" t="str">
            <v/>
          </cell>
          <cell r="BT424" t="str">
            <v/>
          </cell>
          <cell r="BU424" t="str">
            <v/>
          </cell>
          <cell r="BV424" t="str">
            <v>Very difficult to repair. Remove and replace tank. Drain the tank. Remove the tank. Disconnect any pipework.  disconnect fuel level sensor and optical sensor.  Disconnect any retaining fasteners (straps, cradles and mounting plates).  Carefully remove the</v>
          </cell>
          <cell r="BW424" t="str">
            <v/>
          </cell>
          <cell r="BX424" t="str">
            <v/>
          </cell>
          <cell r="BY424" t="str">
            <v/>
          </cell>
          <cell r="BZ424" t="str">
            <v/>
          </cell>
          <cell r="CA424" t="str">
            <v xml:space="preserve">Repair by exchange available at First or Second line without special facilities. </v>
          </cell>
          <cell r="CB424" t="str">
            <v/>
          </cell>
          <cell r="CC424" t="str">
            <v/>
          </cell>
          <cell r="CD424" t="str">
            <v xml:space="preserve">Difficult to repair.  Some specialist patching is possible.  GKN can supply details. </v>
          </cell>
          <cell r="CE424" t="str">
            <v/>
          </cell>
          <cell r="CF424" t="str">
            <v xml:space="preserve">Remove and replace part with standard tools. No Special tools predicted. </v>
          </cell>
          <cell r="CG424" t="str">
            <v xml:space="preserve">Reinstall in the reverse order. </v>
          </cell>
          <cell r="CH424" t="str">
            <v/>
          </cell>
          <cell r="CI424" t="str">
            <v xml:space="preserve">Use thread-locking compound on fasteners. Use silicone grease on bonded seals for preservation.  Use anti-seizing grease/compound on bulkhead connectors and bolts.  Use  bonding compound on mounting strap clamp locations as required. </v>
          </cell>
          <cell r="CJ424" t="str">
            <v xml:space="preserve">No predicted life limitations. </v>
          </cell>
          <cell r="CK424" t="str">
            <v/>
          </cell>
          <cell r="CL424" t="str">
            <v>Y</v>
          </cell>
        </row>
        <row r="425">
          <cell r="A425">
            <v>433</v>
          </cell>
          <cell r="B425">
            <v>249</v>
          </cell>
          <cell r="C425">
            <v>2</v>
          </cell>
          <cell r="D425" t="str">
            <v>Y</v>
          </cell>
          <cell r="E425">
            <v>1</v>
          </cell>
          <cell r="F425" t="str">
            <v>SV00A0A410AG15</v>
          </cell>
          <cell r="G425" t="str">
            <v>FT28216</v>
          </cell>
          <cell r="H425" t="str">
            <v>Scout</v>
          </cell>
          <cell r="I425" t="str">
            <v>SECONDARY TANK - 1 - SCOUT</v>
          </cell>
          <cell r="J425" t="str">
            <v>SAFOAM Cut Block LRU</v>
          </cell>
          <cell r="K425" t="str">
            <v>Reticulated Safety Foam</v>
          </cell>
          <cell r="L425" t="str">
            <v>SAFOAM Cut Block LRU</v>
          </cell>
          <cell r="M425">
            <v>1</v>
          </cell>
          <cell r="N425">
            <v>1</v>
          </cell>
          <cell r="O425">
            <v>1</v>
          </cell>
          <cell r="P425">
            <v>1</v>
          </cell>
          <cell r="Q425">
            <v>9.9999999999999995E-7</v>
          </cell>
          <cell r="R425">
            <v>1000000</v>
          </cell>
          <cell r="S425" t="str">
            <v>No redundancy</v>
          </cell>
          <cell r="T425" t="str">
            <v>Unsubstantiated Estimate</v>
          </cell>
          <cell r="U425">
            <v>2</v>
          </cell>
          <cell r="V425">
            <v>1.2499999999999998</v>
          </cell>
          <cell r="W425">
            <v>1.2499999999999997E-6</v>
          </cell>
          <cell r="X425" t="str">
            <v xml:space="preserve">Tank is considered beyond economic repair. Remove and replace tank in accordance with above. Expected to require 2 mechanics to remove the tank. Repair by exchange available at First or Second line without special facilities. Systematically remove SAFOAM </v>
          </cell>
          <cell r="Z425">
            <v>1</v>
          </cell>
          <cell r="AA425" t="str">
            <v>R5</v>
          </cell>
          <cell r="AB425" t="str">
            <v>T0</v>
          </cell>
          <cell r="AC425" t="str">
            <v>T0</v>
          </cell>
          <cell r="AD425" t="str">
            <v>T0</v>
          </cell>
          <cell r="AE425">
            <v>0</v>
          </cell>
          <cell r="AF425">
            <v>0.5</v>
          </cell>
          <cell r="AG425">
            <v>0.16666666666666666</v>
          </cell>
          <cell r="AH425">
            <v>0.5</v>
          </cell>
          <cell r="AI425">
            <v>0</v>
          </cell>
          <cell r="AJ425">
            <v>8.3333333333333329E-2</v>
          </cell>
          <cell r="AK425">
            <v>0</v>
          </cell>
          <cell r="AL425">
            <v>0</v>
          </cell>
          <cell r="AM425">
            <v>1.2499999999999998</v>
          </cell>
          <cell r="AN425">
            <v>1.2499999999999997E-6</v>
          </cell>
          <cell r="AP425">
            <v>2</v>
          </cell>
          <cell r="AQ425">
            <v>3</v>
          </cell>
          <cell r="BD425">
            <v>2</v>
          </cell>
          <cell r="BG425">
            <v>1</v>
          </cell>
          <cell r="BH425">
            <v>1</v>
          </cell>
          <cell r="BJ425">
            <v>2</v>
          </cell>
          <cell r="BK425">
            <v>1</v>
          </cell>
          <cell r="BL425">
            <v>5</v>
          </cell>
          <cell r="BM425">
            <v>2</v>
          </cell>
          <cell r="BO425" t="str">
            <v/>
          </cell>
          <cell r="BP425" t="str">
            <v/>
          </cell>
          <cell r="BQ425" t="str">
            <v/>
          </cell>
          <cell r="BR425" t="str">
            <v/>
          </cell>
          <cell r="BS425" t="str">
            <v/>
          </cell>
          <cell r="BT425" t="str">
            <v/>
          </cell>
          <cell r="BU425" t="str">
            <v/>
          </cell>
          <cell r="BV425" t="str">
            <v xml:space="preserve">Tank is considered beyond economic repair. Remove and replace tank in accordance with above. Expected to require 2 mechanics to remove the tank. </v>
          </cell>
          <cell r="BW425" t="str">
            <v/>
          </cell>
          <cell r="BX425" t="str">
            <v/>
          </cell>
          <cell r="BY425" t="str">
            <v/>
          </cell>
          <cell r="BZ425" t="str">
            <v/>
          </cell>
          <cell r="CA425" t="str">
            <v xml:space="preserve">Repair by exchange available at First or Second line without special facilities. </v>
          </cell>
          <cell r="CB425" t="str">
            <v/>
          </cell>
          <cell r="CC425" t="str">
            <v/>
          </cell>
          <cell r="CD425" t="str">
            <v/>
          </cell>
          <cell r="CE425" t="str">
            <v xml:space="preserve">Systematically remove SAFOAM layers and discard in accordance with local responsibilities.  Carefully reinstall new layers of Safoam in accordance with instructions. </v>
          </cell>
          <cell r="CF425" t="str">
            <v xml:space="preserve">Cutting tools and Separating spatulas required. </v>
          </cell>
          <cell r="CG425" t="str">
            <v xml:space="preserve">Reinstall in the reverse order. </v>
          </cell>
          <cell r="CH425" t="str">
            <v xml:space="preserve">Task time doesn't include 24 hours inactive time awaiting curing of Adhesives. </v>
          </cell>
          <cell r="CI425" t="str">
            <v xml:space="preserve">Use thread-locking compound on fasteners. Use silicone grease on bonded seals for preservation.  Use anti-seizing grease/compound on bulkhead connectors and bolts.  Use  bonding compound on mounting strap clamp locations as required. Use P-NEA26 adhesive </v>
          </cell>
          <cell r="CJ425" t="str">
            <v>Life Limited. This material is subject to deterioration. Inspect on condition at 10 years, and every 5 years subsequently.</v>
          </cell>
          <cell r="CK425" t="str">
            <v/>
          </cell>
          <cell r="CL425" t="str">
            <v>Y</v>
          </cell>
        </row>
        <row r="426">
          <cell r="A426">
            <v>434</v>
          </cell>
          <cell r="B426">
            <v>250</v>
          </cell>
          <cell r="C426">
            <v>2</v>
          </cell>
          <cell r="D426" t="str">
            <v>N</v>
          </cell>
          <cell r="E426">
            <v>0</v>
          </cell>
          <cell r="F426" t="str">
            <v>SV00A0A410AG19</v>
          </cell>
          <cell r="G426" t="str">
            <v/>
          </cell>
          <cell r="H426" t="str">
            <v>Scout</v>
          </cell>
          <cell r="I426" t="str">
            <v>SECONDARY TANK - 1 - SCOUT</v>
          </cell>
          <cell r="J426" t="str">
            <v/>
          </cell>
          <cell r="K426" t="str">
            <v>Earthing Boss</v>
          </cell>
          <cell r="L426" t="str">
            <v/>
          </cell>
          <cell r="M426" t="str">
            <v/>
          </cell>
          <cell r="N426" t="str">
            <v/>
          </cell>
          <cell r="O426">
            <v>0.16800000000000001</v>
          </cell>
          <cell r="P426">
            <v>0.16800000000000001</v>
          </cell>
          <cell r="Q426">
            <v>1.6800000000000002E-7</v>
          </cell>
          <cell r="R426">
            <v>5952380.9523809515</v>
          </cell>
          <cell r="S426" t="str">
            <v>No redundancy</v>
          </cell>
          <cell r="T426" t="str">
            <v>Sum of Below Parts</v>
          </cell>
          <cell r="U426">
            <v>1</v>
          </cell>
          <cell r="V426">
            <v>0.15</v>
          </cell>
          <cell r="W426">
            <v>2.5200000000000004E-8</v>
          </cell>
          <cell r="X426" t="str">
            <v xml:space="preserve">Repair by exchange available at First or Second line without special facilities. See parts below. Individual damaged parts can be replaced without replacing the tank. </v>
          </cell>
          <cell r="Z426">
            <v>0</v>
          </cell>
          <cell r="AA426" t="str">
            <v>T0</v>
          </cell>
          <cell r="AB426" t="str">
            <v>T0</v>
          </cell>
          <cell r="AC426" t="str">
            <v>T0</v>
          </cell>
          <cell r="AD426" t="str">
            <v>T0</v>
          </cell>
          <cell r="AL426" t="str">
            <v>MTTE =</v>
          </cell>
          <cell r="AM426">
            <v>0.15</v>
          </cell>
          <cell r="AN426">
            <v>2.5200000000000004E-8</v>
          </cell>
          <cell r="AP426">
            <v>1</v>
          </cell>
          <cell r="AQ426">
            <v>4</v>
          </cell>
          <cell r="BJ426">
            <v>6</v>
          </cell>
          <cell r="BL426">
            <v>6</v>
          </cell>
          <cell r="BM426">
            <v>5</v>
          </cell>
          <cell r="BN426">
            <v>2</v>
          </cell>
          <cell r="BO426" t="str">
            <v/>
          </cell>
          <cell r="BP426" t="str">
            <v/>
          </cell>
          <cell r="BQ426" t="str">
            <v/>
          </cell>
          <cell r="BR426" t="str">
            <v/>
          </cell>
          <cell r="BS426" t="str">
            <v/>
          </cell>
          <cell r="BT426" t="str">
            <v/>
          </cell>
          <cell r="BU426" t="str">
            <v/>
          </cell>
          <cell r="BV426" t="str">
            <v/>
          </cell>
          <cell r="BW426" t="str">
            <v/>
          </cell>
          <cell r="BX426" t="str">
            <v/>
          </cell>
          <cell r="BY426" t="str">
            <v/>
          </cell>
          <cell r="BZ426" t="str">
            <v/>
          </cell>
          <cell r="CA426" t="str">
            <v xml:space="preserve">Repair by exchange available at First or Second line without special facilities. </v>
          </cell>
          <cell r="CB426" t="str">
            <v/>
          </cell>
          <cell r="CC426" t="str">
            <v/>
          </cell>
          <cell r="CD426" t="str">
            <v/>
          </cell>
          <cell r="CE426" t="str">
            <v/>
          </cell>
          <cell r="CF426" t="str">
            <v/>
          </cell>
          <cell r="CG426" t="str">
            <v/>
          </cell>
          <cell r="CH426" t="str">
            <v/>
          </cell>
          <cell r="CI426" t="str">
            <v/>
          </cell>
          <cell r="CJ426" t="str">
            <v/>
          </cell>
          <cell r="CK426" t="str">
            <v xml:space="preserve">See parts below. Individual damaged parts can be replaced without replacing the tank. </v>
          </cell>
          <cell r="CL426" t="str">
            <v>Y</v>
          </cell>
        </row>
        <row r="427">
          <cell r="A427">
            <v>435</v>
          </cell>
          <cell r="B427">
            <v>250</v>
          </cell>
          <cell r="C427">
            <v>3</v>
          </cell>
          <cell r="D427" t="str">
            <v>Y</v>
          </cell>
          <cell r="E427">
            <v>5.6000000000000001E-2</v>
          </cell>
          <cell r="F427" t="str">
            <v>SV00A0A410AG1901</v>
          </cell>
          <cell r="G427" t="str">
            <v>FT28198</v>
          </cell>
          <cell r="H427" t="str">
            <v>Scout</v>
          </cell>
          <cell r="I427" t="str">
            <v>SECONDARY TANK - 1 - SCOUT</v>
          </cell>
          <cell r="J427" t="str">
            <v>M8 Earthing Boss (White)</v>
          </cell>
          <cell r="K427" t="str">
            <v>Earthing Boss</v>
          </cell>
          <cell r="L427" t="str">
            <v>M8 Earthing Boss (White)</v>
          </cell>
          <cell r="M427">
            <v>1</v>
          </cell>
          <cell r="N427">
            <v>1</v>
          </cell>
          <cell r="O427">
            <v>5.6000000000000001E-2</v>
          </cell>
          <cell r="P427">
            <v>5.6000000000000001E-2</v>
          </cell>
          <cell r="Q427">
            <v>5.5999999999999999E-8</v>
          </cell>
          <cell r="R427">
            <v>17857142.857142858</v>
          </cell>
          <cell r="S427" t="str">
            <v>No redundancy</v>
          </cell>
          <cell r="T427" t="str">
            <v>NPRD 95 P2-20, Bolt Hex Head - 0.0020M converted to hours</v>
          </cell>
          <cell r="U427">
            <v>1</v>
          </cell>
          <cell r="V427">
            <v>0.25</v>
          </cell>
          <cell r="W427">
            <v>1.4E-8</v>
          </cell>
          <cell r="X427" t="str">
            <v>Expected to require 1 mechanic to conduct repairs. Expected to be replaceable in situ. Repair by exchange available at First or Second line without special facilities. Remove and replace part with standard tools. No Special tools predicted. No consumeable</v>
          </cell>
          <cell r="Z427">
            <v>0</v>
          </cell>
          <cell r="AA427" t="str">
            <v>T0</v>
          </cell>
          <cell r="AB427" t="str">
            <v>T0</v>
          </cell>
          <cell r="AC427" t="str">
            <v>P25</v>
          </cell>
          <cell r="AD427" t="str">
            <v>T0</v>
          </cell>
          <cell r="AE427">
            <v>0</v>
          </cell>
          <cell r="AF427">
            <v>0</v>
          </cell>
          <cell r="AG427">
            <v>0.16666666666666666</v>
          </cell>
          <cell r="AH427">
            <v>0</v>
          </cell>
          <cell r="AI427">
            <v>0</v>
          </cell>
          <cell r="AJ427">
            <v>8.3333333333333329E-2</v>
          </cell>
          <cell r="AK427">
            <v>0</v>
          </cell>
          <cell r="AL427">
            <v>0</v>
          </cell>
          <cell r="AM427">
            <v>0.25</v>
          </cell>
          <cell r="AN427">
            <v>1.4E-8</v>
          </cell>
          <cell r="AP427">
            <v>2</v>
          </cell>
          <cell r="AQ427">
            <v>1</v>
          </cell>
          <cell r="BD427">
            <v>1</v>
          </cell>
          <cell r="BJ427">
            <v>1</v>
          </cell>
          <cell r="BL427">
            <v>1</v>
          </cell>
          <cell r="BM427">
            <v>1</v>
          </cell>
          <cell r="BO427" t="str">
            <v xml:space="preserve">Expected to require 1 mechanic to conduct repairs. </v>
          </cell>
          <cell r="BP427" t="str">
            <v xml:space="preserve">Expected to be replaceable in situ. </v>
          </cell>
          <cell r="BQ427" t="str">
            <v/>
          </cell>
          <cell r="BR427" t="str">
            <v/>
          </cell>
          <cell r="BS427" t="str">
            <v/>
          </cell>
          <cell r="BT427" t="str">
            <v/>
          </cell>
          <cell r="BU427" t="str">
            <v/>
          </cell>
          <cell r="BV427" t="str">
            <v/>
          </cell>
          <cell r="BW427" t="str">
            <v/>
          </cell>
          <cell r="BX427" t="str">
            <v/>
          </cell>
          <cell r="BY427" t="str">
            <v/>
          </cell>
          <cell r="BZ427" t="str">
            <v/>
          </cell>
          <cell r="CA427" t="str">
            <v xml:space="preserve">Repair by exchange available at First or Second line without special facilities. </v>
          </cell>
          <cell r="CB427" t="str">
            <v/>
          </cell>
          <cell r="CC427" t="str">
            <v/>
          </cell>
          <cell r="CD427" t="str">
            <v/>
          </cell>
          <cell r="CE427" t="str">
            <v/>
          </cell>
          <cell r="CF427" t="str">
            <v xml:space="preserve">Remove and replace part with standard tools. No Special tools predicted. </v>
          </cell>
          <cell r="CG427" t="str">
            <v/>
          </cell>
          <cell r="CH427" t="str">
            <v/>
          </cell>
          <cell r="CI427" t="str">
            <v xml:space="preserve">No consumeables predicted. </v>
          </cell>
          <cell r="CJ427" t="str">
            <v xml:space="preserve">No predicted life limitations. </v>
          </cell>
          <cell r="CK427" t="str">
            <v/>
          </cell>
          <cell r="CL427" t="str">
            <v>Y</v>
          </cell>
        </row>
        <row r="428">
          <cell r="A428">
            <v>436</v>
          </cell>
          <cell r="B428">
            <v>251</v>
          </cell>
          <cell r="C428">
            <v>3</v>
          </cell>
          <cell r="D428" t="str">
            <v>Y</v>
          </cell>
          <cell r="E428">
            <v>5.6000000000000001E-2</v>
          </cell>
          <cell r="F428" t="str">
            <v>SV00A0A410AG1903</v>
          </cell>
          <cell r="G428" t="str">
            <v>BT-M3X20CSK</v>
          </cell>
          <cell r="H428" t="str">
            <v>Scout</v>
          </cell>
          <cell r="I428" t="str">
            <v>SECONDARY TANK - 1 - SCOUT</v>
          </cell>
          <cell r="J428" t="str">
            <v>M3 Csk Screw</v>
          </cell>
          <cell r="K428" t="str">
            <v>Earthing Boss</v>
          </cell>
          <cell r="L428" t="str">
            <v>M3 Csk Screw</v>
          </cell>
          <cell r="M428">
            <v>1</v>
          </cell>
          <cell r="N428">
            <v>1</v>
          </cell>
          <cell r="O428">
            <v>5.6000000000000001E-2</v>
          </cell>
          <cell r="P428">
            <v>5.6000000000000001E-2</v>
          </cell>
          <cell r="Q428">
            <v>5.5999999999999999E-8</v>
          </cell>
          <cell r="R428">
            <v>17857142.857142858</v>
          </cell>
          <cell r="S428" t="str">
            <v>No redundancy</v>
          </cell>
          <cell r="T428" t="str">
            <v>NPRD 95 P2-20, Bolt Hex Head - 0.0020M converted to hours</v>
          </cell>
          <cell r="U428">
            <v>1</v>
          </cell>
          <cell r="V428">
            <v>9.9999999999999992E-2</v>
          </cell>
          <cell r="W428">
            <v>5.5999999999999997E-9</v>
          </cell>
          <cell r="X428" t="str">
            <v>Expected to require 1 mechanic to conduct repairs. Expected to be replaceable in situ. Open Armor Hatch for access. Repair by exchange available at First or Second line without special facilities. Remove and replace part with standard tools. No Special to</v>
          </cell>
          <cell r="Z428">
            <v>0</v>
          </cell>
          <cell r="AA428" t="str">
            <v>T0</v>
          </cell>
          <cell r="AB428" t="str">
            <v>T0</v>
          </cell>
          <cell r="AC428" t="str">
            <v>P6</v>
          </cell>
          <cell r="AD428" t="str">
            <v>T0</v>
          </cell>
          <cell r="AE428">
            <v>0</v>
          </cell>
          <cell r="AF428">
            <v>0</v>
          </cell>
          <cell r="AG428">
            <v>1.6666666666666666E-2</v>
          </cell>
          <cell r="AH428">
            <v>0</v>
          </cell>
          <cell r="AI428">
            <v>0</v>
          </cell>
          <cell r="AJ428">
            <v>8.3333333333333329E-2</v>
          </cell>
          <cell r="AK428">
            <v>0</v>
          </cell>
          <cell r="AL428">
            <v>0</v>
          </cell>
          <cell r="AM428">
            <v>9.9999999999999992E-2</v>
          </cell>
          <cell r="AN428">
            <v>5.5999999999999997E-9</v>
          </cell>
          <cell r="AP428">
            <v>2</v>
          </cell>
          <cell r="AQ428">
            <v>1</v>
          </cell>
          <cell r="AU428">
            <v>1</v>
          </cell>
          <cell r="BD428">
            <v>1</v>
          </cell>
          <cell r="BJ428">
            <v>1</v>
          </cell>
          <cell r="BL428">
            <v>1</v>
          </cell>
          <cell r="BM428">
            <v>1</v>
          </cell>
          <cell r="BO428" t="str">
            <v xml:space="preserve">Expected to require 1 mechanic to conduct repairs. </v>
          </cell>
          <cell r="BP428" t="str">
            <v xml:space="preserve">Expected to be replaceable in situ. </v>
          </cell>
          <cell r="BQ428" t="str">
            <v/>
          </cell>
          <cell r="BR428" t="str">
            <v xml:space="preserve">Open Armor Hatch for access. </v>
          </cell>
          <cell r="BS428" t="str">
            <v/>
          </cell>
          <cell r="BT428" t="str">
            <v/>
          </cell>
          <cell r="BU428" t="str">
            <v/>
          </cell>
          <cell r="BV428" t="str">
            <v/>
          </cell>
          <cell r="BW428" t="str">
            <v/>
          </cell>
          <cell r="BX428" t="str">
            <v/>
          </cell>
          <cell r="BY428" t="str">
            <v/>
          </cell>
          <cell r="BZ428" t="str">
            <v/>
          </cell>
          <cell r="CA428" t="str">
            <v xml:space="preserve">Repair by exchange available at First or Second line without special facilities. </v>
          </cell>
          <cell r="CB428" t="str">
            <v/>
          </cell>
          <cell r="CC428" t="str">
            <v/>
          </cell>
          <cell r="CD428" t="str">
            <v/>
          </cell>
          <cell r="CE428" t="str">
            <v/>
          </cell>
          <cell r="CF428" t="str">
            <v xml:space="preserve">Remove and replace part with standard tools. No Special tools predicted. </v>
          </cell>
          <cell r="CG428" t="str">
            <v/>
          </cell>
          <cell r="CH428" t="str">
            <v/>
          </cell>
          <cell r="CI428" t="str">
            <v xml:space="preserve">No consumeables predicted. </v>
          </cell>
          <cell r="CJ428" t="str">
            <v xml:space="preserve">No predicted life limitations. </v>
          </cell>
          <cell r="CK428" t="str">
            <v/>
          </cell>
          <cell r="CL428" t="str">
            <v>Y</v>
          </cell>
        </row>
        <row r="429">
          <cell r="A429">
            <v>437</v>
          </cell>
          <cell r="B429">
            <v>252</v>
          </cell>
          <cell r="C429">
            <v>3</v>
          </cell>
          <cell r="D429" t="str">
            <v>Y</v>
          </cell>
          <cell r="E429">
            <v>5.6000000000000001E-2</v>
          </cell>
          <cell r="F429" t="str">
            <v>SV00A0A410AG1905</v>
          </cell>
          <cell r="G429" t="str">
            <v>BT-M8X10HX</v>
          </cell>
          <cell r="H429" t="str">
            <v>Scout</v>
          </cell>
          <cell r="I429" t="str">
            <v>SECONDARY TANK - 1 - SCOUT</v>
          </cell>
          <cell r="J429" t="str">
            <v>M8 Bolt Hex Head</v>
          </cell>
          <cell r="K429" t="str">
            <v>Earthing Boss</v>
          </cell>
          <cell r="L429" t="str">
            <v>M8 Bolt Hex Head</v>
          </cell>
          <cell r="M429">
            <v>1</v>
          </cell>
          <cell r="N429">
            <v>1</v>
          </cell>
          <cell r="O429">
            <v>5.6000000000000001E-2</v>
          </cell>
          <cell r="P429">
            <v>5.6000000000000001E-2</v>
          </cell>
          <cell r="Q429">
            <v>5.5999999999999999E-8</v>
          </cell>
          <cell r="R429">
            <v>17857142.857142858</v>
          </cell>
          <cell r="S429" t="str">
            <v>No redundancy</v>
          </cell>
          <cell r="T429" t="str">
            <v>NPRD 95 P2-20, Bolt Hex Head - 0.0020M converted to hours</v>
          </cell>
          <cell r="U429">
            <v>1</v>
          </cell>
          <cell r="V429">
            <v>9.9999999999999992E-2</v>
          </cell>
          <cell r="W429">
            <v>5.5999999999999997E-9</v>
          </cell>
          <cell r="X429" t="str">
            <v>Expected to require 1 mechanic to conduct repairs. Expected to be replaceable in situ. Repair by exchange available at First or Second line without special facilities. Remove and replace part with standard tools. No Special tools predicted. No consumeable</v>
          </cell>
          <cell r="Z429">
            <v>0</v>
          </cell>
          <cell r="AA429" t="str">
            <v>T0</v>
          </cell>
          <cell r="AB429" t="str">
            <v>T0</v>
          </cell>
          <cell r="AC429" t="str">
            <v>P6</v>
          </cell>
          <cell r="AD429" t="str">
            <v>T0</v>
          </cell>
          <cell r="AE429">
            <v>0</v>
          </cell>
          <cell r="AF429">
            <v>0</v>
          </cell>
          <cell r="AG429">
            <v>1.6666666666666666E-2</v>
          </cell>
          <cell r="AH429">
            <v>0</v>
          </cell>
          <cell r="AI429">
            <v>0</v>
          </cell>
          <cell r="AJ429">
            <v>8.3333333333333329E-2</v>
          </cell>
          <cell r="AK429">
            <v>0</v>
          </cell>
          <cell r="AL429">
            <v>0</v>
          </cell>
          <cell r="AM429">
            <v>9.9999999999999992E-2</v>
          </cell>
          <cell r="AN429">
            <v>5.5999999999999997E-9</v>
          </cell>
          <cell r="AP429">
            <v>2</v>
          </cell>
          <cell r="AQ429">
            <v>1</v>
          </cell>
          <cell r="BD429">
            <v>1</v>
          </cell>
          <cell r="BJ429">
            <v>1</v>
          </cell>
          <cell r="BL429">
            <v>1</v>
          </cell>
          <cell r="BM429">
            <v>1</v>
          </cell>
          <cell r="BO429" t="str">
            <v xml:space="preserve">Expected to require 1 mechanic to conduct repairs. </v>
          </cell>
          <cell r="BP429" t="str">
            <v xml:space="preserve">Expected to be replaceable in situ. </v>
          </cell>
          <cell r="BQ429" t="str">
            <v/>
          </cell>
          <cell r="BR429" t="str">
            <v/>
          </cell>
          <cell r="BS429" t="str">
            <v/>
          </cell>
          <cell r="BT429" t="str">
            <v/>
          </cell>
          <cell r="BU429" t="str">
            <v/>
          </cell>
          <cell r="BV429" t="str">
            <v/>
          </cell>
          <cell r="BW429" t="str">
            <v/>
          </cell>
          <cell r="BX429" t="str">
            <v/>
          </cell>
          <cell r="BY429" t="str">
            <v/>
          </cell>
          <cell r="BZ429" t="str">
            <v/>
          </cell>
          <cell r="CA429" t="str">
            <v xml:space="preserve">Repair by exchange available at First or Second line without special facilities. </v>
          </cell>
          <cell r="CB429" t="str">
            <v/>
          </cell>
          <cell r="CC429" t="str">
            <v/>
          </cell>
          <cell r="CD429" t="str">
            <v/>
          </cell>
          <cell r="CE429" t="str">
            <v/>
          </cell>
          <cell r="CF429" t="str">
            <v xml:space="preserve">Remove and replace part with standard tools. No Special tools predicted. </v>
          </cell>
          <cell r="CG429" t="str">
            <v/>
          </cell>
          <cell r="CH429" t="str">
            <v/>
          </cell>
          <cell r="CI429" t="str">
            <v xml:space="preserve">No consumeables predicted. </v>
          </cell>
          <cell r="CJ429" t="str">
            <v xml:space="preserve">No predicted life limitations. </v>
          </cell>
          <cell r="CK429" t="str">
            <v/>
          </cell>
          <cell r="CL429" t="str">
            <v>Y</v>
          </cell>
        </row>
        <row r="430">
          <cell r="A430">
            <v>439</v>
          </cell>
          <cell r="B430">
            <v>254</v>
          </cell>
          <cell r="C430">
            <v>2</v>
          </cell>
          <cell r="D430" t="str">
            <v>N</v>
          </cell>
          <cell r="E430">
            <v>0</v>
          </cell>
          <cell r="F430" t="str">
            <v>SV00A0A410AG03</v>
          </cell>
          <cell r="G430" t="str">
            <v>FT28186</v>
          </cell>
          <cell r="H430" t="str">
            <v>Scout</v>
          </cell>
          <cell r="I430" t="str">
            <v>SECONDARY TANK - 1 - SCOUT</v>
          </cell>
          <cell r="J430" t="str">
            <v/>
          </cell>
          <cell r="K430" t="str">
            <v>Top Access Plate Assembly</v>
          </cell>
          <cell r="L430" t="str">
            <v/>
          </cell>
          <cell r="M430" t="str">
            <v/>
          </cell>
          <cell r="N430" t="str">
            <v/>
          </cell>
          <cell r="O430">
            <v>5.1423119885379283</v>
          </cell>
          <cell r="P430">
            <v>5.1423119885379283</v>
          </cell>
          <cell r="Q430">
            <v>5.1423119885379283E-6</v>
          </cell>
          <cell r="R430">
            <v>194465.05817402221</v>
          </cell>
          <cell r="S430" t="str">
            <v>No redundancy</v>
          </cell>
          <cell r="T430" t="str">
            <v>Sum of Below Parts</v>
          </cell>
          <cell r="U430">
            <v>1</v>
          </cell>
          <cell r="V430">
            <v>0.34150059370601221</v>
          </cell>
          <cell r="W430">
            <v>1.7561025971072469E-6</v>
          </cell>
          <cell r="X430" t="str">
            <v xml:space="preserve">Repair by exchange available at First or Second line without special facilities. See parts below. Individual damaged parts can be replaced without replacing the tank. </v>
          </cell>
          <cell r="Z430">
            <v>0</v>
          </cell>
          <cell r="AA430" t="str">
            <v>T0</v>
          </cell>
          <cell r="AB430" t="str">
            <v>T0</v>
          </cell>
          <cell r="AC430" t="str">
            <v>T0</v>
          </cell>
          <cell r="AD430" t="str">
            <v>T0</v>
          </cell>
          <cell r="AL430" t="str">
            <v>MTTE =</v>
          </cell>
          <cell r="AM430">
            <v>0.34150059370601221</v>
          </cell>
          <cell r="AN430">
            <v>1.7561025971072469E-6</v>
          </cell>
          <cell r="AP430">
            <v>1</v>
          </cell>
          <cell r="AQ430">
            <v>4</v>
          </cell>
          <cell r="BJ430">
            <v>6</v>
          </cell>
          <cell r="BL430">
            <v>6</v>
          </cell>
          <cell r="BM430">
            <v>5</v>
          </cell>
          <cell r="BN430">
            <v>2</v>
          </cell>
          <cell r="BO430" t="str">
            <v/>
          </cell>
          <cell r="BP430" t="str">
            <v/>
          </cell>
          <cell r="BQ430" t="str">
            <v/>
          </cell>
          <cell r="BR430" t="str">
            <v/>
          </cell>
          <cell r="BS430" t="str">
            <v/>
          </cell>
          <cell r="BT430" t="str">
            <v/>
          </cell>
          <cell r="BU430" t="str">
            <v/>
          </cell>
          <cell r="BV430" t="str">
            <v/>
          </cell>
          <cell r="BW430" t="str">
            <v/>
          </cell>
          <cell r="BX430" t="str">
            <v/>
          </cell>
          <cell r="BY430" t="str">
            <v/>
          </cell>
          <cell r="BZ430" t="str">
            <v/>
          </cell>
          <cell r="CA430" t="str">
            <v xml:space="preserve">Repair by exchange available at First or Second line without special facilities. </v>
          </cell>
          <cell r="CB430" t="str">
            <v/>
          </cell>
          <cell r="CC430" t="str">
            <v/>
          </cell>
          <cell r="CD430" t="str">
            <v/>
          </cell>
          <cell r="CE430" t="str">
            <v/>
          </cell>
          <cell r="CF430" t="str">
            <v/>
          </cell>
          <cell r="CG430" t="str">
            <v/>
          </cell>
          <cell r="CH430" t="str">
            <v/>
          </cell>
          <cell r="CI430" t="str">
            <v/>
          </cell>
          <cell r="CJ430" t="str">
            <v/>
          </cell>
          <cell r="CK430" t="str">
            <v xml:space="preserve">See parts below. Individual damaged parts can be replaced without replacing the tank. </v>
          </cell>
          <cell r="CL430" t="str">
            <v>Y</v>
          </cell>
        </row>
        <row r="431">
          <cell r="A431">
            <v>440</v>
          </cell>
          <cell r="B431">
            <v>254</v>
          </cell>
          <cell r="C431">
            <v>3</v>
          </cell>
          <cell r="D431" t="str">
            <v>Y</v>
          </cell>
          <cell r="E431">
            <v>0.224</v>
          </cell>
          <cell r="F431" t="str">
            <v>SV00A0A410AG0301</v>
          </cell>
          <cell r="G431" t="str">
            <v>FT28226</v>
          </cell>
          <cell r="H431" t="str">
            <v>Scout</v>
          </cell>
          <cell r="I431" t="str">
            <v>SECONDARY TANK - 1 - SCOUT</v>
          </cell>
          <cell r="J431" t="str">
            <v>Plate</v>
          </cell>
          <cell r="K431" t="str">
            <v>Top Access Plate Assy FT28186</v>
          </cell>
          <cell r="L431" t="str">
            <v>Plate</v>
          </cell>
          <cell r="M431">
            <v>1</v>
          </cell>
          <cell r="N431">
            <v>1</v>
          </cell>
          <cell r="O431">
            <v>0.224</v>
          </cell>
          <cell r="P431">
            <v>0.224</v>
          </cell>
          <cell r="Q431">
            <v>2.2399999999999999E-7</v>
          </cell>
          <cell r="R431">
            <v>4464285.7142857146</v>
          </cell>
          <cell r="S431" t="str">
            <v>No redundancy</v>
          </cell>
          <cell r="T431" t="str">
            <v>NPRD 95 P2-152, Plate - 0.008M GM converted to hours.</v>
          </cell>
          <cell r="U431">
            <v>1</v>
          </cell>
          <cell r="V431">
            <v>1</v>
          </cell>
          <cell r="W431">
            <v>2.2399999999999999E-7</v>
          </cell>
          <cell r="X431" t="str">
            <v>Expected to require 1 mechanic to conduct repairs. Expected to be repairable in situ. Remove Armor Lid. Remove 53 bolts to remove the Top Access Plate. Replace each  Gasket with every disturbance. Repair by exchange available at First or Second line witho</v>
          </cell>
          <cell r="Y431">
            <v>53</v>
          </cell>
          <cell r="Z431">
            <v>0</v>
          </cell>
          <cell r="AA431" t="str">
            <v>T0</v>
          </cell>
          <cell r="AB431" t="str">
            <v>PT4</v>
          </cell>
          <cell r="AC431" t="str">
            <v>T0</v>
          </cell>
          <cell r="AD431" t="str">
            <v>P14</v>
          </cell>
          <cell r="AE431">
            <v>0</v>
          </cell>
          <cell r="AF431">
            <v>0</v>
          </cell>
          <cell r="AG431">
            <v>0.91666666666666663</v>
          </cell>
          <cell r="AH431">
            <v>0</v>
          </cell>
          <cell r="AI431">
            <v>0</v>
          </cell>
          <cell r="AJ431">
            <v>8.3333333333333329E-2</v>
          </cell>
          <cell r="AK431">
            <v>0</v>
          </cell>
          <cell r="AL431">
            <v>0</v>
          </cell>
          <cell r="AM431">
            <v>1</v>
          </cell>
          <cell r="AN431">
            <v>2.2399999999999999E-7</v>
          </cell>
          <cell r="AP431">
            <v>1</v>
          </cell>
          <cell r="AQ431">
            <v>1</v>
          </cell>
          <cell r="AR431">
            <v>1</v>
          </cell>
          <cell r="AS431">
            <v>53</v>
          </cell>
          <cell r="AV431">
            <v>1</v>
          </cell>
          <cell r="BA431">
            <v>1</v>
          </cell>
          <cell r="BB431">
            <v>1</v>
          </cell>
          <cell r="BC431">
            <v>3</v>
          </cell>
          <cell r="BD431">
            <v>1</v>
          </cell>
          <cell r="BJ431">
            <v>1</v>
          </cell>
          <cell r="BK431">
            <v>1</v>
          </cell>
          <cell r="BL431">
            <v>1</v>
          </cell>
          <cell r="BM431">
            <v>1</v>
          </cell>
          <cell r="BO431" t="str">
            <v xml:space="preserve">Expected to require 1 mechanic to conduct repairs. </v>
          </cell>
          <cell r="BP431" t="str">
            <v xml:space="preserve">Expected to be repairable in situ. </v>
          </cell>
          <cell r="BQ431" t="str">
            <v/>
          </cell>
          <cell r="BR431" t="str">
            <v/>
          </cell>
          <cell r="BS431" t="str">
            <v xml:space="preserve">Remove Armor Lid. </v>
          </cell>
          <cell r="BT431" t="str">
            <v/>
          </cell>
          <cell r="BU431" t="str">
            <v/>
          </cell>
          <cell r="BV431" t="str">
            <v/>
          </cell>
          <cell r="BW431" t="str">
            <v xml:space="preserve">Remove 53 bolts to remove the Top Access Plate. </v>
          </cell>
          <cell r="BX431" t="str">
            <v/>
          </cell>
          <cell r="BY431" t="str">
            <v/>
          </cell>
          <cell r="BZ431" t="str">
            <v xml:space="preserve">Replace each  Gasket with every disturbance. </v>
          </cell>
          <cell r="CA431" t="str">
            <v xml:space="preserve">Repair by exchange available at First or Second line without special facilities. </v>
          </cell>
          <cell r="CB431" t="str">
            <v/>
          </cell>
          <cell r="CC431" t="str">
            <v/>
          </cell>
          <cell r="CD431" t="str">
            <v/>
          </cell>
          <cell r="CE431" t="str">
            <v/>
          </cell>
          <cell r="CF431" t="str">
            <v xml:space="preserve">Remove and replace part with standard tools. No Special tools predicted. </v>
          </cell>
          <cell r="CG431" t="str">
            <v xml:space="preserve">Reinstall in the reverse order. </v>
          </cell>
          <cell r="CH431" t="str">
            <v/>
          </cell>
          <cell r="CI431" t="str">
            <v xml:space="preserve">No consumeables predicted. </v>
          </cell>
          <cell r="CJ431" t="str">
            <v xml:space="preserve">No predicted life limitations. </v>
          </cell>
          <cell r="CK431" t="str">
            <v/>
          </cell>
          <cell r="CL431" t="str">
            <v>Y</v>
          </cell>
        </row>
        <row r="432">
          <cell r="A432">
            <v>441</v>
          </cell>
          <cell r="B432">
            <v>255</v>
          </cell>
          <cell r="C432">
            <v>3</v>
          </cell>
          <cell r="D432" t="str">
            <v>Y</v>
          </cell>
          <cell r="E432">
            <v>0.89600000000000002</v>
          </cell>
          <cell r="F432" t="str">
            <v>SV00A0A410AG0303</v>
          </cell>
          <cell r="G432" t="str">
            <v>FT28246</v>
          </cell>
          <cell r="H432" t="str">
            <v>Scout</v>
          </cell>
          <cell r="I432" t="str">
            <v>SECONDARY TANK - 1 - SCOUT</v>
          </cell>
          <cell r="J432" t="str">
            <v>Backing Ring</v>
          </cell>
          <cell r="K432" t="str">
            <v>Top Access Plate Assy FT28186</v>
          </cell>
          <cell r="L432" t="str">
            <v>Backing Ring</v>
          </cell>
          <cell r="M432">
            <v>1</v>
          </cell>
          <cell r="N432">
            <v>1</v>
          </cell>
          <cell r="O432">
            <v>0.89600000000000002</v>
          </cell>
          <cell r="P432">
            <v>0.89600000000000002</v>
          </cell>
          <cell r="Q432">
            <v>8.9599999999999998E-7</v>
          </cell>
          <cell r="R432">
            <v>1116071.4285714286</v>
          </cell>
          <cell r="S432" t="str">
            <v>No redundancy</v>
          </cell>
          <cell r="T432" t="str">
            <v>NPRD 95 P2- 176, Ring Backup - 0.0320M converted to hours</v>
          </cell>
          <cell r="U432">
            <v>1</v>
          </cell>
          <cell r="V432">
            <v>1.0833333333333333</v>
          </cell>
          <cell r="W432">
            <v>9.7066666666666668E-7</v>
          </cell>
          <cell r="X432" t="str">
            <v>Expected to require 1 mechanic to conduct repairs. Expected to be replaceable in situ. Remove Armor Lid. Remove 53 bolts to remove the Top Access Plate. Replace each  Gasket with every disturbance. Repair by exchange available at First or Second line with</v>
          </cell>
          <cell r="Y432">
            <v>53</v>
          </cell>
          <cell r="Z432">
            <v>0</v>
          </cell>
          <cell r="AA432" t="str">
            <v>T0</v>
          </cell>
          <cell r="AB432" t="str">
            <v>T4</v>
          </cell>
          <cell r="AC432" t="str">
            <v>P2</v>
          </cell>
          <cell r="AD432" t="str">
            <v>P14</v>
          </cell>
          <cell r="AE432">
            <v>0.44166666666666665</v>
          </cell>
          <cell r="AF432">
            <v>0</v>
          </cell>
          <cell r="AG432">
            <v>0.11666666666666667</v>
          </cell>
          <cell r="AH432">
            <v>0</v>
          </cell>
          <cell r="AI432">
            <v>0.44166666666666665</v>
          </cell>
          <cell r="AJ432">
            <v>8.3333333333333329E-2</v>
          </cell>
          <cell r="AK432">
            <v>0</v>
          </cell>
          <cell r="AL432">
            <v>0</v>
          </cell>
          <cell r="AM432">
            <v>1.0833333333333333</v>
          </cell>
          <cell r="AN432">
            <v>9.7066666666666668E-7</v>
          </cell>
          <cell r="AP432">
            <v>2</v>
          </cell>
          <cell r="AQ432">
            <v>1</v>
          </cell>
          <cell r="AR432">
            <v>1</v>
          </cell>
          <cell r="AS432">
            <v>53</v>
          </cell>
          <cell r="AV432">
            <v>1</v>
          </cell>
          <cell r="BA432">
            <v>1</v>
          </cell>
          <cell r="BB432">
            <v>1</v>
          </cell>
          <cell r="BC432">
            <v>3</v>
          </cell>
          <cell r="BD432">
            <v>1</v>
          </cell>
          <cell r="BJ432">
            <v>1</v>
          </cell>
          <cell r="BK432">
            <v>1</v>
          </cell>
          <cell r="BL432">
            <v>1</v>
          </cell>
          <cell r="BM432">
            <v>1</v>
          </cell>
          <cell r="BO432" t="str">
            <v xml:space="preserve">Expected to require 1 mechanic to conduct repairs. </v>
          </cell>
          <cell r="BP432" t="str">
            <v xml:space="preserve">Expected to be replaceable in situ. </v>
          </cell>
          <cell r="BQ432" t="str">
            <v/>
          </cell>
          <cell r="BR432" t="str">
            <v/>
          </cell>
          <cell r="BS432" t="str">
            <v xml:space="preserve">Remove Armor Lid. </v>
          </cell>
          <cell r="BT432" t="str">
            <v/>
          </cell>
          <cell r="BU432" t="str">
            <v/>
          </cell>
          <cell r="BV432" t="str">
            <v/>
          </cell>
          <cell r="BW432" t="str">
            <v xml:space="preserve">Remove 53 bolts to remove the Top Access Plate. </v>
          </cell>
          <cell r="BX432" t="str">
            <v/>
          </cell>
          <cell r="BY432" t="str">
            <v/>
          </cell>
          <cell r="BZ432" t="str">
            <v xml:space="preserve">Replace each  Gasket with every disturbance. </v>
          </cell>
          <cell r="CA432" t="str">
            <v xml:space="preserve">Repair by exchange available at First or Second line without special facilities. </v>
          </cell>
          <cell r="CB432" t="str">
            <v/>
          </cell>
          <cell r="CC432" t="str">
            <v/>
          </cell>
          <cell r="CD432" t="str">
            <v/>
          </cell>
          <cell r="CE432" t="str">
            <v/>
          </cell>
          <cell r="CF432" t="str">
            <v xml:space="preserve">Remove and replace part with standard tools. No Special tools predicted. </v>
          </cell>
          <cell r="CG432" t="str">
            <v xml:space="preserve">Reinstall in the reverse order. </v>
          </cell>
          <cell r="CH432" t="str">
            <v/>
          </cell>
          <cell r="CI432" t="str">
            <v xml:space="preserve">No consumeables predicted. </v>
          </cell>
          <cell r="CJ432" t="str">
            <v xml:space="preserve">No predicted life limitations. </v>
          </cell>
          <cell r="CK432" t="str">
            <v/>
          </cell>
          <cell r="CL432" t="str">
            <v>Y</v>
          </cell>
        </row>
        <row r="433">
          <cell r="A433">
            <v>442</v>
          </cell>
          <cell r="B433">
            <v>256</v>
          </cell>
          <cell r="C433">
            <v>3</v>
          </cell>
          <cell r="D433" t="str">
            <v>Y</v>
          </cell>
          <cell r="E433">
            <v>5.7830350964303756E-3</v>
          </cell>
          <cell r="F433" t="str">
            <v>SV00A0A410AG0305</v>
          </cell>
          <cell r="G433" t="str">
            <v>FT28256</v>
          </cell>
          <cell r="H433" t="str">
            <v>Scout</v>
          </cell>
          <cell r="I433" t="str">
            <v>SECONDARY TANK - 1 - SCOUT</v>
          </cell>
          <cell r="J433" t="str">
            <v>Gasket</v>
          </cell>
          <cell r="K433" t="str">
            <v>Top Access Plate Assy FT28186</v>
          </cell>
          <cell r="L433" t="str">
            <v>Gasket</v>
          </cell>
          <cell r="M433">
            <v>2</v>
          </cell>
          <cell r="N433">
            <v>2</v>
          </cell>
          <cell r="O433">
            <v>2.8915175482151878E-3</v>
          </cell>
          <cell r="P433">
            <v>5.7830350964303756E-3</v>
          </cell>
          <cell r="Q433">
            <v>5.7830350964303757E-9</v>
          </cell>
          <cell r="R433">
            <v>172919580</v>
          </cell>
          <cell r="S433" t="str">
            <v>No redundancy</v>
          </cell>
          <cell r="T433" t="str">
            <v>NPRD 95 P2- 98, Gasket P# 2-242N674-70 - 1/864.5979 GF converted to GM.</v>
          </cell>
          <cell r="U433">
            <v>1</v>
          </cell>
          <cell r="V433">
            <v>1</v>
          </cell>
          <cell r="W433">
            <v>5.7830350964303757E-9</v>
          </cell>
          <cell r="X433" t="str">
            <v>Expected to require 1 mechanic to conduct repairs. Expected to be replaceable in situ. Remove Armor Lid. Remove 53 bolts to remove the Top Access Plate. Replace each  Gasket with every disturbance. Repair by exchange available at First or Second line with</v>
          </cell>
          <cell r="Y433">
            <v>53</v>
          </cell>
          <cell r="Z433">
            <v>0</v>
          </cell>
          <cell r="AA433" t="str">
            <v>T0</v>
          </cell>
          <cell r="AB433" t="str">
            <v>T4</v>
          </cell>
          <cell r="AC433" t="str">
            <v>P14</v>
          </cell>
          <cell r="AD433" t="str">
            <v>T0</v>
          </cell>
          <cell r="AE433">
            <v>0.44166666666666665</v>
          </cell>
          <cell r="AF433">
            <v>0</v>
          </cell>
          <cell r="AG433">
            <v>3.3333333333333333E-2</v>
          </cell>
          <cell r="AH433">
            <v>0</v>
          </cell>
          <cell r="AI433">
            <v>0.44166666666666665</v>
          </cell>
          <cell r="AJ433">
            <v>8.3333333333333329E-2</v>
          </cell>
          <cell r="AK433">
            <v>0</v>
          </cell>
          <cell r="AL433">
            <v>0</v>
          </cell>
          <cell r="AM433">
            <v>1</v>
          </cell>
          <cell r="AN433">
            <v>5.7830350964303757E-9</v>
          </cell>
          <cell r="AP433">
            <v>2</v>
          </cell>
          <cell r="AQ433">
            <v>1</v>
          </cell>
          <cell r="AR433">
            <v>1</v>
          </cell>
          <cell r="AS433">
            <v>53</v>
          </cell>
          <cell r="AV433">
            <v>1</v>
          </cell>
          <cell r="BA433">
            <v>1</v>
          </cell>
          <cell r="BB433">
            <v>1</v>
          </cell>
          <cell r="BC433">
            <v>3</v>
          </cell>
          <cell r="BD433">
            <v>1</v>
          </cell>
          <cell r="BJ433">
            <v>1</v>
          </cell>
          <cell r="BL433">
            <v>1</v>
          </cell>
          <cell r="BM433">
            <v>4</v>
          </cell>
          <cell r="BO433" t="str">
            <v xml:space="preserve">Expected to require 1 mechanic to conduct repairs. </v>
          </cell>
          <cell r="BP433" t="str">
            <v xml:space="preserve">Expected to be replaceable in situ. </v>
          </cell>
          <cell r="BQ433" t="str">
            <v/>
          </cell>
          <cell r="BR433" t="str">
            <v/>
          </cell>
          <cell r="BS433" t="str">
            <v xml:space="preserve">Remove Armor Lid. </v>
          </cell>
          <cell r="BT433" t="str">
            <v/>
          </cell>
          <cell r="BU433" t="str">
            <v/>
          </cell>
          <cell r="BV433" t="str">
            <v/>
          </cell>
          <cell r="BW433" t="str">
            <v xml:space="preserve">Remove 53 bolts to remove the Top Access Plate. </v>
          </cell>
          <cell r="BX433" t="str">
            <v/>
          </cell>
          <cell r="BY433" t="str">
            <v/>
          </cell>
          <cell r="BZ433" t="str">
            <v xml:space="preserve">Replace each  Gasket with every disturbance. </v>
          </cell>
          <cell r="CA433" t="str">
            <v xml:space="preserve">Repair by exchange available at First or Second line without special facilities. </v>
          </cell>
          <cell r="CB433" t="str">
            <v/>
          </cell>
          <cell r="CC433" t="str">
            <v/>
          </cell>
          <cell r="CD433" t="str">
            <v/>
          </cell>
          <cell r="CE433" t="str">
            <v/>
          </cell>
          <cell r="CF433" t="str">
            <v xml:space="preserve">Remove and replace part with standard tools. No Special tools predicted. </v>
          </cell>
          <cell r="CG433" t="str">
            <v/>
          </cell>
          <cell r="CH433" t="str">
            <v/>
          </cell>
          <cell r="CI433" t="str">
            <v xml:space="preserve">No consumeables predicted. </v>
          </cell>
          <cell r="CJ433" t="str">
            <v xml:space="preserve">Life Limited. This material is subject to deterioration. Inspect on condition at 10 years, and every 5 years subsequently. If disturbed, replace with new. </v>
          </cell>
          <cell r="CK433" t="str">
            <v/>
          </cell>
          <cell r="CL433" t="str">
            <v>Y</v>
          </cell>
        </row>
        <row r="434">
          <cell r="A434">
            <v>443</v>
          </cell>
          <cell r="B434">
            <v>257</v>
          </cell>
          <cell r="C434">
            <v>3</v>
          </cell>
          <cell r="D434" t="str">
            <v>Y</v>
          </cell>
          <cell r="E434">
            <v>2.968</v>
          </cell>
          <cell r="F434" t="str">
            <v>SV00A0A410AG0307</v>
          </cell>
          <cell r="G434" t="str">
            <v>Z-W-M6/SS</v>
          </cell>
          <cell r="H434" t="str">
            <v>Scout</v>
          </cell>
          <cell r="I434" t="str">
            <v>SECONDARY TANK - 1 - SCOUT</v>
          </cell>
          <cell r="J434" t="str">
            <v>M6 Bolt Hex Head</v>
          </cell>
          <cell r="K434" t="str">
            <v>Top Access Plate Assy FT28186</v>
          </cell>
          <cell r="L434" t="str">
            <v>M6 Bolt Hex Head</v>
          </cell>
          <cell r="M434">
            <v>53</v>
          </cell>
          <cell r="N434">
            <v>53</v>
          </cell>
          <cell r="O434">
            <v>5.6000000000000001E-2</v>
          </cell>
          <cell r="P434">
            <v>2.968</v>
          </cell>
          <cell r="Q434">
            <v>2.9679999999999998E-6</v>
          </cell>
          <cell r="R434">
            <v>336927.22371967655</v>
          </cell>
          <cell r="S434" t="str">
            <v>Multiple fasteners</v>
          </cell>
          <cell r="T434" t="str">
            <v>NPRD 95 P2-20, Bolt Hex Head - 0.0020M converted to hours</v>
          </cell>
          <cell r="U434">
            <v>1</v>
          </cell>
          <cell r="V434">
            <v>9.9999999999999992E-2</v>
          </cell>
          <cell r="W434">
            <v>2.9679999999999996E-7</v>
          </cell>
          <cell r="X434" t="str">
            <v>Expected to require 1 mechanic to conduct repairs. Expected to be replaceable in situ. Remove Armor Lid. Repair by exchange available at First or Second line without special facilities. Remove and replace part with standard tools. No Special tools predict</v>
          </cell>
          <cell r="Z434">
            <v>0</v>
          </cell>
          <cell r="AA434" t="str">
            <v>T0</v>
          </cell>
          <cell r="AB434" t="str">
            <v>T0</v>
          </cell>
          <cell r="AC434" t="str">
            <v>P6</v>
          </cell>
          <cell r="AD434" t="str">
            <v>T0</v>
          </cell>
          <cell r="AE434">
            <v>0</v>
          </cell>
          <cell r="AF434">
            <v>0</v>
          </cell>
          <cell r="AG434">
            <v>1.6666666666666666E-2</v>
          </cell>
          <cell r="AH434">
            <v>0</v>
          </cell>
          <cell r="AI434">
            <v>0</v>
          </cell>
          <cell r="AJ434">
            <v>8.3333333333333329E-2</v>
          </cell>
          <cell r="AK434">
            <v>0</v>
          </cell>
          <cell r="AL434">
            <v>0</v>
          </cell>
          <cell r="AM434">
            <v>9.9999999999999992E-2</v>
          </cell>
          <cell r="AN434">
            <v>2.9679999999999996E-7</v>
          </cell>
          <cell r="AP434">
            <v>2</v>
          </cell>
          <cell r="AQ434">
            <v>1</v>
          </cell>
          <cell r="AV434">
            <v>1</v>
          </cell>
          <cell r="BD434">
            <v>1</v>
          </cell>
          <cell r="BJ434">
            <v>1</v>
          </cell>
          <cell r="BL434">
            <v>1</v>
          </cell>
          <cell r="BM434">
            <v>1</v>
          </cell>
          <cell r="BO434" t="str">
            <v xml:space="preserve">Expected to require 1 mechanic to conduct repairs. </v>
          </cell>
          <cell r="BP434" t="str">
            <v xml:space="preserve">Expected to be replaceable in situ. </v>
          </cell>
          <cell r="BQ434" t="str">
            <v/>
          </cell>
          <cell r="BR434" t="str">
            <v/>
          </cell>
          <cell r="BS434" t="str">
            <v xml:space="preserve">Remove Armor Lid. </v>
          </cell>
          <cell r="BT434" t="str">
            <v/>
          </cell>
          <cell r="BU434" t="str">
            <v/>
          </cell>
          <cell r="BV434" t="str">
            <v/>
          </cell>
          <cell r="BW434" t="str">
            <v/>
          </cell>
          <cell r="BX434" t="str">
            <v/>
          </cell>
          <cell r="BY434" t="str">
            <v/>
          </cell>
          <cell r="BZ434" t="str">
            <v/>
          </cell>
          <cell r="CA434" t="str">
            <v xml:space="preserve">Repair by exchange available at First or Second line without special facilities. </v>
          </cell>
          <cell r="CB434" t="str">
            <v/>
          </cell>
          <cell r="CC434" t="str">
            <v/>
          </cell>
          <cell r="CD434" t="str">
            <v/>
          </cell>
          <cell r="CE434" t="str">
            <v/>
          </cell>
          <cell r="CF434" t="str">
            <v xml:space="preserve">Remove and replace part with standard tools. No Special tools predicted. </v>
          </cell>
          <cell r="CG434" t="str">
            <v/>
          </cell>
          <cell r="CH434" t="str">
            <v/>
          </cell>
          <cell r="CI434" t="str">
            <v xml:space="preserve">No consumeables predicted. </v>
          </cell>
          <cell r="CJ434" t="str">
            <v xml:space="preserve">No predicted life limitations. </v>
          </cell>
          <cell r="CK434" t="str">
            <v/>
          </cell>
          <cell r="CL434" t="str">
            <v>Y</v>
          </cell>
        </row>
        <row r="435">
          <cell r="A435">
            <v>444</v>
          </cell>
          <cell r="B435">
            <v>257</v>
          </cell>
          <cell r="C435">
            <v>3</v>
          </cell>
          <cell r="D435" t="str">
            <v>Y</v>
          </cell>
          <cell r="E435">
            <v>0.16800000000000001</v>
          </cell>
          <cell r="F435" t="str">
            <v>SV00A0A410AG0309</v>
          </cell>
          <cell r="G435" t="str">
            <v>BT-M6X16CSK/SS</v>
          </cell>
          <cell r="H435" t="str">
            <v>PMRS/REP/REC</v>
          </cell>
          <cell r="I435" t="str">
            <v>SECONDARY TANK - 1 - SCOUT</v>
          </cell>
          <cell r="J435" t="str">
            <v>M6 Bolt Csk Head</v>
          </cell>
          <cell r="K435" t="str">
            <v>Top Access Plate Assy FT28186</v>
          </cell>
          <cell r="L435" t="str">
            <v>M6 Bolt Csk Head</v>
          </cell>
          <cell r="M435">
            <v>3</v>
          </cell>
          <cell r="N435">
            <v>3</v>
          </cell>
          <cell r="O435">
            <v>5.6000000000000001E-2</v>
          </cell>
          <cell r="P435">
            <v>0.16800000000000001</v>
          </cell>
          <cell r="Q435">
            <v>1.6800000000000002E-7</v>
          </cell>
          <cell r="R435">
            <v>5952380.9523809515</v>
          </cell>
          <cell r="S435" t="str">
            <v>Multiple fasteners</v>
          </cell>
          <cell r="T435" t="str">
            <v>NPRD 95 P2-20, Bolt Hex Head - 0.0020M converted to hours</v>
          </cell>
          <cell r="U435">
            <v>1</v>
          </cell>
          <cell r="V435">
            <v>1.0166666666666666</v>
          </cell>
          <cell r="W435">
            <v>1.7080000000000002E-7</v>
          </cell>
          <cell r="X435" t="str">
            <v>Expected to require 1 mechanic to conduct repairs. Expected to be replaceable in situ. Remove Armor Lid. Remove 53 bolts to remove the Top Access Plate. Replace each  Gasket with every disturbance. Repair by exchange available at First or Second line with</v>
          </cell>
          <cell r="Y435">
            <v>53</v>
          </cell>
          <cell r="Z435">
            <v>0</v>
          </cell>
          <cell r="AA435" t="str">
            <v>T0</v>
          </cell>
          <cell r="AB435" t="str">
            <v>T4</v>
          </cell>
          <cell r="AC435" t="str">
            <v>P6</v>
          </cell>
          <cell r="AD435" t="str">
            <v>P14</v>
          </cell>
          <cell r="AE435">
            <v>0.44166666666666665</v>
          </cell>
          <cell r="AF435">
            <v>0</v>
          </cell>
          <cell r="AG435">
            <v>0.05</v>
          </cell>
          <cell r="AH435">
            <v>0</v>
          </cell>
          <cell r="AI435">
            <v>0.44166666666666665</v>
          </cell>
          <cell r="AJ435">
            <v>8.3333333333333329E-2</v>
          </cell>
          <cell r="AK435">
            <v>0</v>
          </cell>
          <cell r="AL435">
            <v>0</v>
          </cell>
          <cell r="AM435">
            <v>1.0166666666666666</v>
          </cell>
          <cell r="AN435">
            <v>1.7080000000000002E-7</v>
          </cell>
          <cell r="AP435">
            <v>2</v>
          </cell>
          <cell r="AQ435">
            <v>1</v>
          </cell>
          <cell r="AR435">
            <v>1</v>
          </cell>
          <cell r="AS435">
            <v>53</v>
          </cell>
          <cell r="AV435">
            <v>1</v>
          </cell>
          <cell r="BA435">
            <v>1</v>
          </cell>
          <cell r="BB435">
            <v>1</v>
          </cell>
          <cell r="BC435">
            <v>3</v>
          </cell>
          <cell r="BD435">
            <v>1</v>
          </cell>
          <cell r="BJ435">
            <v>1</v>
          </cell>
          <cell r="BK435">
            <v>1</v>
          </cell>
          <cell r="BL435">
            <v>1</v>
          </cell>
          <cell r="BM435">
            <v>1</v>
          </cell>
          <cell r="BO435" t="str">
            <v xml:space="preserve">Expected to require 1 mechanic to conduct repairs. </v>
          </cell>
          <cell r="BP435" t="str">
            <v xml:space="preserve">Expected to be replaceable in situ. </v>
          </cell>
          <cell r="BQ435" t="str">
            <v/>
          </cell>
          <cell r="BR435" t="str">
            <v/>
          </cell>
          <cell r="BS435" t="str">
            <v xml:space="preserve">Remove Armor Lid. </v>
          </cell>
          <cell r="BT435" t="str">
            <v/>
          </cell>
          <cell r="BU435" t="str">
            <v/>
          </cell>
          <cell r="BV435" t="str">
            <v/>
          </cell>
          <cell r="BW435" t="str">
            <v xml:space="preserve">Remove 53 bolts to remove the Top Access Plate. </v>
          </cell>
          <cell r="BX435" t="str">
            <v/>
          </cell>
          <cell r="BY435" t="str">
            <v/>
          </cell>
          <cell r="BZ435" t="str">
            <v xml:space="preserve">Replace each  Gasket with every disturbance. </v>
          </cell>
          <cell r="CA435" t="str">
            <v xml:space="preserve">Repair by exchange available at First or Second line without special facilities. </v>
          </cell>
          <cell r="CB435" t="str">
            <v/>
          </cell>
          <cell r="CC435" t="str">
            <v/>
          </cell>
          <cell r="CD435" t="str">
            <v/>
          </cell>
          <cell r="CE435" t="str">
            <v/>
          </cell>
          <cell r="CF435" t="str">
            <v xml:space="preserve">Remove and replace part with standard tools. No Special tools predicted. </v>
          </cell>
          <cell r="CG435" t="str">
            <v xml:space="preserve">Reinstall in the reverse order. </v>
          </cell>
          <cell r="CH435" t="str">
            <v/>
          </cell>
          <cell r="CI435" t="str">
            <v xml:space="preserve">No consumeables predicted. </v>
          </cell>
          <cell r="CJ435" t="str">
            <v xml:space="preserve">No predicted life limitations. </v>
          </cell>
          <cell r="CK435" t="str">
            <v/>
          </cell>
          <cell r="CL435" t="str">
            <v>Y</v>
          </cell>
        </row>
        <row r="436">
          <cell r="A436">
            <v>445</v>
          </cell>
          <cell r="B436">
            <v>258</v>
          </cell>
          <cell r="C436">
            <v>3</v>
          </cell>
          <cell r="D436" t="str">
            <v>Y</v>
          </cell>
          <cell r="E436">
            <v>0.88052895344149762</v>
          </cell>
          <cell r="F436" t="str">
            <v>SV00A0A410AG0311</v>
          </cell>
          <cell r="G436" t="str">
            <v>FT28256</v>
          </cell>
          <cell r="H436" t="str">
            <v>Scout</v>
          </cell>
          <cell r="I436" t="str">
            <v>SECONDARY TANK - 1 - SCOUT</v>
          </cell>
          <cell r="J436" t="str">
            <v>M6 Washer</v>
          </cell>
          <cell r="K436" t="str">
            <v>Top Access Plate Assy FT28186</v>
          </cell>
          <cell r="L436" t="str">
            <v>M6 Washer</v>
          </cell>
          <cell r="M436">
            <v>53</v>
          </cell>
          <cell r="N436">
            <v>53</v>
          </cell>
          <cell r="O436">
            <v>1.6613753838518822E-2</v>
          </cell>
          <cell r="P436">
            <v>0.88052895344149762</v>
          </cell>
          <cell r="Q436">
            <v>8.8052895344149758E-7</v>
          </cell>
          <cell r="R436">
            <v>1135680.9973045823</v>
          </cell>
          <cell r="S436" t="str">
            <v>Multiple fasteners</v>
          </cell>
          <cell r="T436" t="str">
            <v>NPRD 95 P2-237, Washer P# 7748743 - 1/1685.3506M GM converted to hours</v>
          </cell>
          <cell r="U436">
            <v>1</v>
          </cell>
          <cell r="V436">
            <v>9.9999999999999992E-2</v>
          </cell>
          <cell r="W436">
            <v>8.8052895344149755E-8</v>
          </cell>
          <cell r="X436" t="str">
            <v>Expected to require 1 mechanic to conduct repairs. Expected to be replaceable in situ. Remove Armor Lid. Repair by exchange available at First or Second line without special facilities. Remove and replace part with standard tools. No Special tools predict</v>
          </cell>
          <cell r="Z436">
            <v>0</v>
          </cell>
          <cell r="AA436" t="str">
            <v>T0</v>
          </cell>
          <cell r="AB436" t="str">
            <v>T0</v>
          </cell>
          <cell r="AC436" t="str">
            <v>P26</v>
          </cell>
          <cell r="AD436" t="str">
            <v>T0</v>
          </cell>
          <cell r="AE436">
            <v>0</v>
          </cell>
          <cell r="AF436">
            <v>0</v>
          </cell>
          <cell r="AG436">
            <v>1.6666666666666666E-2</v>
          </cell>
          <cell r="AH436">
            <v>0</v>
          </cell>
          <cell r="AI436">
            <v>0</v>
          </cell>
          <cell r="AJ436">
            <v>8.3333333333333329E-2</v>
          </cell>
          <cell r="AK436">
            <v>0</v>
          </cell>
          <cell r="AL436">
            <v>0</v>
          </cell>
          <cell r="AM436">
            <v>9.9999999999999992E-2</v>
          </cell>
          <cell r="AN436">
            <v>8.8052895344149755E-8</v>
          </cell>
          <cell r="AP436">
            <v>2</v>
          </cell>
          <cell r="AQ436">
            <v>1</v>
          </cell>
          <cell r="AV436">
            <v>1</v>
          </cell>
          <cell r="BD436">
            <v>1</v>
          </cell>
          <cell r="BJ436">
            <v>1</v>
          </cell>
          <cell r="BL436">
            <v>1</v>
          </cell>
          <cell r="BM436">
            <v>1</v>
          </cell>
          <cell r="BO436" t="str">
            <v xml:space="preserve">Expected to require 1 mechanic to conduct repairs. </v>
          </cell>
          <cell r="BP436" t="str">
            <v xml:space="preserve">Expected to be replaceable in situ. </v>
          </cell>
          <cell r="BQ436" t="str">
            <v/>
          </cell>
          <cell r="BR436" t="str">
            <v/>
          </cell>
          <cell r="BS436" t="str">
            <v xml:space="preserve">Remove Armor Lid. </v>
          </cell>
          <cell r="BT436" t="str">
            <v/>
          </cell>
          <cell r="BU436" t="str">
            <v/>
          </cell>
          <cell r="BV436" t="str">
            <v/>
          </cell>
          <cell r="BW436" t="str">
            <v/>
          </cell>
          <cell r="BX436" t="str">
            <v/>
          </cell>
          <cell r="BY436" t="str">
            <v/>
          </cell>
          <cell r="BZ436" t="str">
            <v/>
          </cell>
          <cell r="CA436" t="str">
            <v xml:space="preserve">Repair by exchange available at First or Second line without special facilities. </v>
          </cell>
          <cell r="CB436" t="str">
            <v/>
          </cell>
          <cell r="CC436" t="str">
            <v/>
          </cell>
          <cell r="CD436" t="str">
            <v/>
          </cell>
          <cell r="CE436" t="str">
            <v/>
          </cell>
          <cell r="CF436" t="str">
            <v xml:space="preserve">Remove and replace part with standard tools. No Special tools predicted. </v>
          </cell>
          <cell r="CG436" t="str">
            <v/>
          </cell>
          <cell r="CH436" t="str">
            <v/>
          </cell>
          <cell r="CI436" t="str">
            <v xml:space="preserve">No consumeables predicted. </v>
          </cell>
          <cell r="CJ436" t="str">
            <v xml:space="preserve">No predicted life limitations. </v>
          </cell>
          <cell r="CK436" t="str">
            <v/>
          </cell>
          <cell r="CL436" t="str">
            <v>Y</v>
          </cell>
        </row>
        <row r="437">
          <cell r="A437">
            <v>446</v>
          </cell>
          <cell r="B437">
            <v>259</v>
          </cell>
          <cell r="C437">
            <v>2</v>
          </cell>
          <cell r="D437" t="str">
            <v>N</v>
          </cell>
          <cell r="E437">
            <v>0</v>
          </cell>
          <cell r="F437" t="str">
            <v>SV00A0A410AG05</v>
          </cell>
          <cell r="G437" t="str">
            <v/>
          </cell>
          <cell r="H437" t="str">
            <v>Scout</v>
          </cell>
          <cell r="I437" t="str">
            <v>SECONDARY TANK - 1 - SCOUT</v>
          </cell>
          <cell r="J437" t="str">
            <v/>
          </cell>
          <cell r="K437" t="str">
            <v>Fuel Filler</v>
          </cell>
          <cell r="L437" t="str">
            <v/>
          </cell>
          <cell r="M437" t="str">
            <v/>
          </cell>
          <cell r="N437" t="str">
            <v/>
          </cell>
          <cell r="O437">
            <v>26.330042353543185</v>
          </cell>
          <cell r="P437">
            <v>26.330042353543185</v>
          </cell>
          <cell r="Q437">
            <v>2.6330042353543185E-5</v>
          </cell>
          <cell r="R437">
            <v>37979.429982399241</v>
          </cell>
          <cell r="S437" t="str">
            <v>No redundancy</v>
          </cell>
          <cell r="T437" t="str">
            <v>Sum of Below Parts</v>
          </cell>
          <cell r="U437">
            <v>1</v>
          </cell>
          <cell r="V437">
            <v>0.10128678002700114</v>
          </cell>
          <cell r="W437">
            <v>2.6668852079649523E-6</v>
          </cell>
          <cell r="X437" t="str">
            <v xml:space="preserve">Repair by exchange available at First or Second line without special facilities. See parts below. Individual damaged parts can be replaced without replacing the tank. </v>
          </cell>
          <cell r="Z437">
            <v>0</v>
          </cell>
          <cell r="AA437" t="str">
            <v>T0</v>
          </cell>
          <cell r="AB437" t="str">
            <v>T0</v>
          </cell>
          <cell r="AC437" t="str">
            <v>T0</v>
          </cell>
          <cell r="AD437" t="str">
            <v>T0</v>
          </cell>
          <cell r="AL437" t="str">
            <v>MTTE =</v>
          </cell>
          <cell r="AM437">
            <v>0.10128678002700114</v>
          </cell>
          <cell r="AN437">
            <v>2.6668852079649523E-6</v>
          </cell>
          <cell r="AP437">
            <v>1</v>
          </cell>
          <cell r="AQ437">
            <v>4</v>
          </cell>
          <cell r="BJ437">
            <v>6</v>
          </cell>
          <cell r="BL437">
            <v>6</v>
          </cell>
          <cell r="BM437">
            <v>5</v>
          </cell>
          <cell r="BN437">
            <v>2</v>
          </cell>
          <cell r="BO437" t="str">
            <v/>
          </cell>
          <cell r="BP437" t="str">
            <v/>
          </cell>
          <cell r="BQ437" t="str">
            <v/>
          </cell>
          <cell r="BR437" t="str">
            <v/>
          </cell>
          <cell r="BS437" t="str">
            <v/>
          </cell>
          <cell r="BT437" t="str">
            <v/>
          </cell>
          <cell r="BU437" t="str">
            <v/>
          </cell>
          <cell r="BV437" t="str">
            <v/>
          </cell>
          <cell r="BW437" t="str">
            <v/>
          </cell>
          <cell r="BX437" t="str">
            <v/>
          </cell>
          <cell r="BY437" t="str">
            <v/>
          </cell>
          <cell r="BZ437" t="str">
            <v/>
          </cell>
          <cell r="CA437" t="str">
            <v xml:space="preserve">Repair by exchange available at First or Second line without special facilities. </v>
          </cell>
          <cell r="CB437" t="str">
            <v/>
          </cell>
          <cell r="CC437" t="str">
            <v/>
          </cell>
          <cell r="CD437" t="str">
            <v/>
          </cell>
          <cell r="CE437" t="str">
            <v/>
          </cell>
          <cell r="CF437" t="str">
            <v/>
          </cell>
          <cell r="CG437" t="str">
            <v/>
          </cell>
          <cell r="CH437" t="str">
            <v/>
          </cell>
          <cell r="CI437" t="str">
            <v/>
          </cell>
          <cell r="CJ437" t="str">
            <v/>
          </cell>
          <cell r="CK437" t="str">
            <v xml:space="preserve">See parts below. Individual damaged parts can be replaced without replacing the tank. </v>
          </cell>
          <cell r="CL437" t="str">
            <v>Y</v>
          </cell>
        </row>
        <row r="438">
          <cell r="A438">
            <v>447</v>
          </cell>
          <cell r="B438">
            <v>259</v>
          </cell>
          <cell r="C438">
            <v>3</v>
          </cell>
          <cell r="D438" t="str">
            <v>Y</v>
          </cell>
          <cell r="E438">
            <v>0.89600000000000002</v>
          </cell>
          <cell r="F438" t="str">
            <v>SV00A0A410AG0501</v>
          </cell>
          <cell r="G438" t="str">
            <v>Y-J2-1MA-X-V</v>
          </cell>
          <cell r="H438" t="str">
            <v>Scout</v>
          </cell>
          <cell r="I438" t="str">
            <v>SECONDARY TANK - 1 - SCOUT</v>
          </cell>
          <cell r="J438" t="str">
            <v>Pressure/Gravity Refuel Coupling</v>
          </cell>
          <cell r="K438" t="str">
            <v>Fuel Filler LRU</v>
          </cell>
          <cell r="L438" t="str">
            <v>Pressure/Gravity Refuel Coupling</v>
          </cell>
          <cell r="M438">
            <v>1</v>
          </cell>
          <cell r="N438">
            <v>1</v>
          </cell>
          <cell r="O438">
            <v>0.89600000000000002</v>
          </cell>
          <cell r="P438">
            <v>0.89600000000000002</v>
          </cell>
          <cell r="Q438">
            <v>8.9599999999999998E-7</v>
          </cell>
          <cell r="R438">
            <v>1116071.4285714286</v>
          </cell>
          <cell r="S438" t="str">
            <v>No redundancy</v>
          </cell>
          <cell r="T438" t="str">
            <v>NPRD 95 P2-6, Adapter - 0.0320M converted to hours</v>
          </cell>
          <cell r="U438">
            <v>1</v>
          </cell>
          <cell r="V438">
            <v>0.13333333333333333</v>
          </cell>
          <cell r="W438">
            <v>1.1946666666666665E-7</v>
          </cell>
          <cell r="X438" t="str">
            <v>Expected to require 1 mechanic to conduct repairs. Expected to be replaceable in situ. Open Armor Hatch for access. Remove 14 M4 countersink screws to remove the Fuel Filler. Repair by exchange available at First or Second line without special facilities.</v>
          </cell>
          <cell r="Y438">
            <v>14</v>
          </cell>
          <cell r="Z438">
            <v>0</v>
          </cell>
          <cell r="AA438" t="str">
            <v>T0</v>
          </cell>
          <cell r="AB438" t="str">
            <v>T0</v>
          </cell>
          <cell r="AC438" t="str">
            <v>P12</v>
          </cell>
          <cell r="AD438" t="str">
            <v>T0</v>
          </cell>
          <cell r="AE438">
            <v>0</v>
          </cell>
          <cell r="AF438">
            <v>0</v>
          </cell>
          <cell r="AG438">
            <v>0.05</v>
          </cell>
          <cell r="AH438">
            <v>0</v>
          </cell>
          <cell r="AI438">
            <v>0</v>
          </cell>
          <cell r="AJ438">
            <v>8.3333333333333329E-2</v>
          </cell>
          <cell r="AK438">
            <v>0</v>
          </cell>
          <cell r="AL438">
            <v>0</v>
          </cell>
          <cell r="AM438">
            <v>0.13333333333333333</v>
          </cell>
          <cell r="AN438">
            <v>1.1946666666666665E-7</v>
          </cell>
          <cell r="AP438">
            <v>2</v>
          </cell>
          <cell r="AQ438">
            <v>1</v>
          </cell>
          <cell r="AU438">
            <v>1</v>
          </cell>
          <cell r="AZ438" t="str">
            <v xml:space="preserve">Remove 14 M4 countersink screws to remove the Fuel Filler. </v>
          </cell>
          <cell r="BD438">
            <v>1</v>
          </cell>
          <cell r="BJ438">
            <v>1</v>
          </cell>
          <cell r="BL438">
            <v>1</v>
          </cell>
          <cell r="BM438">
            <v>1</v>
          </cell>
          <cell r="BO438" t="str">
            <v xml:space="preserve">Expected to require 1 mechanic to conduct repairs. </v>
          </cell>
          <cell r="BP438" t="str">
            <v xml:space="preserve">Expected to be replaceable in situ. </v>
          </cell>
          <cell r="BQ438" t="str">
            <v/>
          </cell>
          <cell r="BR438" t="str">
            <v xml:space="preserve">Open Armor Hatch for access. </v>
          </cell>
          <cell r="BS438" t="str">
            <v/>
          </cell>
          <cell r="BT438" t="str">
            <v/>
          </cell>
          <cell r="BU438" t="str">
            <v/>
          </cell>
          <cell r="BV438" t="str">
            <v/>
          </cell>
          <cell r="BW438" t="str">
            <v/>
          </cell>
          <cell r="BX438" t="str">
            <v/>
          </cell>
          <cell r="BY438" t="str">
            <v xml:space="preserve">Remove 14 M4 countersink screws to remove the Fuel Filler. </v>
          </cell>
          <cell r="BZ438" t="str">
            <v/>
          </cell>
          <cell r="CA438" t="str">
            <v xml:space="preserve">Repair by exchange available at First or Second line without special facilities. </v>
          </cell>
          <cell r="CB438" t="str">
            <v/>
          </cell>
          <cell r="CC438" t="str">
            <v/>
          </cell>
          <cell r="CD438" t="str">
            <v/>
          </cell>
          <cell r="CE438" t="str">
            <v/>
          </cell>
          <cell r="CF438" t="str">
            <v xml:space="preserve">Remove and replace part with standard tools. No Special tools predicted. </v>
          </cell>
          <cell r="CG438" t="str">
            <v/>
          </cell>
          <cell r="CH438" t="str">
            <v/>
          </cell>
          <cell r="CI438" t="str">
            <v xml:space="preserve">No consumeables predicted. </v>
          </cell>
          <cell r="CJ438" t="str">
            <v xml:space="preserve">No predicted life limitations. </v>
          </cell>
          <cell r="CK438" t="str">
            <v/>
          </cell>
          <cell r="CL438" t="str">
            <v>Y</v>
          </cell>
        </row>
        <row r="439">
          <cell r="A439">
            <v>448</v>
          </cell>
          <cell r="B439">
            <v>260</v>
          </cell>
          <cell r="C439">
            <v>3</v>
          </cell>
          <cell r="D439" t="str">
            <v>Y</v>
          </cell>
          <cell r="E439">
            <v>24.425797750743651</v>
          </cell>
          <cell r="F439" t="str">
            <v>SV00A0A410AG0503</v>
          </cell>
          <cell r="G439" t="str">
            <v>Y-FCMX109A</v>
          </cell>
          <cell r="H439" t="str">
            <v>Scout</v>
          </cell>
          <cell r="I439" t="str">
            <v>SECONDARY TANK - 1 - SCOUT</v>
          </cell>
          <cell r="J439" t="str">
            <v>STANAG 3105  Filler Cap &amp; Lanyard</v>
          </cell>
          <cell r="K439" t="str">
            <v>Fuel Filler LRU</v>
          </cell>
          <cell r="L439" t="str">
            <v>STANAG 3105  Filler Cap &amp; Lanyard</v>
          </cell>
          <cell r="M439">
            <v>1</v>
          </cell>
          <cell r="N439">
            <v>1</v>
          </cell>
          <cell r="O439">
            <v>24.425797750743651</v>
          </cell>
          <cell r="P439">
            <v>24.425797750743651</v>
          </cell>
          <cell r="Q439">
            <v>2.4425797750743652E-5</v>
          </cell>
          <cell r="R439">
            <v>40940.32097557815</v>
          </cell>
          <cell r="S439" t="str">
            <v>No redundancy</v>
          </cell>
          <cell r="T439" t="str">
            <v>Similarity to FT54357</v>
          </cell>
          <cell r="U439">
            <v>1</v>
          </cell>
          <cell r="V439">
            <v>9.9999999999999992E-2</v>
          </cell>
          <cell r="W439">
            <v>2.442579775074365E-6</v>
          </cell>
          <cell r="X439" t="str">
            <v>Expected to require 1 mechanic to conduct repairs. Expected to be replaceable in situ. Open Armor Hatch for access. Repair by exchange available at First or Second line without special facilities. Remove and replace part with standard tools. No Special to</v>
          </cell>
          <cell r="Z439">
            <v>0</v>
          </cell>
          <cell r="AA439" t="str">
            <v>T0</v>
          </cell>
          <cell r="AB439" t="str">
            <v>T0</v>
          </cell>
          <cell r="AC439" t="str">
            <v>P5</v>
          </cell>
          <cell r="AD439" t="str">
            <v>T0</v>
          </cell>
          <cell r="AE439">
            <v>0</v>
          </cell>
          <cell r="AF439">
            <v>0</v>
          </cell>
          <cell r="AG439">
            <v>1.6666666666666666E-2</v>
          </cell>
          <cell r="AH439">
            <v>0</v>
          </cell>
          <cell r="AI439">
            <v>0</v>
          </cell>
          <cell r="AJ439">
            <v>8.3333333333333329E-2</v>
          </cell>
          <cell r="AK439">
            <v>0</v>
          </cell>
          <cell r="AL439">
            <v>0</v>
          </cell>
          <cell r="AM439">
            <v>9.9999999999999992E-2</v>
          </cell>
          <cell r="AN439">
            <v>2.442579775074365E-6</v>
          </cell>
          <cell r="AP439">
            <v>2</v>
          </cell>
          <cell r="AQ439">
            <v>1</v>
          </cell>
          <cell r="AU439">
            <v>1</v>
          </cell>
          <cell r="BD439">
            <v>1</v>
          </cell>
          <cell r="BJ439">
            <v>1</v>
          </cell>
          <cell r="BL439">
            <v>1</v>
          </cell>
          <cell r="BM439">
            <v>1</v>
          </cell>
          <cell r="BO439" t="str">
            <v xml:space="preserve">Expected to require 1 mechanic to conduct repairs. </v>
          </cell>
          <cell r="BP439" t="str">
            <v xml:space="preserve">Expected to be replaceable in situ. </v>
          </cell>
          <cell r="BQ439" t="str">
            <v/>
          </cell>
          <cell r="BR439" t="str">
            <v xml:space="preserve">Open Armor Hatch for access. </v>
          </cell>
          <cell r="BS439" t="str">
            <v/>
          </cell>
          <cell r="BT439" t="str">
            <v/>
          </cell>
          <cell r="BU439" t="str">
            <v/>
          </cell>
          <cell r="BV439" t="str">
            <v/>
          </cell>
          <cell r="BW439" t="str">
            <v/>
          </cell>
          <cell r="BX439" t="str">
            <v/>
          </cell>
          <cell r="BY439" t="str">
            <v/>
          </cell>
          <cell r="BZ439" t="str">
            <v/>
          </cell>
          <cell r="CA439" t="str">
            <v xml:space="preserve">Repair by exchange available at First or Second line without special facilities. </v>
          </cell>
          <cell r="CB439" t="str">
            <v/>
          </cell>
          <cell r="CC439" t="str">
            <v/>
          </cell>
          <cell r="CD439" t="str">
            <v/>
          </cell>
          <cell r="CE439" t="str">
            <v/>
          </cell>
          <cell r="CF439" t="str">
            <v xml:space="preserve">Remove and replace part with standard tools. No Special tools predicted. </v>
          </cell>
          <cell r="CG439" t="str">
            <v/>
          </cell>
          <cell r="CH439" t="str">
            <v/>
          </cell>
          <cell r="CI439" t="str">
            <v xml:space="preserve">No consumeables predicted. </v>
          </cell>
          <cell r="CJ439" t="str">
            <v xml:space="preserve">No predicted life limitations. </v>
          </cell>
          <cell r="CK439" t="str">
            <v/>
          </cell>
          <cell r="CL439" t="str">
            <v>Y</v>
          </cell>
        </row>
        <row r="440">
          <cell r="A440">
            <v>450</v>
          </cell>
          <cell r="B440">
            <v>263</v>
          </cell>
          <cell r="C440">
            <v>3</v>
          </cell>
          <cell r="D440" t="str">
            <v>Y</v>
          </cell>
          <cell r="E440">
            <v>0.20763084896101522</v>
          </cell>
          <cell r="F440" t="str">
            <v>SV00A0A410AG0507</v>
          </cell>
          <cell r="G440" t="str">
            <v>Y-SS1310</v>
          </cell>
          <cell r="H440" t="str">
            <v>Scout</v>
          </cell>
          <cell r="I440" t="str">
            <v>SECONDARY TANK - 1 - SCOUT</v>
          </cell>
          <cell r="J440" t="str">
            <v xml:space="preserve">Clamp  </v>
          </cell>
          <cell r="K440" t="str">
            <v>Fuel Filler LRU</v>
          </cell>
          <cell r="L440" t="str">
            <v xml:space="preserve">Clamp  </v>
          </cell>
          <cell r="M440">
            <v>2</v>
          </cell>
          <cell r="N440">
            <v>2</v>
          </cell>
          <cell r="O440">
            <v>0.10381542448050761</v>
          </cell>
          <cell r="P440">
            <v>0.20763084896101522</v>
          </cell>
          <cell r="Q440">
            <v>2.0763084896101523E-7</v>
          </cell>
          <cell r="R440">
            <v>4816240</v>
          </cell>
          <cell r="S440" t="str">
            <v>No redundancy</v>
          </cell>
          <cell r="T440" t="str">
            <v>NPRD 95 P2-40, Clamp Hose P# 105 - 1/48.1624 GB converted to GM.</v>
          </cell>
          <cell r="U440">
            <v>1</v>
          </cell>
          <cell r="V440">
            <v>0.11666666666666667</v>
          </cell>
          <cell r="W440">
            <v>2.4223599045451778E-8</v>
          </cell>
          <cell r="X440" t="str">
            <v>Expected to require 1 mechanic to conduct repairs. Expected to be replaceable in situ. Open Armor Hatch for access. Repair by exchange available at First or Second line without special facilities. Remove and replace part with standard tools. No Special to</v>
          </cell>
          <cell r="Z440">
            <v>0</v>
          </cell>
          <cell r="AA440" t="str">
            <v>T0</v>
          </cell>
          <cell r="AB440" t="str">
            <v>T0</v>
          </cell>
          <cell r="AC440" t="str">
            <v>P10</v>
          </cell>
          <cell r="AD440" t="str">
            <v>T0</v>
          </cell>
          <cell r="AE440">
            <v>0</v>
          </cell>
          <cell r="AF440">
            <v>0</v>
          </cell>
          <cell r="AG440">
            <v>3.3333333333333333E-2</v>
          </cell>
          <cell r="AH440">
            <v>0</v>
          </cell>
          <cell r="AI440">
            <v>0</v>
          </cell>
          <cell r="AJ440">
            <v>8.3333333333333329E-2</v>
          </cell>
          <cell r="AK440">
            <v>0</v>
          </cell>
          <cell r="AL440">
            <v>0</v>
          </cell>
          <cell r="AM440">
            <v>0.11666666666666667</v>
          </cell>
          <cell r="AN440">
            <v>2.4223599045451778E-8</v>
          </cell>
          <cell r="AP440">
            <v>2</v>
          </cell>
          <cell r="AQ440">
            <v>1</v>
          </cell>
          <cell r="AU440">
            <v>1</v>
          </cell>
          <cell r="BD440">
            <v>1</v>
          </cell>
          <cell r="BJ440">
            <v>1</v>
          </cell>
          <cell r="BK440">
            <v>1</v>
          </cell>
          <cell r="BL440">
            <v>1</v>
          </cell>
          <cell r="BM440">
            <v>1</v>
          </cell>
          <cell r="BO440" t="str">
            <v xml:space="preserve">Expected to require 1 mechanic to conduct repairs. </v>
          </cell>
          <cell r="BP440" t="str">
            <v xml:space="preserve">Expected to be replaceable in situ. </v>
          </cell>
          <cell r="BQ440" t="str">
            <v/>
          </cell>
          <cell r="BR440" t="str">
            <v xml:space="preserve">Open Armor Hatch for access. </v>
          </cell>
          <cell r="BS440" t="str">
            <v/>
          </cell>
          <cell r="BT440" t="str">
            <v/>
          </cell>
          <cell r="BU440" t="str">
            <v/>
          </cell>
          <cell r="BV440" t="str">
            <v/>
          </cell>
          <cell r="BW440" t="str">
            <v/>
          </cell>
          <cell r="BX440" t="str">
            <v/>
          </cell>
          <cell r="BY440" t="str">
            <v/>
          </cell>
          <cell r="BZ440" t="str">
            <v/>
          </cell>
          <cell r="CA440" t="str">
            <v xml:space="preserve">Repair by exchange available at First or Second line without special facilities. </v>
          </cell>
          <cell r="CB440" t="str">
            <v/>
          </cell>
          <cell r="CC440" t="str">
            <v/>
          </cell>
          <cell r="CD440" t="str">
            <v/>
          </cell>
          <cell r="CE440" t="str">
            <v/>
          </cell>
          <cell r="CF440" t="str">
            <v xml:space="preserve">Remove and replace part with standard tools. No Special tools predicted. </v>
          </cell>
          <cell r="CG440" t="str">
            <v xml:space="preserve">Reinstall in the reverse order. </v>
          </cell>
          <cell r="CH440" t="str">
            <v/>
          </cell>
          <cell r="CI440" t="str">
            <v xml:space="preserve">No consumeables predicted. </v>
          </cell>
          <cell r="CJ440" t="str">
            <v xml:space="preserve">No predicted life limitations. </v>
          </cell>
          <cell r="CK440" t="str">
            <v/>
          </cell>
          <cell r="CL440" t="str">
            <v>Y</v>
          </cell>
        </row>
        <row r="441">
          <cell r="A441">
            <v>451</v>
          </cell>
          <cell r="B441">
            <v>267</v>
          </cell>
          <cell r="C441">
            <v>3</v>
          </cell>
          <cell r="D441" t="str">
            <v>Y</v>
          </cell>
          <cell r="E441">
            <v>0.78400000000000003</v>
          </cell>
          <cell r="F441" t="str">
            <v>SV00A0A410AG0509</v>
          </cell>
          <cell r="G441" t="str">
            <v>BT-M4X20CSK/SS</v>
          </cell>
          <cell r="H441" t="str">
            <v>Scout</v>
          </cell>
          <cell r="I441" t="str">
            <v>SECONDARY TANK - 1 - SCOUT</v>
          </cell>
          <cell r="J441" t="str">
            <v>M4 CSK SCREW 20mm</v>
          </cell>
          <cell r="K441" t="str">
            <v>Fuel Filler LRU</v>
          </cell>
          <cell r="L441" t="str">
            <v>M4 CSK SCREW 20mm</v>
          </cell>
          <cell r="M441">
            <v>14</v>
          </cell>
          <cell r="N441">
            <v>14</v>
          </cell>
          <cell r="O441">
            <v>5.6000000000000001E-2</v>
          </cell>
          <cell r="P441">
            <v>0.78400000000000003</v>
          </cell>
          <cell r="Q441">
            <v>7.8400000000000003E-7</v>
          </cell>
          <cell r="R441">
            <v>1275510.2040816327</v>
          </cell>
          <cell r="S441" t="str">
            <v>Multiple fasteners</v>
          </cell>
          <cell r="T441" t="str">
            <v>NPRD 95 P2-20, Bolt Hex Head - 0.0020M converted to hours</v>
          </cell>
          <cell r="U441">
            <v>1</v>
          </cell>
          <cell r="V441">
            <v>9.9999999999999992E-2</v>
          </cell>
          <cell r="W441">
            <v>7.8400000000000001E-8</v>
          </cell>
          <cell r="X441" t="str">
            <v>Expected to require 1 mechanic to conduct repairs. Expected to be replaceable in situ. Remove Armor Hatch for full access. Repair by exchange available at First or Second line without special facilities. Remove and replace part with standard tools. No Spe</v>
          </cell>
          <cell r="Z441">
            <v>0</v>
          </cell>
          <cell r="AA441" t="str">
            <v>T0</v>
          </cell>
          <cell r="AB441" t="str">
            <v>T0</v>
          </cell>
          <cell r="AC441" t="str">
            <v>P6</v>
          </cell>
          <cell r="AD441" t="str">
            <v>T0</v>
          </cell>
          <cell r="AE441">
            <v>0</v>
          </cell>
          <cell r="AF441">
            <v>0</v>
          </cell>
          <cell r="AG441">
            <v>1.6666666666666666E-2</v>
          </cell>
          <cell r="AH441">
            <v>0</v>
          </cell>
          <cell r="AI441">
            <v>0</v>
          </cell>
          <cell r="AJ441">
            <v>8.3333333333333329E-2</v>
          </cell>
          <cell r="AK441">
            <v>0</v>
          </cell>
          <cell r="AL441">
            <v>0</v>
          </cell>
          <cell r="AM441">
            <v>9.9999999999999992E-2</v>
          </cell>
          <cell r="AN441">
            <v>7.8400000000000001E-8</v>
          </cell>
          <cell r="AP441">
            <v>2</v>
          </cell>
          <cell r="AQ441">
            <v>1</v>
          </cell>
          <cell r="AU441">
            <v>2</v>
          </cell>
          <cell r="BD441">
            <v>1</v>
          </cell>
          <cell r="BJ441">
            <v>1</v>
          </cell>
          <cell r="BL441">
            <v>1</v>
          </cell>
          <cell r="BM441">
            <v>1</v>
          </cell>
          <cell r="BO441" t="str">
            <v xml:space="preserve">Expected to require 1 mechanic to conduct repairs. </v>
          </cell>
          <cell r="BP441" t="str">
            <v xml:space="preserve">Expected to be replaceable in situ. </v>
          </cell>
          <cell r="BQ441" t="str">
            <v/>
          </cell>
          <cell r="BR441" t="str">
            <v xml:space="preserve">Remove Armor Hatch for full access. </v>
          </cell>
          <cell r="BS441" t="str">
            <v/>
          </cell>
          <cell r="BT441" t="str">
            <v/>
          </cell>
          <cell r="BU441" t="str">
            <v/>
          </cell>
          <cell r="BV441" t="str">
            <v/>
          </cell>
          <cell r="BW441" t="str">
            <v/>
          </cell>
          <cell r="BX441" t="str">
            <v/>
          </cell>
          <cell r="BY441" t="str">
            <v/>
          </cell>
          <cell r="BZ441" t="str">
            <v/>
          </cell>
          <cell r="CA441" t="str">
            <v xml:space="preserve">Repair by exchange available at First or Second line without special facilities. </v>
          </cell>
          <cell r="CB441" t="str">
            <v/>
          </cell>
          <cell r="CC441" t="str">
            <v/>
          </cell>
          <cell r="CD441" t="str">
            <v/>
          </cell>
          <cell r="CE441" t="str">
            <v/>
          </cell>
          <cell r="CF441" t="str">
            <v xml:space="preserve">Remove and replace part with standard tools. No Special tools predicted. </v>
          </cell>
          <cell r="CG441" t="str">
            <v/>
          </cell>
          <cell r="CH441" t="str">
            <v/>
          </cell>
          <cell r="CI441" t="str">
            <v xml:space="preserve">No consumeables predicted. </v>
          </cell>
          <cell r="CJ441" t="str">
            <v xml:space="preserve">No predicted life limitations. </v>
          </cell>
          <cell r="CK441" t="str">
            <v/>
          </cell>
          <cell r="CL441" t="str">
            <v>Y</v>
          </cell>
        </row>
        <row r="442">
          <cell r="A442">
            <v>452</v>
          </cell>
          <cell r="B442">
            <v>264</v>
          </cell>
          <cell r="C442">
            <v>3</v>
          </cell>
          <cell r="D442" t="str">
            <v>Y</v>
          </cell>
          <cell r="E442">
            <v>1.6613753838518822E-2</v>
          </cell>
          <cell r="F442" t="str">
            <v>SV00A0A410AG0511</v>
          </cell>
          <cell r="G442" t="str">
            <v>FT28385/1</v>
          </cell>
          <cell r="H442" t="str">
            <v>Scout</v>
          </cell>
          <cell r="I442" t="str">
            <v>SECONDARY TANK - 1 - SCOUT</v>
          </cell>
          <cell r="J442" t="str">
            <v>Flex P seal Rubber Moulding</v>
          </cell>
          <cell r="K442" t="str">
            <v>Fuel Filler LRU</v>
          </cell>
          <cell r="L442" t="str">
            <v>Flex P seal Rubber Moulding</v>
          </cell>
          <cell r="M442">
            <v>1</v>
          </cell>
          <cell r="N442">
            <v>1</v>
          </cell>
          <cell r="O442">
            <v>1.6613753838518822E-2</v>
          </cell>
          <cell r="P442">
            <v>1.6613753838518822E-2</v>
          </cell>
          <cell r="Q442">
            <v>1.6613753838518823E-8</v>
          </cell>
          <cell r="R442">
            <v>60191092.857142851</v>
          </cell>
          <cell r="S442" t="str">
            <v>No redundancy</v>
          </cell>
          <cell r="T442" t="str">
            <v>NPRD 95 P2-237, Washer P# 7748743 - 1/1685.3506M GM converted to hours</v>
          </cell>
          <cell r="U442">
            <v>1</v>
          </cell>
          <cell r="V442">
            <v>0.13333333333333333</v>
          </cell>
          <cell r="W442">
            <v>2.2151671784691763E-9</v>
          </cell>
          <cell r="X442" t="str">
            <v>Expected to require 1 mechanic to conduct repairs. Expected to be replaceable in situ. Remove Armor Lid. Remove 14 M4 countersink screws to remove the Fuel Filler. Repair by exchange available at First or Second line without special facilities. Remove and</v>
          </cell>
          <cell r="Z442">
            <v>0</v>
          </cell>
          <cell r="AA442" t="str">
            <v>T0</v>
          </cell>
          <cell r="AB442" t="str">
            <v>T0</v>
          </cell>
          <cell r="AC442" t="str">
            <v>P18</v>
          </cell>
          <cell r="AD442" t="str">
            <v>T0</v>
          </cell>
          <cell r="AE442">
            <v>0</v>
          </cell>
          <cell r="AF442">
            <v>0</v>
          </cell>
          <cell r="AG442">
            <v>0.05</v>
          </cell>
          <cell r="AH442">
            <v>0</v>
          </cell>
          <cell r="AI442">
            <v>0</v>
          </cell>
          <cell r="AJ442">
            <v>8.3333333333333329E-2</v>
          </cell>
          <cell r="AK442">
            <v>0</v>
          </cell>
          <cell r="AL442">
            <v>0</v>
          </cell>
          <cell r="AM442">
            <v>0.13333333333333333</v>
          </cell>
          <cell r="AN442">
            <v>2.2151671784691763E-9</v>
          </cell>
          <cell r="AP442">
            <v>2</v>
          </cell>
          <cell r="AQ442">
            <v>1</v>
          </cell>
          <cell r="AV442">
            <v>1</v>
          </cell>
          <cell r="AZ442" t="str">
            <v xml:space="preserve">Remove 14 M4 countersink screws to remove the Fuel Filler. </v>
          </cell>
          <cell r="BD442">
            <v>1</v>
          </cell>
          <cell r="BJ442">
            <v>1</v>
          </cell>
          <cell r="BL442">
            <v>1</v>
          </cell>
          <cell r="BM442">
            <v>2</v>
          </cell>
          <cell r="BO442" t="str">
            <v xml:space="preserve">Expected to require 1 mechanic to conduct repairs. </v>
          </cell>
          <cell r="BP442" t="str">
            <v xml:space="preserve">Expected to be replaceable in situ. </v>
          </cell>
          <cell r="BQ442" t="str">
            <v/>
          </cell>
          <cell r="BR442" t="str">
            <v/>
          </cell>
          <cell r="BS442" t="str">
            <v xml:space="preserve">Remove Armor Lid. </v>
          </cell>
          <cell r="BT442" t="str">
            <v/>
          </cell>
          <cell r="BU442" t="str">
            <v/>
          </cell>
          <cell r="BV442" t="str">
            <v/>
          </cell>
          <cell r="BW442" t="str">
            <v/>
          </cell>
          <cell r="BX442" t="str">
            <v/>
          </cell>
          <cell r="BY442" t="str">
            <v xml:space="preserve">Remove 14 M4 countersink screws to remove the Fuel Filler. </v>
          </cell>
          <cell r="BZ442" t="str">
            <v/>
          </cell>
          <cell r="CA442" t="str">
            <v xml:space="preserve">Repair by exchange available at First or Second line without special facilities. </v>
          </cell>
          <cell r="CB442" t="str">
            <v/>
          </cell>
          <cell r="CC442" t="str">
            <v/>
          </cell>
          <cell r="CD442" t="str">
            <v/>
          </cell>
          <cell r="CE442" t="str">
            <v/>
          </cell>
          <cell r="CF442" t="str">
            <v xml:space="preserve">Remove and replace part with standard tools. No Special tools predicted. </v>
          </cell>
          <cell r="CG442" t="str">
            <v/>
          </cell>
          <cell r="CH442" t="str">
            <v/>
          </cell>
          <cell r="CI442" t="str">
            <v xml:space="preserve">No consumeables predicted. </v>
          </cell>
          <cell r="CJ442" t="str">
            <v>Life Limited. This material is subject to deterioration. Inspect on condition at 10 years, and every 5 years subsequently.</v>
          </cell>
          <cell r="CK442" t="str">
            <v/>
          </cell>
          <cell r="CL442" t="str">
            <v>Y</v>
          </cell>
        </row>
        <row r="443">
          <cell r="A443">
            <v>453</v>
          </cell>
          <cell r="B443">
            <v>265</v>
          </cell>
          <cell r="C443">
            <v>2</v>
          </cell>
          <cell r="D443" t="str">
            <v>N</v>
          </cell>
          <cell r="E443">
            <v>0</v>
          </cell>
          <cell r="F443" t="str">
            <v>SV00A0A460AA05</v>
          </cell>
          <cell r="G443" t="str">
            <v/>
          </cell>
          <cell r="H443" t="str">
            <v>Scout</v>
          </cell>
          <cell r="I443" t="str">
            <v>SECONDARY TANK - 1 - SCOUT</v>
          </cell>
          <cell r="J443" t="str">
            <v/>
          </cell>
          <cell r="K443" t="str">
            <v>PRESSURE RELIEF VALVE SECONDARY TANK</v>
          </cell>
          <cell r="L443" t="str">
            <v/>
          </cell>
          <cell r="M443" t="str">
            <v/>
          </cell>
          <cell r="N443" t="str">
            <v/>
          </cell>
          <cell r="O443">
            <v>6.979815424480508</v>
          </cell>
          <cell r="P443">
            <v>6.979815424480508</v>
          </cell>
          <cell r="Q443">
            <v>6.9798154244805079E-6</v>
          </cell>
          <cell r="R443">
            <v>143270.26420966251</v>
          </cell>
          <cell r="S443" t="str">
            <v>No redundancy</v>
          </cell>
          <cell r="T443" t="str">
            <v>Sum of Below Parts</v>
          </cell>
          <cell r="U443">
            <v>1</v>
          </cell>
          <cell r="V443">
            <v>1.0184001582513351</v>
          </cell>
          <cell r="W443">
            <v>7.1082451328560587E-6</v>
          </cell>
          <cell r="X443" t="str">
            <v xml:space="preserve">Repair by exchange available at First or Second line without special facilities. See parts below. Individual damaged parts can be replaced without replacing the tank. </v>
          </cell>
          <cell r="Z443">
            <v>0</v>
          </cell>
          <cell r="AA443" t="str">
            <v>T0</v>
          </cell>
          <cell r="AB443" t="str">
            <v>T0</v>
          </cell>
          <cell r="AC443" t="str">
            <v>T0</v>
          </cell>
          <cell r="AD443" t="str">
            <v>T0</v>
          </cell>
          <cell r="AL443" t="str">
            <v>MTTE =</v>
          </cell>
          <cell r="AM443">
            <v>1.0184001582513351</v>
          </cell>
          <cell r="AN443">
            <v>7.1082451328560587E-6</v>
          </cell>
          <cell r="AP443">
            <v>1</v>
          </cell>
          <cell r="AQ443">
            <v>4</v>
          </cell>
          <cell r="BJ443">
            <v>6</v>
          </cell>
          <cell r="BL443">
            <v>6</v>
          </cell>
          <cell r="BM443">
            <v>5</v>
          </cell>
          <cell r="BN443">
            <v>2</v>
          </cell>
          <cell r="BO443" t="str">
            <v/>
          </cell>
          <cell r="BP443" t="str">
            <v/>
          </cell>
          <cell r="BQ443" t="str">
            <v/>
          </cell>
          <cell r="BR443" t="str">
            <v/>
          </cell>
          <cell r="BS443" t="str">
            <v/>
          </cell>
          <cell r="BT443" t="str">
            <v/>
          </cell>
          <cell r="BU443" t="str">
            <v/>
          </cell>
          <cell r="BV443" t="str">
            <v/>
          </cell>
          <cell r="BW443" t="str">
            <v/>
          </cell>
          <cell r="BX443" t="str">
            <v/>
          </cell>
          <cell r="BY443" t="str">
            <v/>
          </cell>
          <cell r="BZ443" t="str">
            <v/>
          </cell>
          <cell r="CA443" t="str">
            <v xml:space="preserve">Repair by exchange available at First or Second line without special facilities. </v>
          </cell>
          <cell r="CB443" t="str">
            <v/>
          </cell>
          <cell r="CC443" t="str">
            <v/>
          </cell>
          <cell r="CD443" t="str">
            <v/>
          </cell>
          <cell r="CE443" t="str">
            <v/>
          </cell>
          <cell r="CF443" t="str">
            <v/>
          </cell>
          <cell r="CG443" t="str">
            <v/>
          </cell>
          <cell r="CH443" t="str">
            <v/>
          </cell>
          <cell r="CI443" t="str">
            <v/>
          </cell>
          <cell r="CJ443" t="str">
            <v/>
          </cell>
          <cell r="CK443" t="str">
            <v xml:space="preserve">See parts below. Individual damaged parts can be replaced without replacing the tank. </v>
          </cell>
          <cell r="CL443" t="str">
            <v>Y</v>
          </cell>
        </row>
        <row r="444">
          <cell r="A444">
            <v>454</v>
          </cell>
          <cell r="B444">
            <v>265</v>
          </cell>
          <cell r="C444">
            <v>3</v>
          </cell>
          <cell r="D444" t="str">
            <v>Y</v>
          </cell>
          <cell r="E444">
            <v>5.98</v>
          </cell>
          <cell r="F444" t="str">
            <v>SV00A0A460AA0501</v>
          </cell>
          <cell r="G444" t="str">
            <v xml:space="preserve">Y-J9-5MA-X-V   </v>
          </cell>
          <cell r="H444" t="str">
            <v>Scout</v>
          </cell>
          <cell r="I444" t="str">
            <v>SECONDARY TANK - 1 - SCOUT</v>
          </cell>
          <cell r="J444" t="str">
            <v>PRV Unit</v>
          </cell>
          <cell r="K444" t="str">
            <v>Pressure Relief Valve (PRV) LRU (Air)</v>
          </cell>
          <cell r="L444" t="str">
            <v>PRV Unit</v>
          </cell>
          <cell r="M444">
            <v>1</v>
          </cell>
          <cell r="N444">
            <v>1</v>
          </cell>
          <cell r="O444">
            <v>5.98</v>
          </cell>
          <cell r="P444">
            <v>5.98</v>
          </cell>
          <cell r="Q444">
            <v>5.9800000000000003E-6</v>
          </cell>
          <cell r="R444">
            <v>167224.08026755851</v>
          </cell>
          <cell r="S444" t="str">
            <v>No redundancy</v>
          </cell>
          <cell r="T444" t="str">
            <v>NPRD 95 P2-225, Valve, Fuel, Pressure Regulator - 2.3920 GF converted to GM.</v>
          </cell>
          <cell r="U444">
            <v>1</v>
          </cell>
          <cell r="V444">
            <v>1.1666666666666665</v>
          </cell>
          <cell r="W444">
            <v>6.9766666666666662E-6</v>
          </cell>
          <cell r="X444" t="str">
            <v>Expected to require 1 mechanic to conduct repairs. Expected to be replaceable in situ. Remove Armor Lid. Remove 53 bolts to remove the Top Access Plate. Replace each  Gasket with every disturbance. Repair by exchange available at First or Second line with</v>
          </cell>
          <cell r="Y444">
            <v>53</v>
          </cell>
          <cell r="Z444">
            <v>0</v>
          </cell>
          <cell r="AA444" t="str">
            <v>T0</v>
          </cell>
          <cell r="AB444" t="str">
            <v>T4</v>
          </cell>
          <cell r="AC444" t="str">
            <v>P25</v>
          </cell>
          <cell r="AD444" t="str">
            <v>P14</v>
          </cell>
          <cell r="AE444">
            <v>0.44166666666666665</v>
          </cell>
          <cell r="AF444">
            <v>0</v>
          </cell>
          <cell r="AG444">
            <v>0.19999999999999998</v>
          </cell>
          <cell r="AH444">
            <v>0</v>
          </cell>
          <cell r="AI444">
            <v>0.44166666666666665</v>
          </cell>
          <cell r="AJ444">
            <v>8.3333333333333329E-2</v>
          </cell>
          <cell r="AK444">
            <v>0</v>
          </cell>
          <cell r="AL444">
            <v>0</v>
          </cell>
          <cell r="AM444">
            <v>1.1666666666666665</v>
          </cell>
          <cell r="AN444">
            <v>6.9766666666666662E-6</v>
          </cell>
          <cell r="AP444">
            <v>2</v>
          </cell>
          <cell r="AQ444">
            <v>1</v>
          </cell>
          <cell r="AR444">
            <v>1</v>
          </cell>
          <cell r="AS444">
            <v>53</v>
          </cell>
          <cell r="AV444">
            <v>1</v>
          </cell>
          <cell r="BA444">
            <v>1</v>
          </cell>
          <cell r="BB444">
            <v>1</v>
          </cell>
          <cell r="BC444">
            <v>3</v>
          </cell>
          <cell r="BD444">
            <v>1</v>
          </cell>
          <cell r="BJ444">
            <v>1</v>
          </cell>
          <cell r="BL444">
            <v>1</v>
          </cell>
          <cell r="BM444">
            <v>1</v>
          </cell>
          <cell r="BO444" t="str">
            <v xml:space="preserve">Expected to require 1 mechanic to conduct repairs. </v>
          </cell>
          <cell r="BP444" t="str">
            <v xml:space="preserve">Expected to be replaceable in situ. </v>
          </cell>
          <cell r="BQ444" t="str">
            <v/>
          </cell>
          <cell r="BR444" t="str">
            <v/>
          </cell>
          <cell r="BS444" t="str">
            <v xml:space="preserve">Remove Armor Lid. </v>
          </cell>
          <cell r="BT444" t="str">
            <v/>
          </cell>
          <cell r="BU444" t="str">
            <v/>
          </cell>
          <cell r="BV444" t="str">
            <v/>
          </cell>
          <cell r="BW444" t="str">
            <v xml:space="preserve">Remove 53 bolts to remove the Top Access Plate. </v>
          </cell>
          <cell r="BX444" t="str">
            <v/>
          </cell>
          <cell r="BY444" t="str">
            <v/>
          </cell>
          <cell r="BZ444" t="str">
            <v xml:space="preserve">Replace each  Gasket with every disturbance. </v>
          </cell>
          <cell r="CA444" t="str">
            <v xml:space="preserve">Repair by exchange available at First or Second line without special facilities. </v>
          </cell>
          <cell r="CB444" t="str">
            <v/>
          </cell>
          <cell r="CC444" t="str">
            <v/>
          </cell>
          <cell r="CD444" t="str">
            <v/>
          </cell>
          <cell r="CE444" t="str">
            <v/>
          </cell>
          <cell r="CF444" t="str">
            <v xml:space="preserve">Remove and replace part with standard tools. No Special tools predicted. </v>
          </cell>
          <cell r="CG444" t="str">
            <v/>
          </cell>
          <cell r="CH444" t="str">
            <v/>
          </cell>
          <cell r="CI444" t="str">
            <v xml:space="preserve">No consumeables predicted. </v>
          </cell>
          <cell r="CJ444" t="str">
            <v xml:space="preserve">No predicted life limitations. </v>
          </cell>
          <cell r="CK444" t="str">
            <v/>
          </cell>
          <cell r="CL444" t="str">
            <v>Y</v>
          </cell>
        </row>
        <row r="445">
          <cell r="A445">
            <v>455</v>
          </cell>
          <cell r="B445">
            <v>270</v>
          </cell>
          <cell r="C445">
            <v>3</v>
          </cell>
          <cell r="D445" t="str">
            <v>Y</v>
          </cell>
          <cell r="E445">
            <v>0.89600000000000002</v>
          </cell>
          <cell r="F445" t="str">
            <v>SV00A0A460AA0503</v>
          </cell>
          <cell r="G445" t="str">
            <v>FT28211</v>
          </cell>
          <cell r="H445" t="str">
            <v>Scout</v>
          </cell>
          <cell r="I445" t="str">
            <v>SECONDARY TANK - 1 - SCOUT</v>
          </cell>
          <cell r="J445" t="str">
            <v xml:space="preserve">Flex Coupling </v>
          </cell>
          <cell r="K445" t="str">
            <v>Pressure Relief Valve (PRV) LRU (Air)</v>
          </cell>
          <cell r="L445" t="str">
            <v xml:space="preserve">Flex Coupling </v>
          </cell>
          <cell r="M445">
            <v>1</v>
          </cell>
          <cell r="N445">
            <v>1</v>
          </cell>
          <cell r="O445">
            <v>0.89600000000000002</v>
          </cell>
          <cell r="P445">
            <v>0.89600000000000002</v>
          </cell>
          <cell r="Q445">
            <v>8.9599999999999998E-7</v>
          </cell>
          <cell r="R445">
            <v>1116071.4285714286</v>
          </cell>
          <cell r="S445" t="str">
            <v>No redundancy</v>
          </cell>
          <cell r="T445" t="str">
            <v>NPRD 95 P2-6, Adapter - 0.0320M converted to hours</v>
          </cell>
          <cell r="U445">
            <v>1</v>
          </cell>
          <cell r="V445">
            <v>0.13333333333333333</v>
          </cell>
          <cell r="W445">
            <v>1.1946666666666665E-7</v>
          </cell>
          <cell r="X445" t="str">
            <v>Expected to require 1 mechanic to conduct repairs. Expected to be replaceable in situ. Remove Armor Lid. Repair by exchange available at First or Second line without special facilities. Remove and replace part with standard tools. No Special tools predict</v>
          </cell>
          <cell r="Z445">
            <v>0</v>
          </cell>
          <cell r="AA445" t="str">
            <v>T0</v>
          </cell>
          <cell r="AB445" t="str">
            <v>T0</v>
          </cell>
          <cell r="AC445" t="str">
            <v>P12</v>
          </cell>
          <cell r="AD445" t="str">
            <v>T0</v>
          </cell>
          <cell r="AE445">
            <v>0</v>
          </cell>
          <cell r="AF445">
            <v>0</v>
          </cell>
          <cell r="AG445">
            <v>0.05</v>
          </cell>
          <cell r="AH445">
            <v>0</v>
          </cell>
          <cell r="AI445">
            <v>0</v>
          </cell>
          <cell r="AJ445">
            <v>8.3333333333333329E-2</v>
          </cell>
          <cell r="AK445">
            <v>0</v>
          </cell>
          <cell r="AL445">
            <v>0</v>
          </cell>
          <cell r="AM445">
            <v>0.13333333333333333</v>
          </cell>
          <cell r="AN445">
            <v>1.1946666666666665E-7</v>
          </cell>
          <cell r="AP445">
            <v>2</v>
          </cell>
          <cell r="AQ445">
            <v>1</v>
          </cell>
          <cell r="AV445">
            <v>1</v>
          </cell>
          <cell r="BD445">
            <v>1</v>
          </cell>
          <cell r="BJ445">
            <v>1</v>
          </cell>
          <cell r="BL445">
            <v>1</v>
          </cell>
          <cell r="BM445">
            <v>1</v>
          </cell>
          <cell r="BO445" t="str">
            <v xml:space="preserve">Expected to require 1 mechanic to conduct repairs. </v>
          </cell>
          <cell r="BP445" t="str">
            <v xml:space="preserve">Expected to be replaceable in situ. </v>
          </cell>
          <cell r="BQ445" t="str">
            <v/>
          </cell>
          <cell r="BR445" t="str">
            <v/>
          </cell>
          <cell r="BS445" t="str">
            <v xml:space="preserve">Remove Armor Lid. </v>
          </cell>
          <cell r="BT445" t="str">
            <v/>
          </cell>
          <cell r="BU445" t="str">
            <v/>
          </cell>
          <cell r="BV445" t="str">
            <v/>
          </cell>
          <cell r="BW445" t="str">
            <v/>
          </cell>
          <cell r="BX445" t="str">
            <v/>
          </cell>
          <cell r="BY445" t="str">
            <v/>
          </cell>
          <cell r="BZ445" t="str">
            <v/>
          </cell>
          <cell r="CA445" t="str">
            <v xml:space="preserve">Repair by exchange available at First or Second line without special facilities. </v>
          </cell>
          <cell r="CB445" t="str">
            <v/>
          </cell>
          <cell r="CC445" t="str">
            <v/>
          </cell>
          <cell r="CD445" t="str">
            <v/>
          </cell>
          <cell r="CE445" t="str">
            <v/>
          </cell>
          <cell r="CF445" t="str">
            <v xml:space="preserve">Remove and replace part with standard tools. No Special tools predicted. </v>
          </cell>
          <cell r="CG445" t="str">
            <v/>
          </cell>
          <cell r="CH445" t="str">
            <v/>
          </cell>
          <cell r="CI445" t="str">
            <v xml:space="preserve">No consumeables predicted. </v>
          </cell>
          <cell r="CJ445" t="str">
            <v xml:space="preserve">No predicted life limitations. </v>
          </cell>
          <cell r="CK445" t="str">
            <v/>
          </cell>
          <cell r="CL445" t="str">
            <v>Y</v>
          </cell>
        </row>
        <row r="446">
          <cell r="A446">
            <v>456</v>
          </cell>
          <cell r="B446">
            <v>273</v>
          </cell>
          <cell r="C446">
            <v>3</v>
          </cell>
          <cell r="D446" t="str">
            <v>Y</v>
          </cell>
          <cell r="E446">
            <v>0.10381542448050761</v>
          </cell>
          <cell r="F446" t="str">
            <v>SV00A0A460AA0505</v>
          </cell>
          <cell r="G446" t="str">
            <v>Y-SS1312</v>
          </cell>
          <cell r="H446" t="str">
            <v>Scout</v>
          </cell>
          <cell r="I446" t="str">
            <v>SECONDARY TANK - 1 - SCOUT</v>
          </cell>
          <cell r="J446" t="str">
            <v>Clamp - Vent Pipe</v>
          </cell>
          <cell r="K446" t="str">
            <v>Pressure Relief Valve (PRV) LRU (Air)</v>
          </cell>
          <cell r="L446" t="str">
            <v>Clamp - Vent Pipe</v>
          </cell>
          <cell r="M446">
            <v>1</v>
          </cell>
          <cell r="N446">
            <v>1</v>
          </cell>
          <cell r="O446">
            <v>0.10381542448050761</v>
          </cell>
          <cell r="P446">
            <v>0.10381542448050761</v>
          </cell>
          <cell r="Q446">
            <v>1.0381542448050761E-7</v>
          </cell>
          <cell r="R446">
            <v>9632480</v>
          </cell>
          <cell r="S446" t="str">
            <v>No redundancy</v>
          </cell>
          <cell r="T446" t="str">
            <v>NPRD 95 P2-40, Clamp Hose P# 105 - 1/48.1624 GB converted to GM.</v>
          </cell>
          <cell r="U446">
            <v>1</v>
          </cell>
          <cell r="V446">
            <v>0.11666666666666667</v>
          </cell>
          <cell r="W446">
            <v>1.2111799522725889E-8</v>
          </cell>
          <cell r="X446" t="str">
            <v>Expected to require 1 mechanic to conduct repairs. Expected to be replaceable in situ. Open Armor Hatch for access. Repair by exchange available at First or Second line without special facilities. Remove and replace part with standard tools. No Special to</v>
          </cell>
          <cell r="Z446">
            <v>0</v>
          </cell>
          <cell r="AA446" t="str">
            <v>T0</v>
          </cell>
          <cell r="AB446" t="str">
            <v>T0</v>
          </cell>
          <cell r="AC446" t="str">
            <v>P10</v>
          </cell>
          <cell r="AD446" t="str">
            <v>T0</v>
          </cell>
          <cell r="AE446">
            <v>0</v>
          </cell>
          <cell r="AF446">
            <v>0</v>
          </cell>
          <cell r="AG446">
            <v>3.3333333333333333E-2</v>
          </cell>
          <cell r="AH446">
            <v>0</v>
          </cell>
          <cell r="AI446">
            <v>0</v>
          </cell>
          <cell r="AJ446">
            <v>8.3333333333333329E-2</v>
          </cell>
          <cell r="AK446">
            <v>0</v>
          </cell>
          <cell r="AL446">
            <v>0</v>
          </cell>
          <cell r="AM446">
            <v>0.11666666666666667</v>
          </cell>
          <cell r="AN446">
            <v>1.2111799522725889E-8</v>
          </cell>
          <cell r="AP446">
            <v>2</v>
          </cell>
          <cell r="AQ446">
            <v>1</v>
          </cell>
          <cell r="AU446">
            <v>1</v>
          </cell>
          <cell r="BD446">
            <v>1</v>
          </cell>
          <cell r="BJ446">
            <v>1</v>
          </cell>
          <cell r="BL446">
            <v>1</v>
          </cell>
          <cell r="BM446">
            <v>1</v>
          </cell>
          <cell r="BO446" t="str">
            <v xml:space="preserve">Expected to require 1 mechanic to conduct repairs. </v>
          </cell>
          <cell r="BP446" t="str">
            <v xml:space="preserve">Expected to be replaceable in situ. </v>
          </cell>
          <cell r="BQ446" t="str">
            <v/>
          </cell>
          <cell r="BR446" t="str">
            <v xml:space="preserve">Open Armor Hatch for access. </v>
          </cell>
          <cell r="BS446" t="str">
            <v/>
          </cell>
          <cell r="BT446" t="str">
            <v/>
          </cell>
          <cell r="BU446" t="str">
            <v/>
          </cell>
          <cell r="BV446" t="str">
            <v/>
          </cell>
          <cell r="BW446" t="str">
            <v/>
          </cell>
          <cell r="BX446" t="str">
            <v/>
          </cell>
          <cell r="BY446" t="str">
            <v/>
          </cell>
          <cell r="BZ446" t="str">
            <v/>
          </cell>
          <cell r="CA446" t="str">
            <v xml:space="preserve">Repair by exchange available at First or Second line without special facilities. </v>
          </cell>
          <cell r="CB446" t="str">
            <v/>
          </cell>
          <cell r="CC446" t="str">
            <v/>
          </cell>
          <cell r="CD446" t="str">
            <v/>
          </cell>
          <cell r="CE446" t="str">
            <v/>
          </cell>
          <cell r="CF446" t="str">
            <v xml:space="preserve">Remove and replace part with standard tools. No Special tools predicted. </v>
          </cell>
          <cell r="CG446" t="str">
            <v/>
          </cell>
          <cell r="CH446" t="str">
            <v/>
          </cell>
          <cell r="CI446" t="str">
            <v xml:space="preserve">No consumeables predicted. </v>
          </cell>
          <cell r="CJ446" t="str">
            <v xml:space="preserve">No predicted life limitations. </v>
          </cell>
          <cell r="CK446" t="str">
            <v/>
          </cell>
          <cell r="CL446" t="str">
            <v>Y</v>
          </cell>
        </row>
        <row r="447">
          <cell r="A447">
            <v>457</v>
          </cell>
          <cell r="B447">
            <v>275</v>
          </cell>
          <cell r="C447">
            <v>2</v>
          </cell>
          <cell r="D447" t="str">
            <v>N</v>
          </cell>
          <cell r="E447">
            <v>0</v>
          </cell>
          <cell r="F447" t="str">
            <v>SV00A0A450AG</v>
          </cell>
          <cell r="G447" t="str">
            <v>4128-00-010-483</v>
          </cell>
          <cell r="H447" t="str">
            <v>Scout</v>
          </cell>
          <cell r="I447" t="str">
            <v>SECONDARY TANK - 1 - SCOUT</v>
          </cell>
          <cell r="J447" t="str">
            <v/>
          </cell>
          <cell r="K447" t="str">
            <v>FUEL LEVEL SENSOR - SECONDARY TANK</v>
          </cell>
          <cell r="L447" t="str">
            <v/>
          </cell>
          <cell r="M447" t="str">
            <v/>
          </cell>
          <cell r="N447" t="str">
            <v/>
          </cell>
          <cell r="O447">
            <v>14.651068769192594</v>
          </cell>
          <cell r="P447">
            <v>14.651068769192594</v>
          </cell>
          <cell r="Q447">
            <v>1.4651068769192595E-5</v>
          </cell>
          <cell r="R447">
            <v>68254.406265755926</v>
          </cell>
          <cell r="S447" t="str">
            <v>No redundancy</v>
          </cell>
          <cell r="T447" t="str">
            <v>Sum of Below Parts</v>
          </cell>
          <cell r="U447">
            <v>1</v>
          </cell>
          <cell r="V447">
            <v>0.23844723766945933</v>
          </cell>
          <cell r="W447">
            <v>3.4935068769192595E-6</v>
          </cell>
          <cell r="X447" t="str">
            <v xml:space="preserve">Repair by exchange available at First or Second line without special facilities. See parts below. Individual damaged parts can be replaced without replacing the tank. </v>
          </cell>
          <cell r="Z447">
            <v>0</v>
          </cell>
          <cell r="AA447" t="str">
            <v>T0</v>
          </cell>
          <cell r="AB447" t="str">
            <v>T0</v>
          </cell>
          <cell r="AC447" t="str">
            <v>T0</v>
          </cell>
          <cell r="AD447" t="str">
            <v>T0</v>
          </cell>
          <cell r="AL447" t="str">
            <v>MTTE =</v>
          </cell>
          <cell r="AM447">
            <v>0.23844723766945933</v>
          </cell>
          <cell r="AN447">
            <v>3.4935068769192595E-6</v>
          </cell>
          <cell r="AP447">
            <v>1</v>
          </cell>
          <cell r="AQ447">
            <v>4</v>
          </cell>
          <cell r="BJ447">
            <v>6</v>
          </cell>
          <cell r="BL447">
            <v>6</v>
          </cell>
          <cell r="BM447">
            <v>5</v>
          </cell>
          <cell r="BN447">
            <v>2</v>
          </cell>
          <cell r="BO447" t="str">
            <v/>
          </cell>
          <cell r="BP447" t="str">
            <v/>
          </cell>
          <cell r="BQ447" t="str">
            <v/>
          </cell>
          <cell r="BR447" t="str">
            <v/>
          </cell>
          <cell r="BS447" t="str">
            <v/>
          </cell>
          <cell r="BT447" t="str">
            <v/>
          </cell>
          <cell r="BU447" t="str">
            <v/>
          </cell>
          <cell r="BV447" t="str">
            <v/>
          </cell>
          <cell r="BW447" t="str">
            <v/>
          </cell>
          <cell r="BX447" t="str">
            <v/>
          </cell>
          <cell r="BY447" t="str">
            <v/>
          </cell>
          <cell r="BZ447" t="str">
            <v/>
          </cell>
          <cell r="CA447" t="str">
            <v xml:space="preserve">Repair by exchange available at First or Second line without special facilities. </v>
          </cell>
          <cell r="CB447" t="str">
            <v/>
          </cell>
          <cell r="CC447" t="str">
            <v/>
          </cell>
          <cell r="CD447" t="str">
            <v/>
          </cell>
          <cell r="CE447" t="str">
            <v/>
          </cell>
          <cell r="CF447" t="str">
            <v/>
          </cell>
          <cell r="CG447" t="str">
            <v/>
          </cell>
          <cell r="CH447" t="str">
            <v/>
          </cell>
          <cell r="CI447" t="str">
            <v/>
          </cell>
          <cell r="CJ447" t="str">
            <v/>
          </cell>
          <cell r="CK447" t="str">
            <v xml:space="preserve">See parts below. Individual damaged parts can be replaced without replacing the tank. </v>
          </cell>
          <cell r="CL447" t="str">
            <v>Y</v>
          </cell>
        </row>
        <row r="448">
          <cell r="A448">
            <v>458</v>
          </cell>
          <cell r="B448">
            <v>275</v>
          </cell>
          <cell r="C448">
            <v>3</v>
          </cell>
          <cell r="D448" t="str">
            <v>Y</v>
          </cell>
          <cell r="E448">
            <v>13</v>
          </cell>
          <cell r="F448" t="str">
            <v>SV00A0A450AG01</v>
          </cell>
          <cell r="G448" t="str">
            <v>4128-00-010</v>
          </cell>
          <cell r="H448" t="str">
            <v>Scout</v>
          </cell>
          <cell r="I448" t="str">
            <v>SECONDARY TANK - 1 - SCOUT</v>
          </cell>
          <cell r="J448" t="str">
            <v>Fuel Level Sensor Unit</v>
          </cell>
          <cell r="K448" t="str">
            <v>Fuel Level Sensor LRU</v>
          </cell>
          <cell r="L448" t="str">
            <v>Fuel Level Sensor Unit</v>
          </cell>
          <cell r="M448">
            <v>1</v>
          </cell>
          <cell r="N448">
            <v>1</v>
          </cell>
          <cell r="O448">
            <v>13</v>
          </cell>
          <cell r="P448">
            <v>13</v>
          </cell>
          <cell r="Q448">
            <v>1.2999999999999999E-5</v>
          </cell>
          <cell r="R448">
            <v>76923.076923076922</v>
          </cell>
          <cell r="S448" t="str">
            <v>No redundancy</v>
          </cell>
          <cell r="T448" t="str">
            <v>NPRD 95 P2-182, Sensor Level Liquid - 2.6 GB converted to GM.</v>
          </cell>
          <cell r="U448">
            <v>1</v>
          </cell>
          <cell r="V448">
            <v>0.25</v>
          </cell>
          <cell r="W448">
            <v>3.2499999999999998E-6</v>
          </cell>
          <cell r="X448" t="str">
            <v>Expected to require 1 mechanic to conduct repairs. Expected to be replaceable in situ. Remove Armor Lid. Remove 5 bolts to remove the Fuel Level Sensor. Repair by exchange available at First or Second line without special facilities. Remove and replace pa</v>
          </cell>
          <cell r="Z448">
            <v>0</v>
          </cell>
          <cell r="AA448" t="str">
            <v>T0</v>
          </cell>
          <cell r="AB448" t="str">
            <v>T0</v>
          </cell>
          <cell r="AC448" t="str">
            <v>P25</v>
          </cell>
          <cell r="AD448" t="str">
            <v>T0</v>
          </cell>
          <cell r="AE448">
            <v>0</v>
          </cell>
          <cell r="AF448">
            <v>0</v>
          </cell>
          <cell r="AG448">
            <v>0.16666666666666666</v>
          </cell>
          <cell r="AH448">
            <v>0</v>
          </cell>
          <cell r="AI448">
            <v>0</v>
          </cell>
          <cell r="AJ448">
            <v>8.3333333333333329E-2</v>
          </cell>
          <cell r="AK448">
            <v>0</v>
          </cell>
          <cell r="AL448">
            <v>0</v>
          </cell>
          <cell r="AM448">
            <v>0.25</v>
          </cell>
          <cell r="AN448">
            <v>3.2499999999999998E-6</v>
          </cell>
          <cell r="AP448">
            <v>2</v>
          </cell>
          <cell r="AQ448">
            <v>1</v>
          </cell>
          <cell r="AV448">
            <v>1</v>
          </cell>
          <cell r="AZ448" t="str">
            <v xml:space="preserve">Remove 5 bolts to remove the Fuel Level Sensor. </v>
          </cell>
          <cell r="BD448">
            <v>1</v>
          </cell>
          <cell r="BJ448">
            <v>1</v>
          </cell>
          <cell r="BL448">
            <v>1</v>
          </cell>
          <cell r="BM448">
            <v>1</v>
          </cell>
          <cell r="BO448" t="str">
            <v xml:space="preserve">Expected to require 1 mechanic to conduct repairs. </v>
          </cell>
          <cell r="BP448" t="str">
            <v xml:space="preserve">Expected to be replaceable in situ. </v>
          </cell>
          <cell r="BQ448" t="str">
            <v/>
          </cell>
          <cell r="BR448" t="str">
            <v/>
          </cell>
          <cell r="BS448" t="str">
            <v xml:space="preserve">Remove Armor Lid. </v>
          </cell>
          <cell r="BT448" t="str">
            <v/>
          </cell>
          <cell r="BU448" t="str">
            <v/>
          </cell>
          <cell r="BV448" t="str">
            <v/>
          </cell>
          <cell r="BW448" t="str">
            <v/>
          </cell>
          <cell r="BX448" t="str">
            <v/>
          </cell>
          <cell r="BY448" t="str">
            <v xml:space="preserve">Remove 5 bolts to remove the Fuel Level Sensor. </v>
          </cell>
          <cell r="BZ448" t="str">
            <v/>
          </cell>
          <cell r="CA448" t="str">
            <v xml:space="preserve">Repair by exchange available at First or Second line without special facilities. </v>
          </cell>
          <cell r="CB448" t="str">
            <v/>
          </cell>
          <cell r="CC448" t="str">
            <v/>
          </cell>
          <cell r="CD448" t="str">
            <v/>
          </cell>
          <cell r="CE448" t="str">
            <v/>
          </cell>
          <cell r="CF448" t="str">
            <v xml:space="preserve">Remove and replace part with standard tools. No Special tools predicted. </v>
          </cell>
          <cell r="CG448" t="str">
            <v/>
          </cell>
          <cell r="CH448" t="str">
            <v/>
          </cell>
          <cell r="CI448" t="str">
            <v xml:space="preserve">No consumeables predicted. </v>
          </cell>
          <cell r="CJ448" t="str">
            <v xml:space="preserve">No predicted life limitations. </v>
          </cell>
          <cell r="CK448" t="str">
            <v/>
          </cell>
          <cell r="CL448" t="str">
            <v>Y</v>
          </cell>
        </row>
        <row r="449">
          <cell r="A449">
            <v>459</v>
          </cell>
          <cell r="B449">
            <v>49</v>
          </cell>
          <cell r="C449">
            <v>3</v>
          </cell>
          <cell r="D449" t="str">
            <v>Y</v>
          </cell>
          <cell r="E449">
            <v>0.89600000000000002</v>
          </cell>
          <cell r="F449" t="str">
            <v>SV00A0A450AG03</v>
          </cell>
          <cell r="G449" t="str">
            <v>4129-30-051</v>
          </cell>
          <cell r="H449" t="str">
            <v>Scout</v>
          </cell>
          <cell r="I449" t="str">
            <v>SECONDARY TANK - 1 - SCOUT</v>
          </cell>
          <cell r="J449" t="str">
            <v>Support Boss for FLS</v>
          </cell>
          <cell r="K449" t="str">
            <v>Fuel Level Sensor LRU</v>
          </cell>
          <cell r="L449" t="str">
            <v>Support Boss for FLS</v>
          </cell>
          <cell r="M449">
            <v>1</v>
          </cell>
          <cell r="N449">
            <v>1</v>
          </cell>
          <cell r="O449">
            <v>0.89600000000000002</v>
          </cell>
          <cell r="P449">
            <v>0.89600000000000002</v>
          </cell>
          <cell r="Q449">
            <v>8.9599999999999998E-7</v>
          </cell>
          <cell r="R449">
            <v>1116071.4285714286</v>
          </cell>
          <cell r="S449" t="str">
            <v>No redundancy</v>
          </cell>
          <cell r="T449" t="str">
            <v>NPRD 95 P2- 176, Ring Backup - 0.0320M converted to hours</v>
          </cell>
          <cell r="U449">
            <v>1</v>
          </cell>
          <cell r="V449">
            <v>0.18333333333333335</v>
          </cell>
          <cell r="W449">
            <v>1.6426666666666668E-7</v>
          </cell>
          <cell r="X449" t="str">
            <v>Expected to require 1 mechanic to conduct repairs. Expected to be replaceable in situ. Remove Armor Lid. Remove 5 bolts to remove the Fuel Level Sensor. Repair by exchange available at First or Second line without special facilities. Remove and replace pa</v>
          </cell>
          <cell r="Z449">
            <v>0</v>
          </cell>
          <cell r="AA449" t="str">
            <v>T0</v>
          </cell>
          <cell r="AB449" t="str">
            <v>T0</v>
          </cell>
          <cell r="AC449" t="str">
            <v>P28</v>
          </cell>
          <cell r="AD449" t="str">
            <v>T0</v>
          </cell>
          <cell r="AE449">
            <v>0</v>
          </cell>
          <cell r="AF449">
            <v>0</v>
          </cell>
          <cell r="AG449">
            <v>0.1</v>
          </cell>
          <cell r="AH449">
            <v>0</v>
          </cell>
          <cell r="AI449">
            <v>0</v>
          </cell>
          <cell r="AJ449">
            <v>8.3333333333333329E-2</v>
          </cell>
          <cell r="AK449">
            <v>0</v>
          </cell>
          <cell r="AL449">
            <v>0</v>
          </cell>
          <cell r="AM449">
            <v>0.18333333333333335</v>
          </cell>
          <cell r="AN449">
            <v>1.6426666666666668E-7</v>
          </cell>
          <cell r="AP449">
            <v>2</v>
          </cell>
          <cell r="AQ449">
            <v>1</v>
          </cell>
          <cell r="AV449">
            <v>1</v>
          </cell>
          <cell r="AZ449" t="str">
            <v xml:space="preserve">Remove 5 bolts to remove the Fuel Level Sensor. </v>
          </cell>
          <cell r="BD449">
            <v>1</v>
          </cell>
          <cell r="BJ449">
            <v>1</v>
          </cell>
          <cell r="BK449">
            <v>1</v>
          </cell>
          <cell r="BL449">
            <v>1</v>
          </cell>
          <cell r="BM449">
            <v>1</v>
          </cell>
          <cell r="BO449" t="str">
            <v xml:space="preserve">Expected to require 1 mechanic to conduct repairs. </v>
          </cell>
          <cell r="BP449" t="str">
            <v xml:space="preserve">Expected to be replaceable in situ. </v>
          </cell>
          <cell r="BQ449" t="str">
            <v/>
          </cell>
          <cell r="BR449" t="str">
            <v/>
          </cell>
          <cell r="BS449" t="str">
            <v xml:space="preserve">Remove Armor Lid. </v>
          </cell>
          <cell r="BT449" t="str">
            <v/>
          </cell>
          <cell r="BU449" t="str">
            <v/>
          </cell>
          <cell r="BV449" t="str">
            <v/>
          </cell>
          <cell r="BW449" t="str">
            <v/>
          </cell>
          <cell r="BX449" t="str">
            <v/>
          </cell>
          <cell r="BY449" t="str">
            <v xml:space="preserve">Remove 5 bolts to remove the Fuel Level Sensor. </v>
          </cell>
          <cell r="BZ449" t="str">
            <v/>
          </cell>
          <cell r="CA449" t="str">
            <v xml:space="preserve">Repair by exchange available at First or Second line without special facilities. </v>
          </cell>
          <cell r="CB449" t="str">
            <v/>
          </cell>
          <cell r="CC449" t="str">
            <v/>
          </cell>
          <cell r="CD449" t="str">
            <v/>
          </cell>
          <cell r="CE449" t="str">
            <v/>
          </cell>
          <cell r="CF449" t="str">
            <v xml:space="preserve">Remove and replace part with standard tools. No Special tools predicted. </v>
          </cell>
          <cell r="CG449" t="str">
            <v xml:space="preserve">Reinstall in the reverse order. </v>
          </cell>
          <cell r="CH449" t="str">
            <v/>
          </cell>
          <cell r="CI449" t="str">
            <v xml:space="preserve">No consumeables predicted. </v>
          </cell>
          <cell r="CJ449" t="str">
            <v xml:space="preserve">No predicted life limitations. </v>
          </cell>
          <cell r="CK449" t="str">
            <v/>
          </cell>
          <cell r="CL449" t="str">
            <v>Y</v>
          </cell>
        </row>
        <row r="450">
          <cell r="A450">
            <v>460</v>
          </cell>
          <cell r="B450">
            <v>277</v>
          </cell>
          <cell r="C450">
            <v>3</v>
          </cell>
          <cell r="D450" t="str">
            <v>Y</v>
          </cell>
          <cell r="E450">
            <v>0.28000000000000003</v>
          </cell>
          <cell r="F450" t="str">
            <v>SV00A0A450AG05</v>
          </cell>
          <cell r="G450" t="str">
            <v>BT-M5X25HX/SS</v>
          </cell>
          <cell r="H450" t="str">
            <v>Scout</v>
          </cell>
          <cell r="I450" t="str">
            <v>SECONDARY TANK - 1 - SCOUT</v>
          </cell>
          <cell r="J450" t="str">
            <v>M5 Bolt Hex Head</v>
          </cell>
          <cell r="K450" t="str">
            <v>Fuel Level Sensor LRU</v>
          </cell>
          <cell r="L450" t="str">
            <v>M5 Bolt Hex Head</v>
          </cell>
          <cell r="M450">
            <v>5</v>
          </cell>
          <cell r="N450">
            <v>5</v>
          </cell>
          <cell r="O450">
            <v>5.6000000000000001E-2</v>
          </cell>
          <cell r="P450">
            <v>0.28000000000000003</v>
          </cell>
          <cell r="Q450">
            <v>2.8000000000000002E-7</v>
          </cell>
          <cell r="R450">
            <v>3571428.5714285714</v>
          </cell>
          <cell r="S450" t="str">
            <v>Multiple fasteners</v>
          </cell>
          <cell r="T450" t="str">
            <v>NPRD 95 P2-20, Bolt Hex Head - 0.0020M converted to hours</v>
          </cell>
          <cell r="U450">
            <v>1</v>
          </cell>
          <cell r="V450">
            <v>9.9999999999999992E-2</v>
          </cell>
          <cell r="W450">
            <v>2.7999999999999999E-8</v>
          </cell>
          <cell r="X450" t="str">
            <v>Expected to require 1 mechanic to conduct repairs. Expected to be replaceable in situ. Remove Armor Lid. Repair by exchange available at First or Second line without special facilities. Remove and replace part with standard tools. No Special tools predict</v>
          </cell>
          <cell r="Z450">
            <v>0</v>
          </cell>
          <cell r="AA450" t="str">
            <v>T0</v>
          </cell>
          <cell r="AB450" t="str">
            <v>T0</v>
          </cell>
          <cell r="AC450" t="str">
            <v>P6</v>
          </cell>
          <cell r="AD450" t="str">
            <v>T0</v>
          </cell>
          <cell r="AE450">
            <v>0</v>
          </cell>
          <cell r="AF450">
            <v>0</v>
          </cell>
          <cell r="AG450">
            <v>1.6666666666666666E-2</v>
          </cell>
          <cell r="AH450">
            <v>0</v>
          </cell>
          <cell r="AI450">
            <v>0</v>
          </cell>
          <cell r="AJ450">
            <v>8.3333333333333329E-2</v>
          </cell>
          <cell r="AK450">
            <v>0</v>
          </cell>
          <cell r="AL450">
            <v>0</v>
          </cell>
          <cell r="AM450">
            <v>9.9999999999999992E-2</v>
          </cell>
          <cell r="AN450">
            <v>2.7999999999999999E-8</v>
          </cell>
          <cell r="AP450">
            <v>2</v>
          </cell>
          <cell r="AQ450">
            <v>1</v>
          </cell>
          <cell r="AV450">
            <v>1</v>
          </cell>
          <cell r="BD450">
            <v>1</v>
          </cell>
          <cell r="BJ450">
            <v>1</v>
          </cell>
          <cell r="BL450">
            <v>1</v>
          </cell>
          <cell r="BM450">
            <v>1</v>
          </cell>
          <cell r="BO450" t="str">
            <v xml:space="preserve">Expected to require 1 mechanic to conduct repairs. </v>
          </cell>
          <cell r="BP450" t="str">
            <v xml:space="preserve">Expected to be replaceable in situ. </v>
          </cell>
          <cell r="BQ450" t="str">
            <v/>
          </cell>
          <cell r="BR450" t="str">
            <v/>
          </cell>
          <cell r="BS450" t="str">
            <v xml:space="preserve">Remove Armor Lid. </v>
          </cell>
          <cell r="BT450" t="str">
            <v/>
          </cell>
          <cell r="BU450" t="str">
            <v/>
          </cell>
          <cell r="BV450" t="str">
            <v/>
          </cell>
          <cell r="BW450" t="str">
            <v/>
          </cell>
          <cell r="BX450" t="str">
            <v/>
          </cell>
          <cell r="BY450" t="str">
            <v/>
          </cell>
          <cell r="BZ450" t="str">
            <v/>
          </cell>
          <cell r="CA450" t="str">
            <v xml:space="preserve">Repair by exchange available at First or Second line without special facilities. </v>
          </cell>
          <cell r="CB450" t="str">
            <v/>
          </cell>
          <cell r="CC450" t="str">
            <v/>
          </cell>
          <cell r="CD450" t="str">
            <v/>
          </cell>
          <cell r="CE450" t="str">
            <v/>
          </cell>
          <cell r="CF450" t="str">
            <v xml:space="preserve">Remove and replace part with standard tools. No Special tools predicted. </v>
          </cell>
          <cell r="CG450" t="str">
            <v/>
          </cell>
          <cell r="CH450" t="str">
            <v/>
          </cell>
          <cell r="CI450" t="str">
            <v xml:space="preserve">No consumeables predicted. </v>
          </cell>
          <cell r="CJ450" t="str">
            <v xml:space="preserve">No predicted life limitations. </v>
          </cell>
          <cell r="CK450" t="str">
            <v/>
          </cell>
          <cell r="CL450" t="str">
            <v>Y</v>
          </cell>
        </row>
        <row r="451">
          <cell r="A451">
            <v>461</v>
          </cell>
          <cell r="B451">
            <v>278</v>
          </cell>
          <cell r="C451">
            <v>3</v>
          </cell>
          <cell r="D451" t="str">
            <v>Y</v>
          </cell>
          <cell r="E451">
            <v>8.3068769192594108E-2</v>
          </cell>
          <cell r="F451" t="str">
            <v>SV00A0A450AG07</v>
          </cell>
          <cell r="G451" t="str">
            <v>Z-W-M5</v>
          </cell>
          <cell r="H451" t="str">
            <v>Scout</v>
          </cell>
          <cell r="I451" t="str">
            <v>SECONDARY TANK - 1 - SCOUT</v>
          </cell>
          <cell r="J451" t="str">
            <v>M5 Washer</v>
          </cell>
          <cell r="K451" t="str">
            <v>Fuel Level Sensor LRU</v>
          </cell>
          <cell r="L451" t="str">
            <v>M5 Washer</v>
          </cell>
          <cell r="M451">
            <v>5</v>
          </cell>
          <cell r="N451">
            <v>5</v>
          </cell>
          <cell r="O451">
            <v>1.6613753838518822E-2</v>
          </cell>
          <cell r="P451">
            <v>8.3068769192594108E-2</v>
          </cell>
          <cell r="Q451">
            <v>8.3068769192594113E-8</v>
          </cell>
          <cell r="R451">
            <v>12038218.571428571</v>
          </cell>
          <cell r="S451" t="str">
            <v>Multiple fasteners</v>
          </cell>
          <cell r="T451" t="str">
            <v>NPRD 95 P2-237, Washer P# 7748743 - 1/1685.3506M GM converted to hours</v>
          </cell>
          <cell r="U451">
            <v>1</v>
          </cell>
          <cell r="V451">
            <v>9.9999999999999992E-2</v>
          </cell>
          <cell r="W451">
            <v>8.30687691925941E-9</v>
          </cell>
          <cell r="X451" t="str">
            <v>Expected to require 1 mechanic to conduct repairs. Expected to be replaceable in situ. Remove Armor Lid. Repair by exchange available at First or Second line without special facilities. Remove and replace part with standard tools. No Special tools predict</v>
          </cell>
          <cell r="Z451">
            <v>0</v>
          </cell>
          <cell r="AA451" t="str">
            <v>T0</v>
          </cell>
          <cell r="AB451" t="str">
            <v>T0</v>
          </cell>
          <cell r="AC451" t="str">
            <v>P26</v>
          </cell>
          <cell r="AD451" t="str">
            <v>T0</v>
          </cell>
          <cell r="AE451">
            <v>0</v>
          </cell>
          <cell r="AF451">
            <v>0</v>
          </cell>
          <cell r="AG451">
            <v>1.6666666666666666E-2</v>
          </cell>
          <cell r="AH451">
            <v>0</v>
          </cell>
          <cell r="AI451">
            <v>0</v>
          </cell>
          <cell r="AJ451">
            <v>8.3333333333333329E-2</v>
          </cell>
          <cell r="AK451">
            <v>0</v>
          </cell>
          <cell r="AL451">
            <v>0</v>
          </cell>
          <cell r="AM451">
            <v>9.9999999999999992E-2</v>
          </cell>
          <cell r="AN451">
            <v>8.30687691925941E-9</v>
          </cell>
          <cell r="AP451">
            <v>2</v>
          </cell>
          <cell r="AQ451">
            <v>1</v>
          </cell>
          <cell r="AV451">
            <v>1</v>
          </cell>
          <cell r="BD451">
            <v>1</v>
          </cell>
          <cell r="BJ451">
            <v>1</v>
          </cell>
          <cell r="BL451">
            <v>1</v>
          </cell>
          <cell r="BM451">
            <v>1</v>
          </cell>
          <cell r="BO451" t="str">
            <v xml:space="preserve">Expected to require 1 mechanic to conduct repairs. </v>
          </cell>
          <cell r="BP451" t="str">
            <v xml:space="preserve">Expected to be replaceable in situ. </v>
          </cell>
          <cell r="BQ451" t="str">
            <v/>
          </cell>
          <cell r="BR451" t="str">
            <v/>
          </cell>
          <cell r="BS451" t="str">
            <v xml:space="preserve">Remove Armor Lid. </v>
          </cell>
          <cell r="BT451" t="str">
            <v/>
          </cell>
          <cell r="BU451" t="str">
            <v/>
          </cell>
          <cell r="BV451" t="str">
            <v/>
          </cell>
          <cell r="BW451" t="str">
            <v/>
          </cell>
          <cell r="BX451" t="str">
            <v/>
          </cell>
          <cell r="BY451" t="str">
            <v/>
          </cell>
          <cell r="BZ451" t="str">
            <v/>
          </cell>
          <cell r="CA451" t="str">
            <v xml:space="preserve">Repair by exchange available at First or Second line without special facilities. </v>
          </cell>
          <cell r="CB451" t="str">
            <v/>
          </cell>
          <cell r="CC451" t="str">
            <v/>
          </cell>
          <cell r="CD451" t="str">
            <v/>
          </cell>
          <cell r="CE451" t="str">
            <v/>
          </cell>
          <cell r="CF451" t="str">
            <v xml:space="preserve">Remove and replace part with standard tools. No Special tools predicted. </v>
          </cell>
          <cell r="CG451" t="str">
            <v/>
          </cell>
          <cell r="CH451" t="str">
            <v/>
          </cell>
          <cell r="CI451" t="str">
            <v xml:space="preserve">No consumeables predicted. </v>
          </cell>
          <cell r="CJ451" t="str">
            <v xml:space="preserve">No predicted life limitations. </v>
          </cell>
          <cell r="CK451" t="str">
            <v/>
          </cell>
          <cell r="CL451" t="str">
            <v>Y</v>
          </cell>
        </row>
        <row r="452">
          <cell r="A452">
            <v>462</v>
          </cell>
          <cell r="B452">
            <v>267</v>
          </cell>
          <cell r="C452">
            <v>3</v>
          </cell>
          <cell r="D452" t="str">
            <v>Y</v>
          </cell>
          <cell r="E452">
            <v>0.16800000000000001</v>
          </cell>
          <cell r="F452" t="str">
            <v>SV00A0A450AG09</v>
          </cell>
          <cell r="G452" t="str">
            <v>BT-M4X12CSK/SS</v>
          </cell>
          <cell r="H452" t="str">
            <v>Scout</v>
          </cell>
          <cell r="I452" t="str">
            <v>SECONDARY TANK - 1 - SCOUT</v>
          </cell>
          <cell r="J452" t="str">
            <v>M4 SCREW COUNTERSINK</v>
          </cell>
          <cell r="K452" t="str">
            <v>Fuel Level Sensor LRU</v>
          </cell>
          <cell r="L452" t="str">
            <v>M4 SCREW COUNTERSINK</v>
          </cell>
          <cell r="M452">
            <v>3</v>
          </cell>
          <cell r="N452">
            <v>3</v>
          </cell>
          <cell r="O452">
            <v>5.6000000000000001E-2</v>
          </cell>
          <cell r="P452">
            <v>0.16800000000000001</v>
          </cell>
          <cell r="Q452">
            <v>1.6800000000000002E-7</v>
          </cell>
          <cell r="R452">
            <v>5952380.9523809515</v>
          </cell>
          <cell r="S452" t="str">
            <v>Multiple fasteners</v>
          </cell>
          <cell r="T452" t="str">
            <v>NPRD 95 P2-20, Bolt Hex Head - 0.0020M converted to hours</v>
          </cell>
          <cell r="U452">
            <v>1</v>
          </cell>
          <cell r="V452">
            <v>9.9999999999999992E-2</v>
          </cell>
          <cell r="W452">
            <v>1.6800000000000002E-8</v>
          </cell>
          <cell r="X452" t="str">
            <v>Expected to require 1 mechanic to conduct repairs. Expected to be replaceable in situ. Remove Armor Lid. Repair by exchange available at First or Second line without special facilities. Remove and replace part with standard tools. No Special tools predict</v>
          </cell>
          <cell r="Z452">
            <v>0</v>
          </cell>
          <cell r="AA452" t="str">
            <v>T0</v>
          </cell>
          <cell r="AB452" t="str">
            <v>T0</v>
          </cell>
          <cell r="AC452" t="str">
            <v>P6</v>
          </cell>
          <cell r="AD452" t="str">
            <v>T0</v>
          </cell>
          <cell r="AE452">
            <v>0</v>
          </cell>
          <cell r="AF452">
            <v>0</v>
          </cell>
          <cell r="AG452">
            <v>1.6666666666666666E-2</v>
          </cell>
          <cell r="AH452">
            <v>0</v>
          </cell>
          <cell r="AI452">
            <v>0</v>
          </cell>
          <cell r="AJ452">
            <v>8.3333333333333329E-2</v>
          </cell>
          <cell r="AK452">
            <v>0</v>
          </cell>
          <cell r="AL452">
            <v>0</v>
          </cell>
          <cell r="AM452">
            <v>9.9999999999999992E-2</v>
          </cell>
          <cell r="AN452">
            <v>1.6800000000000002E-8</v>
          </cell>
          <cell r="AP452">
            <v>2</v>
          </cell>
          <cell r="AQ452">
            <v>1</v>
          </cell>
          <cell r="AV452">
            <v>1</v>
          </cell>
          <cell r="BD452">
            <v>1</v>
          </cell>
          <cell r="BJ452">
            <v>1</v>
          </cell>
          <cell r="BL452">
            <v>1</v>
          </cell>
          <cell r="BM452">
            <v>1</v>
          </cell>
          <cell r="BO452" t="str">
            <v xml:space="preserve">Expected to require 1 mechanic to conduct repairs. </v>
          </cell>
          <cell r="BP452" t="str">
            <v xml:space="preserve">Expected to be replaceable in situ. </v>
          </cell>
          <cell r="BQ452" t="str">
            <v/>
          </cell>
          <cell r="BR452" t="str">
            <v/>
          </cell>
          <cell r="BS452" t="str">
            <v xml:space="preserve">Remove Armor Lid. </v>
          </cell>
          <cell r="BT452" t="str">
            <v/>
          </cell>
          <cell r="BU452" t="str">
            <v/>
          </cell>
          <cell r="BV452" t="str">
            <v/>
          </cell>
          <cell r="BW452" t="str">
            <v/>
          </cell>
          <cell r="BX452" t="str">
            <v/>
          </cell>
          <cell r="BY452" t="str">
            <v/>
          </cell>
          <cell r="BZ452" t="str">
            <v/>
          </cell>
          <cell r="CA452" t="str">
            <v xml:space="preserve">Repair by exchange available at First or Second line without special facilities. </v>
          </cell>
          <cell r="CB452" t="str">
            <v/>
          </cell>
          <cell r="CC452" t="str">
            <v/>
          </cell>
          <cell r="CD452" t="str">
            <v/>
          </cell>
          <cell r="CE452" t="str">
            <v/>
          </cell>
          <cell r="CF452" t="str">
            <v xml:space="preserve">Remove and replace part with standard tools. No Special tools predicted. </v>
          </cell>
          <cell r="CG452" t="str">
            <v/>
          </cell>
          <cell r="CH452" t="str">
            <v/>
          </cell>
          <cell r="CI452" t="str">
            <v xml:space="preserve">No consumeables predicted. </v>
          </cell>
          <cell r="CJ452" t="str">
            <v xml:space="preserve">No predicted life limitations. </v>
          </cell>
          <cell r="CK452" t="str">
            <v/>
          </cell>
          <cell r="CL452" t="str">
            <v>Y</v>
          </cell>
        </row>
        <row r="453">
          <cell r="A453">
            <v>463</v>
          </cell>
          <cell r="C453">
            <v>3</v>
          </cell>
          <cell r="D453" t="str">
            <v>Y</v>
          </cell>
          <cell r="E453">
            <v>0.224</v>
          </cell>
          <cell r="F453" t="str">
            <v>SV00A0A450AG11</v>
          </cell>
          <cell r="G453" t="str">
            <v>FT22524</v>
          </cell>
          <cell r="H453" t="str">
            <v>Scout</v>
          </cell>
          <cell r="I453" t="str">
            <v>SECONDARY TANK - 1 - SCOUT</v>
          </cell>
          <cell r="J453" t="str">
            <v>GUAGE Cup</v>
          </cell>
          <cell r="K453" t="str">
            <v>Fuel Level Sensor LRU</v>
          </cell>
          <cell r="L453" t="str">
            <v>GUAGE Cup</v>
          </cell>
          <cell r="M453">
            <v>1</v>
          </cell>
          <cell r="N453">
            <v>1</v>
          </cell>
          <cell r="O453">
            <v>0.224</v>
          </cell>
          <cell r="P453">
            <v>0.224</v>
          </cell>
          <cell r="Q453">
            <v>2.2399999999999999E-7</v>
          </cell>
          <cell r="R453">
            <v>4464285.7142857146</v>
          </cell>
          <cell r="S453" t="str">
            <v>No redundancy</v>
          </cell>
          <cell r="T453" t="str">
            <v>NPRD-95.  P2-152, Plate - 0.008M converted from miles to hours.</v>
          </cell>
          <cell r="U453">
            <v>1</v>
          </cell>
          <cell r="V453">
            <v>0.11666666666666667</v>
          </cell>
          <cell r="W453">
            <v>2.6133333333333332E-8</v>
          </cell>
          <cell r="X453" t="str">
            <v>Expected to require 1 mechanic to conduct repairs. Expected to be replaceable in situ. Remove Armor Lid. Repair by exchange available at First or Second line without special facilities. Remove and replace part with standard tools. No Special tools predict</v>
          </cell>
          <cell r="Z453">
            <v>0</v>
          </cell>
          <cell r="AA453" t="str">
            <v>T0</v>
          </cell>
          <cell r="AB453" t="str">
            <v>T0</v>
          </cell>
          <cell r="AC453" t="str">
            <v>P29</v>
          </cell>
          <cell r="AD453" t="str">
            <v>T0</v>
          </cell>
          <cell r="AE453">
            <v>0</v>
          </cell>
          <cell r="AF453">
            <v>0</v>
          </cell>
          <cell r="AG453">
            <v>3.3333333333333333E-2</v>
          </cell>
          <cell r="AH453">
            <v>0</v>
          </cell>
          <cell r="AI453">
            <v>0</v>
          </cell>
          <cell r="AJ453">
            <v>8.3333333333333329E-2</v>
          </cell>
          <cell r="AK453">
            <v>0</v>
          </cell>
          <cell r="AL453">
            <v>0</v>
          </cell>
          <cell r="AM453">
            <v>0.11666666666666667</v>
          </cell>
          <cell r="AN453">
            <v>2.6133333333333332E-8</v>
          </cell>
          <cell r="AP453">
            <v>2</v>
          </cell>
          <cell r="AQ453">
            <v>1</v>
          </cell>
          <cell r="AV453">
            <v>1</v>
          </cell>
          <cell r="BD453">
            <v>1</v>
          </cell>
          <cell r="BJ453">
            <v>1</v>
          </cell>
          <cell r="BL453">
            <v>1</v>
          </cell>
          <cell r="BM453">
            <v>1</v>
          </cell>
          <cell r="BO453" t="str">
            <v xml:space="preserve">Expected to require 1 mechanic to conduct repairs. </v>
          </cell>
          <cell r="BP453" t="str">
            <v xml:space="preserve">Expected to be replaceable in situ. </v>
          </cell>
          <cell r="BQ453" t="str">
            <v/>
          </cell>
          <cell r="BR453" t="str">
            <v/>
          </cell>
          <cell r="BS453" t="str">
            <v xml:space="preserve">Remove Armor Lid. </v>
          </cell>
          <cell r="BT453" t="str">
            <v/>
          </cell>
          <cell r="BU453" t="str">
            <v/>
          </cell>
          <cell r="BV453" t="str">
            <v/>
          </cell>
          <cell r="BW453" t="str">
            <v/>
          </cell>
          <cell r="BX453" t="str">
            <v/>
          </cell>
          <cell r="BY453" t="str">
            <v/>
          </cell>
          <cell r="BZ453" t="str">
            <v/>
          </cell>
          <cell r="CA453" t="str">
            <v xml:space="preserve">Repair by exchange available at First or Second line without special facilities. </v>
          </cell>
          <cell r="CB453" t="str">
            <v/>
          </cell>
          <cell r="CC453" t="str">
            <v/>
          </cell>
          <cell r="CD453" t="str">
            <v/>
          </cell>
          <cell r="CE453" t="str">
            <v/>
          </cell>
          <cell r="CF453" t="str">
            <v xml:space="preserve">Remove and replace part with standard tools. No Special tools predicted. </v>
          </cell>
          <cell r="CG453" t="str">
            <v/>
          </cell>
          <cell r="CH453" t="str">
            <v/>
          </cell>
          <cell r="CI453" t="str">
            <v xml:space="preserve">No consumeables predicted. </v>
          </cell>
          <cell r="CJ453" t="str">
            <v xml:space="preserve">No predicted life limitations. </v>
          </cell>
          <cell r="CK453" t="str">
            <v/>
          </cell>
          <cell r="CL453" t="str">
            <v>Y</v>
          </cell>
        </row>
        <row r="454">
          <cell r="A454">
            <v>464</v>
          </cell>
          <cell r="B454">
            <v>279</v>
          </cell>
          <cell r="C454">
            <v>2</v>
          </cell>
          <cell r="D454" t="str">
            <v>N</v>
          </cell>
          <cell r="E454">
            <v>0</v>
          </cell>
          <cell r="F454" t="str">
            <v>SV00A0A460AG25</v>
          </cell>
          <cell r="G454" t="str">
            <v/>
          </cell>
          <cell r="H454" t="str">
            <v>Scout</v>
          </cell>
          <cell r="I454" t="str">
            <v>SECONDARY TANK - 1 - SCOUT</v>
          </cell>
          <cell r="J454" t="str">
            <v/>
          </cell>
          <cell r="K454" t="str">
            <v>AIR CONNECTION SECONDARY TANK</v>
          </cell>
          <cell r="L454" t="str">
            <v/>
          </cell>
          <cell r="M454" t="str">
            <v/>
          </cell>
          <cell r="N454" t="str">
            <v/>
          </cell>
          <cell r="O454">
            <v>5.3246571372271152</v>
          </cell>
          <cell r="P454">
            <v>5.3246571372271152</v>
          </cell>
          <cell r="Q454">
            <v>5.3246571372271148E-6</v>
          </cell>
          <cell r="R454">
            <v>187805.51953449592</v>
          </cell>
          <cell r="S454" t="str">
            <v>No redundancy</v>
          </cell>
          <cell r="T454" t="str">
            <v>Sum of Below Parts</v>
          </cell>
          <cell r="U454">
            <v>1</v>
          </cell>
          <cell r="V454">
            <v>1.177046320165142</v>
          </cell>
          <cell r="W454">
            <v>6.2673680895142346E-6</v>
          </cell>
          <cell r="X454" t="str">
            <v xml:space="preserve">Repair by exchange available at First or Second line without special facilities. See parts below. Individual damaged parts can be replaced without replacing the tank. </v>
          </cell>
          <cell r="Z454">
            <v>0</v>
          </cell>
          <cell r="AA454" t="str">
            <v>T0</v>
          </cell>
          <cell r="AB454" t="str">
            <v>T0</v>
          </cell>
          <cell r="AC454" t="str">
            <v>T0</v>
          </cell>
          <cell r="AD454" t="str">
            <v>T0</v>
          </cell>
          <cell r="AL454" t="str">
            <v>MTTE =</v>
          </cell>
          <cell r="AM454">
            <v>1.177046320165142</v>
          </cell>
          <cell r="AN454">
            <v>6.2673680895142346E-6</v>
          </cell>
          <cell r="AP454">
            <v>1</v>
          </cell>
          <cell r="AQ454">
            <v>4</v>
          </cell>
          <cell r="BJ454">
            <v>6</v>
          </cell>
          <cell r="BL454">
            <v>6</v>
          </cell>
          <cell r="BM454">
            <v>5</v>
          </cell>
          <cell r="BN454">
            <v>2</v>
          </cell>
          <cell r="BO454" t="str">
            <v/>
          </cell>
          <cell r="BP454" t="str">
            <v/>
          </cell>
          <cell r="BQ454" t="str">
            <v/>
          </cell>
          <cell r="BR454" t="str">
            <v/>
          </cell>
          <cell r="BS454" t="str">
            <v/>
          </cell>
          <cell r="BT454" t="str">
            <v/>
          </cell>
          <cell r="BU454" t="str">
            <v/>
          </cell>
          <cell r="BV454" t="str">
            <v/>
          </cell>
          <cell r="BW454" t="str">
            <v/>
          </cell>
          <cell r="BX454" t="str">
            <v/>
          </cell>
          <cell r="BY454" t="str">
            <v/>
          </cell>
          <cell r="BZ454" t="str">
            <v/>
          </cell>
          <cell r="CA454" t="str">
            <v xml:space="preserve">Repair by exchange available at First or Second line without special facilities. </v>
          </cell>
          <cell r="CB454" t="str">
            <v/>
          </cell>
          <cell r="CC454" t="str">
            <v/>
          </cell>
          <cell r="CD454" t="str">
            <v/>
          </cell>
          <cell r="CE454" t="str">
            <v/>
          </cell>
          <cell r="CF454" t="str">
            <v/>
          </cell>
          <cell r="CG454" t="str">
            <v/>
          </cell>
          <cell r="CH454" t="str">
            <v/>
          </cell>
          <cell r="CI454" t="str">
            <v/>
          </cell>
          <cell r="CJ454" t="str">
            <v/>
          </cell>
          <cell r="CK454" t="str">
            <v xml:space="preserve">See parts below. Individual damaged parts can be replaced without replacing the tank. </v>
          </cell>
          <cell r="CL454" t="str">
            <v>Y</v>
          </cell>
        </row>
        <row r="455">
          <cell r="A455">
            <v>465</v>
          </cell>
          <cell r="B455">
            <v>279</v>
          </cell>
          <cell r="C455">
            <v>3</v>
          </cell>
          <cell r="D455" t="str">
            <v>Y</v>
          </cell>
          <cell r="E455">
            <v>2.5424000000000002</v>
          </cell>
          <cell r="F455" t="str">
            <v>SV00A0A460AG2501</v>
          </cell>
          <cell r="G455" t="str">
            <v>SV15LOMDCF</v>
          </cell>
          <cell r="H455" t="str">
            <v>Scout</v>
          </cell>
          <cell r="I455" t="str">
            <v>SECONDARY TANK - 1 - SCOUT</v>
          </cell>
          <cell r="J455" t="str">
            <v>M22 X 1.5 Bulkhead Connector</v>
          </cell>
          <cell r="K455" t="str">
            <v>Inward Relief Port LRU (Air) (4)</v>
          </cell>
          <cell r="L455" t="str">
            <v>M22 X 1.5 Bulkhead Connector</v>
          </cell>
          <cell r="M455">
            <v>1</v>
          </cell>
          <cell r="N455">
            <v>1</v>
          </cell>
          <cell r="O455">
            <v>2.5424000000000002</v>
          </cell>
          <cell r="P455">
            <v>2.5424000000000002</v>
          </cell>
          <cell r="Q455">
            <v>2.5424000000000004E-6</v>
          </cell>
          <cell r="R455">
            <v>393329.13782252982</v>
          </cell>
          <cell r="S455" t="str">
            <v>No redundancy</v>
          </cell>
          <cell r="T455" t="str">
            <v>NPRD 95 P2-49, Connector Adapter - 0.0908M converted to hours</v>
          </cell>
          <cell r="U455">
            <v>2</v>
          </cell>
          <cell r="V455">
            <v>2.2166666666666668</v>
          </cell>
          <cell r="W455">
            <v>5.6356533333333347E-6</v>
          </cell>
          <cell r="X455" t="str">
            <v>Expected to be replaceable. Remove Armor Lid. Remove tank in accordance with above to gain access. Expected to need 2 mechanics to remove tank. Remove 53 bolts to remove the Top Access Plate. Replace each  Gasket and Bonded Seal with every disturbance. Re</v>
          </cell>
          <cell r="Y455">
            <v>53</v>
          </cell>
          <cell r="Z455">
            <v>1</v>
          </cell>
          <cell r="AA455" t="str">
            <v>R5</v>
          </cell>
          <cell r="AB455" t="str">
            <v>T4</v>
          </cell>
          <cell r="AC455" t="str">
            <v>P11</v>
          </cell>
          <cell r="AD455" t="str">
            <v>P14</v>
          </cell>
          <cell r="AE455">
            <v>0.44166666666666665</v>
          </cell>
          <cell r="AF455">
            <v>0.5</v>
          </cell>
          <cell r="AG455">
            <v>0.25</v>
          </cell>
          <cell r="AH455">
            <v>0.5</v>
          </cell>
          <cell r="AI455">
            <v>0.44166666666666665</v>
          </cell>
          <cell r="AJ455">
            <v>8.3333333333333329E-2</v>
          </cell>
          <cell r="AK455">
            <v>0</v>
          </cell>
          <cell r="AL455">
            <v>0</v>
          </cell>
          <cell r="AM455">
            <v>2.2166666666666668</v>
          </cell>
          <cell r="AN455">
            <v>5.6356533333333347E-6</v>
          </cell>
          <cell r="AP455">
            <v>2</v>
          </cell>
          <cell r="AQ455">
            <v>2</v>
          </cell>
          <cell r="AR455">
            <v>1</v>
          </cell>
          <cell r="AS455">
            <v>53</v>
          </cell>
          <cell r="AV455">
            <v>1</v>
          </cell>
          <cell r="BA455">
            <v>1</v>
          </cell>
          <cell r="BB455">
            <v>1</v>
          </cell>
          <cell r="BC455">
            <v>4</v>
          </cell>
          <cell r="BD455">
            <v>2</v>
          </cell>
          <cell r="BH455">
            <v>2</v>
          </cell>
          <cell r="BJ455">
            <v>1</v>
          </cell>
          <cell r="BL455">
            <v>1</v>
          </cell>
          <cell r="BM455">
            <v>1</v>
          </cell>
          <cell r="BO455" t="str">
            <v/>
          </cell>
          <cell r="BP455" t="str">
            <v xml:space="preserve">Expected to be replaceable. </v>
          </cell>
          <cell r="BQ455" t="str">
            <v/>
          </cell>
          <cell r="BR455" t="str">
            <v/>
          </cell>
          <cell r="BS455" t="str">
            <v xml:space="preserve">Remove Armor Lid. </v>
          </cell>
          <cell r="BT455" t="str">
            <v/>
          </cell>
          <cell r="BU455" t="str">
            <v/>
          </cell>
          <cell r="BV455" t="str">
            <v xml:space="preserve">Remove tank in accordance with above to gain access. Expected to need 2 mechanics to remove tank. </v>
          </cell>
          <cell r="BW455" t="str">
            <v xml:space="preserve">Remove 53 bolts to remove the Top Access Plate. </v>
          </cell>
          <cell r="BX455" t="str">
            <v/>
          </cell>
          <cell r="BY455" t="str">
            <v/>
          </cell>
          <cell r="BZ455" t="str">
            <v xml:space="preserve">Replace each  Gasket and Bonded Seal with every disturbance. </v>
          </cell>
          <cell r="CA455" t="str">
            <v xml:space="preserve">Repair by exchange available at First or Second line without special facilities. </v>
          </cell>
          <cell r="CB455" t="str">
            <v/>
          </cell>
          <cell r="CC455" t="str">
            <v/>
          </cell>
          <cell r="CD455" t="str">
            <v/>
          </cell>
          <cell r="CE455" t="str">
            <v xml:space="preserve">Systematically remove SAFOAM layers to gain access.  Carefully reinstall new layers of Safoam in accordance with instructions. </v>
          </cell>
          <cell r="CF455" t="str">
            <v xml:space="preserve">Remove and replace part with standard tools. No Special tools predicted. </v>
          </cell>
          <cell r="CG455" t="str">
            <v/>
          </cell>
          <cell r="CH455" t="str">
            <v/>
          </cell>
          <cell r="CI455" t="str">
            <v xml:space="preserve">No consumeables predicted. </v>
          </cell>
          <cell r="CJ455" t="str">
            <v xml:space="preserve">No predicted life limitations. </v>
          </cell>
          <cell r="CK455" t="str">
            <v/>
          </cell>
          <cell r="CL455" t="str">
            <v>Y</v>
          </cell>
        </row>
        <row r="456">
          <cell r="A456">
            <v>466</v>
          </cell>
          <cell r="B456">
            <v>280</v>
          </cell>
          <cell r="C456">
            <v>3</v>
          </cell>
          <cell r="D456" t="str">
            <v>Y</v>
          </cell>
          <cell r="E456">
            <v>4.4857137227114409E-2</v>
          </cell>
          <cell r="F456" t="str">
            <v>SV00A0A460AG2503</v>
          </cell>
          <cell r="G456" t="str">
            <v>MLN22</v>
          </cell>
          <cell r="H456" t="str">
            <v>Scout</v>
          </cell>
          <cell r="I456" t="str">
            <v>SECONDARY TANK - 1 - SCOUT</v>
          </cell>
          <cell r="J456" t="str">
            <v>M22 X 1.5 Locknut</v>
          </cell>
          <cell r="K456" t="str">
            <v>Inward Relief Port LRU (Air) (4)</v>
          </cell>
          <cell r="L456" t="str">
            <v>M22 X 1.5 Locknut</v>
          </cell>
          <cell r="M456">
            <v>1</v>
          </cell>
          <cell r="N456">
            <v>1</v>
          </cell>
          <cell r="O456">
            <v>4.4857137227114409E-2</v>
          </cell>
          <cell r="P456">
            <v>4.4857137227114409E-2</v>
          </cell>
          <cell r="Q456">
            <v>4.4857137227114411E-8</v>
          </cell>
          <cell r="R456">
            <v>22292996.428571429</v>
          </cell>
          <cell r="S456" t="str">
            <v>No redundancy</v>
          </cell>
          <cell r="T456" t="str">
            <v>NPRD 95 P2-146, Nut Plain Hexagon P# MS-51968-17- 1/624.2039M GM converted to hours.</v>
          </cell>
          <cell r="U456">
            <v>1</v>
          </cell>
          <cell r="V456">
            <v>1.0166666666666666</v>
          </cell>
          <cell r="W456">
            <v>4.5604756180899647E-8</v>
          </cell>
          <cell r="X456" t="str">
            <v xml:space="preserve">Expected to require 1 mechanic to conduct repairs. Expected to be replaceable in situ. Remove Armor Lid. Remove 53 bolts to remove the Top Access Plate. Replace each  Gasket and Bonded Seal with every disturbance. Repair by exchange available at First or </v>
          </cell>
          <cell r="Y456">
            <v>53</v>
          </cell>
          <cell r="Z456">
            <v>0</v>
          </cell>
          <cell r="AA456" t="str">
            <v>T0</v>
          </cell>
          <cell r="AB456" t="str">
            <v>T4</v>
          </cell>
          <cell r="AC456" t="str">
            <v>P19</v>
          </cell>
          <cell r="AD456" t="str">
            <v>P14</v>
          </cell>
          <cell r="AE456">
            <v>0.44166666666666665</v>
          </cell>
          <cell r="AF456">
            <v>0</v>
          </cell>
          <cell r="AG456">
            <v>0.05</v>
          </cell>
          <cell r="AH456">
            <v>0</v>
          </cell>
          <cell r="AI456">
            <v>0.44166666666666665</v>
          </cell>
          <cell r="AJ456">
            <v>8.3333333333333329E-2</v>
          </cell>
          <cell r="AK456">
            <v>0</v>
          </cell>
          <cell r="AL456">
            <v>0</v>
          </cell>
          <cell r="AM456">
            <v>1.0166666666666666</v>
          </cell>
          <cell r="AN456">
            <v>4.5604756180899647E-8</v>
          </cell>
          <cell r="AP456">
            <v>2</v>
          </cell>
          <cell r="AQ456">
            <v>1</v>
          </cell>
          <cell r="AR456">
            <v>1</v>
          </cell>
          <cell r="AS456">
            <v>53</v>
          </cell>
          <cell r="AV456">
            <v>1</v>
          </cell>
          <cell r="BA456">
            <v>1</v>
          </cell>
          <cell r="BB456">
            <v>1</v>
          </cell>
          <cell r="BC456">
            <v>4</v>
          </cell>
          <cell r="BD456">
            <v>1</v>
          </cell>
          <cell r="BJ456">
            <v>1</v>
          </cell>
          <cell r="BL456">
            <v>1</v>
          </cell>
          <cell r="BM456">
            <v>1</v>
          </cell>
          <cell r="BO456" t="str">
            <v xml:space="preserve">Expected to require 1 mechanic to conduct repairs. </v>
          </cell>
          <cell r="BP456" t="str">
            <v xml:space="preserve">Expected to be replaceable in situ. </v>
          </cell>
          <cell r="BQ456" t="str">
            <v/>
          </cell>
          <cell r="BR456" t="str">
            <v/>
          </cell>
          <cell r="BS456" t="str">
            <v xml:space="preserve">Remove Armor Lid. </v>
          </cell>
          <cell r="BT456" t="str">
            <v/>
          </cell>
          <cell r="BU456" t="str">
            <v/>
          </cell>
          <cell r="BV456" t="str">
            <v/>
          </cell>
          <cell r="BW456" t="str">
            <v xml:space="preserve">Remove 53 bolts to remove the Top Access Plate. </v>
          </cell>
          <cell r="BX456" t="str">
            <v/>
          </cell>
          <cell r="BY456" t="str">
            <v/>
          </cell>
          <cell r="BZ456" t="str">
            <v xml:space="preserve">Replace each  Gasket and Bonded Seal with every disturbance. </v>
          </cell>
          <cell r="CA456" t="str">
            <v xml:space="preserve">Repair by exchange available at First or Second line without special facilities. </v>
          </cell>
          <cell r="CB456" t="str">
            <v/>
          </cell>
          <cell r="CC456" t="str">
            <v/>
          </cell>
          <cell r="CD456" t="str">
            <v/>
          </cell>
          <cell r="CE456" t="str">
            <v/>
          </cell>
          <cell r="CF456" t="str">
            <v xml:space="preserve">Remove and replace part with standard tools. No Special tools predicted. </v>
          </cell>
          <cell r="CG456" t="str">
            <v/>
          </cell>
          <cell r="CH456" t="str">
            <v/>
          </cell>
          <cell r="CI456" t="str">
            <v xml:space="preserve">No consumeables predicted. </v>
          </cell>
          <cell r="CJ456" t="str">
            <v xml:space="preserve">No predicted life limitations. </v>
          </cell>
          <cell r="CK456" t="str">
            <v/>
          </cell>
          <cell r="CL456" t="str">
            <v>Y</v>
          </cell>
        </row>
        <row r="457">
          <cell r="A457">
            <v>467</v>
          </cell>
          <cell r="B457">
            <v>281</v>
          </cell>
          <cell r="C457">
            <v>3</v>
          </cell>
          <cell r="D457" t="str">
            <v>Y</v>
          </cell>
          <cell r="E457">
            <v>0.19500000000000001</v>
          </cell>
          <cell r="F457" t="str">
            <v>SV00A0A460AG2505</v>
          </cell>
          <cell r="G457" t="str">
            <v>22MM BONDED</v>
          </cell>
          <cell r="H457" t="str">
            <v>Scout</v>
          </cell>
          <cell r="I457" t="str">
            <v>SECONDARY TANK - 1 - SCOUT</v>
          </cell>
          <cell r="J457" t="str">
            <v>M22 X 1.5 Bonded Seal</v>
          </cell>
          <cell r="K457" t="str">
            <v>Inward Relief Port LRU (Air) (4)</v>
          </cell>
          <cell r="L457" t="str">
            <v>M22 X 1.5 Bonded Seal</v>
          </cell>
          <cell r="M457">
            <v>1</v>
          </cell>
          <cell r="N457">
            <v>1</v>
          </cell>
          <cell r="O457">
            <v>0.19500000000000001</v>
          </cell>
          <cell r="P457">
            <v>0.19500000000000001</v>
          </cell>
          <cell r="Q457">
            <v>1.9500000000000001E-7</v>
          </cell>
          <cell r="R457">
            <v>5128205.128205128</v>
          </cell>
          <cell r="S457" t="str">
            <v>No redundancy</v>
          </cell>
          <cell r="T457" t="str">
            <v>NPRD 95 P2-179, Seal O-Ring - 0.0780 GF converted to GM.</v>
          </cell>
          <cell r="U457">
            <v>1</v>
          </cell>
          <cell r="V457">
            <v>1.05</v>
          </cell>
          <cell r="W457">
            <v>2.0475000000000003E-7</v>
          </cell>
          <cell r="X457" t="str">
            <v xml:space="preserve">Expected to require 1 mechanic to conduct repairs. Expected to be replaceable in situ. Remove Armor Lid. Remove 53 bolts to remove the Top Access Plate. Replace each  Gasket and Bonded Seal with every disturbance. Repair by exchange available at First or </v>
          </cell>
          <cell r="Y457">
            <v>53</v>
          </cell>
          <cell r="Z457">
            <v>0</v>
          </cell>
          <cell r="AA457" t="str">
            <v>T0</v>
          </cell>
          <cell r="AB457" t="str">
            <v>T4</v>
          </cell>
          <cell r="AC457" t="str">
            <v>P7</v>
          </cell>
          <cell r="AD457" t="str">
            <v>P14</v>
          </cell>
          <cell r="AE457">
            <v>0.44166666666666665</v>
          </cell>
          <cell r="AF457">
            <v>0</v>
          </cell>
          <cell r="AG457">
            <v>8.3333333333333343E-2</v>
          </cell>
          <cell r="AH457">
            <v>0</v>
          </cell>
          <cell r="AI457">
            <v>0.44166666666666665</v>
          </cell>
          <cell r="AJ457">
            <v>8.3333333333333329E-2</v>
          </cell>
          <cell r="AK457">
            <v>0</v>
          </cell>
          <cell r="AL457">
            <v>0</v>
          </cell>
          <cell r="AM457">
            <v>1.05</v>
          </cell>
          <cell r="AN457">
            <v>2.0475000000000003E-7</v>
          </cell>
          <cell r="AP457">
            <v>2</v>
          </cell>
          <cell r="AQ457">
            <v>1</v>
          </cell>
          <cell r="AR457">
            <v>1</v>
          </cell>
          <cell r="AS457">
            <v>53</v>
          </cell>
          <cell r="AV457">
            <v>1</v>
          </cell>
          <cell r="BA457">
            <v>1</v>
          </cell>
          <cell r="BB457">
            <v>1</v>
          </cell>
          <cell r="BC457">
            <v>4</v>
          </cell>
          <cell r="BD457">
            <v>1</v>
          </cell>
          <cell r="BJ457">
            <v>1</v>
          </cell>
          <cell r="BL457">
            <v>1</v>
          </cell>
          <cell r="BM457">
            <v>4</v>
          </cell>
          <cell r="BO457" t="str">
            <v xml:space="preserve">Expected to require 1 mechanic to conduct repairs. </v>
          </cell>
          <cell r="BP457" t="str">
            <v xml:space="preserve">Expected to be replaceable in situ. </v>
          </cell>
          <cell r="BQ457" t="str">
            <v/>
          </cell>
          <cell r="BR457" t="str">
            <v/>
          </cell>
          <cell r="BS457" t="str">
            <v xml:space="preserve">Remove Armor Lid. </v>
          </cell>
          <cell r="BT457" t="str">
            <v/>
          </cell>
          <cell r="BU457" t="str">
            <v/>
          </cell>
          <cell r="BV457" t="str">
            <v/>
          </cell>
          <cell r="BW457" t="str">
            <v xml:space="preserve">Remove 53 bolts to remove the Top Access Plate. </v>
          </cell>
          <cell r="BX457" t="str">
            <v/>
          </cell>
          <cell r="BY457" t="str">
            <v/>
          </cell>
          <cell r="BZ457" t="str">
            <v xml:space="preserve">Replace each  Gasket and Bonded Seal with every disturbance. </v>
          </cell>
          <cell r="CA457" t="str">
            <v xml:space="preserve">Repair by exchange available at First or Second line without special facilities. </v>
          </cell>
          <cell r="CB457" t="str">
            <v/>
          </cell>
          <cell r="CC457" t="str">
            <v/>
          </cell>
          <cell r="CD457" t="str">
            <v/>
          </cell>
          <cell r="CE457" t="str">
            <v/>
          </cell>
          <cell r="CF457" t="str">
            <v xml:space="preserve">Remove and replace part with standard tools. No Special tools predicted. </v>
          </cell>
          <cell r="CG457" t="str">
            <v/>
          </cell>
          <cell r="CH457" t="str">
            <v/>
          </cell>
          <cell r="CI457" t="str">
            <v xml:space="preserve">No consumeables predicted. </v>
          </cell>
          <cell r="CJ457" t="str">
            <v xml:space="preserve">Life Limited. This material is subject to deterioration. Inspect on condition at 10 years, and every 5 years subsequently. If disturbed, replace with new. </v>
          </cell>
          <cell r="CK457" t="str">
            <v/>
          </cell>
          <cell r="CL457" t="str">
            <v>Y</v>
          </cell>
        </row>
        <row r="458">
          <cell r="A458">
            <v>468</v>
          </cell>
          <cell r="B458">
            <v>282</v>
          </cell>
          <cell r="C458">
            <v>3</v>
          </cell>
          <cell r="D458" t="str">
            <v>Y</v>
          </cell>
          <cell r="E458">
            <v>2.5424000000000002</v>
          </cell>
          <cell r="F458" t="str">
            <v>SV00A0A460AG2507</v>
          </cell>
          <cell r="G458" t="str">
            <v>EW15LOMDCF</v>
          </cell>
          <cell r="H458" t="str">
            <v>Scout</v>
          </cell>
          <cell r="I458" t="str">
            <v>SECONDARY TANK - 1 - SCOUT</v>
          </cell>
          <cell r="J458" t="str">
            <v>M22 X 1.5 90° Swivel Fem/Fixed Male Union</v>
          </cell>
          <cell r="K458" t="str">
            <v>Inward Relief Port LRU (Air) (4)</v>
          </cell>
          <cell r="L458" t="str">
            <v>M22 X 1.5 90° Swivel Fem/Fixed Male Union</v>
          </cell>
          <cell r="M458">
            <v>1</v>
          </cell>
          <cell r="N458">
            <v>1</v>
          </cell>
          <cell r="O458">
            <v>2.5424000000000002</v>
          </cell>
          <cell r="P458">
            <v>2.5424000000000002</v>
          </cell>
          <cell r="Q458">
            <v>2.5424000000000004E-6</v>
          </cell>
          <cell r="R458">
            <v>393329.13782252982</v>
          </cell>
          <cell r="S458" t="str">
            <v>No redundancy</v>
          </cell>
          <cell r="T458" t="str">
            <v>NPRD 95 P2-49, Connector Adapter - 0.0908M converted to hours</v>
          </cell>
          <cell r="U458">
            <v>1</v>
          </cell>
          <cell r="V458">
            <v>0.15</v>
          </cell>
          <cell r="W458">
            <v>3.8136000000000007E-7</v>
          </cell>
          <cell r="X458" t="str">
            <v xml:space="preserve">Expected to require 1 mechanic to conduct repairs. Expected to be replaceable in situ. Remove Armor Lid. Replace each  Bonded Seal with every disturbance. Repair by exchange available at First or Second line without special facilities. Remove and replace </v>
          </cell>
          <cell r="Z458">
            <v>0</v>
          </cell>
          <cell r="AA458" t="str">
            <v>T0</v>
          </cell>
          <cell r="AB458" t="str">
            <v>T0</v>
          </cell>
          <cell r="AC458" t="str">
            <v>P24</v>
          </cell>
          <cell r="AD458" t="str">
            <v>T0</v>
          </cell>
          <cell r="AE458">
            <v>0</v>
          </cell>
          <cell r="AF458">
            <v>0</v>
          </cell>
          <cell r="AG458">
            <v>6.6666666666666666E-2</v>
          </cell>
          <cell r="AH458">
            <v>0</v>
          </cell>
          <cell r="AI458">
            <v>0</v>
          </cell>
          <cell r="AJ458">
            <v>8.3333333333333329E-2</v>
          </cell>
          <cell r="AK458">
            <v>0</v>
          </cell>
          <cell r="AL458">
            <v>0</v>
          </cell>
          <cell r="AM458">
            <v>0.15</v>
          </cell>
          <cell r="AN458">
            <v>3.8136000000000007E-7</v>
          </cell>
          <cell r="AP458">
            <v>2</v>
          </cell>
          <cell r="AQ458">
            <v>1</v>
          </cell>
          <cell r="AV458">
            <v>1</v>
          </cell>
          <cell r="BA458">
            <v>1</v>
          </cell>
          <cell r="BB458">
            <v>1</v>
          </cell>
          <cell r="BC458">
            <v>1</v>
          </cell>
          <cell r="BD458">
            <v>1</v>
          </cell>
          <cell r="BJ458">
            <v>1</v>
          </cell>
          <cell r="BL458">
            <v>1</v>
          </cell>
          <cell r="BM458">
            <v>1</v>
          </cell>
          <cell r="BO458" t="str">
            <v xml:space="preserve">Expected to require 1 mechanic to conduct repairs. </v>
          </cell>
          <cell r="BP458" t="str">
            <v xml:space="preserve">Expected to be replaceable in situ. </v>
          </cell>
          <cell r="BQ458" t="str">
            <v/>
          </cell>
          <cell r="BR458" t="str">
            <v/>
          </cell>
          <cell r="BS458" t="str">
            <v xml:space="preserve">Remove Armor Lid. </v>
          </cell>
          <cell r="BT458" t="str">
            <v/>
          </cell>
          <cell r="BU458" t="str">
            <v/>
          </cell>
          <cell r="BV458" t="str">
            <v/>
          </cell>
          <cell r="BW458" t="str">
            <v/>
          </cell>
          <cell r="BX458" t="str">
            <v/>
          </cell>
          <cell r="BY458" t="str">
            <v/>
          </cell>
          <cell r="BZ458" t="str">
            <v xml:space="preserve">Replace each  Bonded Seal with every disturbance. </v>
          </cell>
          <cell r="CA458" t="str">
            <v xml:space="preserve">Repair by exchange available at First or Second line without special facilities. </v>
          </cell>
          <cell r="CB458" t="str">
            <v/>
          </cell>
          <cell r="CC458" t="str">
            <v/>
          </cell>
          <cell r="CD458" t="str">
            <v/>
          </cell>
          <cell r="CE458" t="str">
            <v/>
          </cell>
          <cell r="CF458" t="str">
            <v xml:space="preserve">Remove and replace part with standard tools. No Special tools predicted. </v>
          </cell>
          <cell r="CG458" t="str">
            <v/>
          </cell>
          <cell r="CH458" t="str">
            <v/>
          </cell>
          <cell r="CI458" t="str">
            <v xml:space="preserve">No consumeables predicted. </v>
          </cell>
          <cell r="CJ458" t="str">
            <v xml:space="preserve">No predicted life limitations. </v>
          </cell>
          <cell r="CK458" t="str">
            <v/>
          </cell>
          <cell r="CL458" t="str">
            <v>Y</v>
          </cell>
        </row>
        <row r="459">
          <cell r="A459">
            <v>469</v>
          </cell>
          <cell r="B459">
            <v>293</v>
          </cell>
          <cell r="C459">
            <v>2</v>
          </cell>
          <cell r="D459" t="str">
            <v>N</v>
          </cell>
          <cell r="E459">
            <v>0</v>
          </cell>
          <cell r="F459" t="str">
            <v>SV00A0A410AG13</v>
          </cell>
          <cell r="G459" t="str">
            <v/>
          </cell>
          <cell r="H459" t="str">
            <v>Scout</v>
          </cell>
          <cell r="I459" t="str">
            <v>SECONDARY TANK - 1 - SCOUT</v>
          </cell>
          <cell r="J459" t="str">
            <v/>
          </cell>
          <cell r="K459" t="str">
            <v>FWD FUEL FEED</v>
          </cell>
          <cell r="L459" t="str">
            <v/>
          </cell>
          <cell r="M459" t="str">
            <v/>
          </cell>
          <cell r="N459" t="str">
            <v/>
          </cell>
          <cell r="O459">
            <v>6.4770030905980862</v>
          </cell>
          <cell r="P459">
            <v>6.4770030905980862</v>
          </cell>
          <cell r="Q459">
            <v>6.4770030905980866E-6</v>
          </cell>
          <cell r="R459">
            <v>154392.39197702159</v>
          </cell>
          <cell r="S459" t="str">
            <v>Duplicated fuel feeds</v>
          </cell>
          <cell r="T459" t="str">
            <v>Sum of Below Parts</v>
          </cell>
          <cell r="U459">
            <v>1</v>
          </cell>
          <cell r="V459">
            <v>1.2336667014337641</v>
          </cell>
          <cell r="W459">
            <v>7.9904630379544364E-6</v>
          </cell>
          <cell r="X459" t="str">
            <v xml:space="preserve">Repair by exchange available at First or Second line without special facilities. See parts below. Individual damaged parts can be replaced without replacing the tank. </v>
          </cell>
          <cell r="Z459">
            <v>0</v>
          </cell>
          <cell r="AA459" t="str">
            <v>T0</v>
          </cell>
          <cell r="AB459" t="str">
            <v>T0</v>
          </cell>
          <cell r="AC459" t="str">
            <v>T0</v>
          </cell>
          <cell r="AD459" t="str">
            <v>T0</v>
          </cell>
          <cell r="AL459" t="str">
            <v>MTTE =</v>
          </cell>
          <cell r="AM459">
            <v>1.2336667014337641</v>
          </cell>
          <cell r="AN459">
            <v>7.9904630379544364E-6</v>
          </cell>
          <cell r="AP459">
            <v>1</v>
          </cell>
          <cell r="AQ459">
            <v>4</v>
          </cell>
          <cell r="BJ459">
            <v>6</v>
          </cell>
          <cell r="BL459">
            <v>6</v>
          </cell>
          <cell r="BM459">
            <v>5</v>
          </cell>
          <cell r="BN459">
            <v>2</v>
          </cell>
          <cell r="BO459" t="str">
            <v/>
          </cell>
          <cell r="BP459" t="str">
            <v/>
          </cell>
          <cell r="BQ459" t="str">
            <v/>
          </cell>
          <cell r="BR459" t="str">
            <v/>
          </cell>
          <cell r="BS459" t="str">
            <v/>
          </cell>
          <cell r="BT459" t="str">
            <v/>
          </cell>
          <cell r="BU459" t="str">
            <v/>
          </cell>
          <cell r="BV459" t="str">
            <v/>
          </cell>
          <cell r="BW459" t="str">
            <v/>
          </cell>
          <cell r="BX459" t="str">
            <v/>
          </cell>
          <cell r="BY459" t="str">
            <v/>
          </cell>
          <cell r="BZ459" t="str">
            <v/>
          </cell>
          <cell r="CA459" t="str">
            <v xml:space="preserve">Repair by exchange available at First or Second line without special facilities. </v>
          </cell>
          <cell r="CB459" t="str">
            <v/>
          </cell>
          <cell r="CC459" t="str">
            <v/>
          </cell>
          <cell r="CD459" t="str">
            <v/>
          </cell>
          <cell r="CE459" t="str">
            <v/>
          </cell>
          <cell r="CF459" t="str">
            <v/>
          </cell>
          <cell r="CG459" t="str">
            <v/>
          </cell>
          <cell r="CH459" t="str">
            <v/>
          </cell>
          <cell r="CI459" t="str">
            <v/>
          </cell>
          <cell r="CJ459" t="str">
            <v/>
          </cell>
          <cell r="CK459" t="str">
            <v xml:space="preserve">See parts below. Individual damaged parts can be replaced without replacing the tank. </v>
          </cell>
          <cell r="CL459" t="str">
            <v>Y</v>
          </cell>
        </row>
        <row r="460">
          <cell r="A460">
            <v>470</v>
          </cell>
          <cell r="B460">
            <v>293</v>
          </cell>
          <cell r="C460">
            <v>3</v>
          </cell>
          <cell r="D460" t="str">
            <v>Y</v>
          </cell>
          <cell r="E460">
            <v>2.6158200555016551</v>
          </cell>
          <cell r="F460" t="str">
            <v>SV00A0A410AG11</v>
          </cell>
          <cell r="G460" t="str">
            <v>FT28450</v>
          </cell>
          <cell r="H460" t="str">
            <v>Scout</v>
          </cell>
          <cell r="I460" t="str">
            <v>SECONDARY TANK - 1 - SCOUT</v>
          </cell>
          <cell r="J460" t="str">
            <v>FNAV Fwd</v>
          </cell>
          <cell r="K460" t="str">
            <v>FNAV Fwd</v>
          </cell>
          <cell r="L460" t="str">
            <v>FNAV Fwd</v>
          </cell>
          <cell r="M460">
            <v>1</v>
          </cell>
          <cell r="N460">
            <v>1</v>
          </cell>
          <cell r="O460">
            <v>2.6158200555016551</v>
          </cell>
          <cell r="P460">
            <v>2.6158200555016551</v>
          </cell>
          <cell r="Q460">
            <v>2.6158200555016553E-6</v>
          </cell>
          <cell r="R460">
            <v>382289.29314031982</v>
          </cell>
          <cell r="S460" t="str">
            <v>No redundancy</v>
          </cell>
          <cell r="T460" t="str">
            <v>Part comparison to FT54024</v>
          </cell>
          <cell r="U460">
            <v>2</v>
          </cell>
          <cell r="V460">
            <v>2.3166666666666669</v>
          </cell>
          <cell r="W460">
            <v>6.0599831285788354E-6</v>
          </cell>
          <cell r="X460" t="str">
            <v xml:space="preserve">Expected to be replaceable. Remove tank in accordance with above to gain access. Expected to need 2 mechanics to remove tank. Remove 53 bolts to remove the Top Access Plate. Remove bottom plate. Replace each  Bonded Seal with every disturbance. Repair by </v>
          </cell>
          <cell r="Y460">
            <v>53</v>
          </cell>
          <cell r="Z460">
            <v>1</v>
          </cell>
          <cell r="AA460" t="str">
            <v>R5</v>
          </cell>
          <cell r="AB460" t="str">
            <v>T4</v>
          </cell>
          <cell r="AC460" t="str">
            <v>P13</v>
          </cell>
          <cell r="AD460" t="str">
            <v>B1</v>
          </cell>
          <cell r="AE460">
            <v>0.45833333333333331</v>
          </cell>
          <cell r="AF460">
            <v>0.5</v>
          </cell>
          <cell r="AG460">
            <v>0.31666666666666665</v>
          </cell>
          <cell r="AH460">
            <v>0.5</v>
          </cell>
          <cell r="AI460">
            <v>0.45833333333333331</v>
          </cell>
          <cell r="AJ460">
            <v>8.3333333333333329E-2</v>
          </cell>
          <cell r="AK460">
            <v>0</v>
          </cell>
          <cell r="AL460">
            <v>0</v>
          </cell>
          <cell r="AM460">
            <v>2.3166666666666669</v>
          </cell>
          <cell r="AN460">
            <v>6.0599831285788354E-6</v>
          </cell>
          <cell r="AP460">
            <v>2</v>
          </cell>
          <cell r="AQ460">
            <v>2</v>
          </cell>
          <cell r="AR460">
            <v>1</v>
          </cell>
          <cell r="AS460">
            <v>53</v>
          </cell>
          <cell r="AT460">
            <v>1</v>
          </cell>
          <cell r="BA460">
            <v>1</v>
          </cell>
          <cell r="BB460">
            <v>1</v>
          </cell>
          <cell r="BC460">
            <v>1</v>
          </cell>
          <cell r="BD460">
            <v>2</v>
          </cell>
          <cell r="BH460">
            <v>2</v>
          </cell>
          <cell r="BJ460">
            <v>1</v>
          </cell>
          <cell r="BK460">
            <v>1</v>
          </cell>
          <cell r="BL460">
            <v>2</v>
          </cell>
          <cell r="BM460">
            <v>1</v>
          </cell>
          <cell r="BO460" t="str">
            <v/>
          </cell>
          <cell r="BP460" t="str">
            <v xml:space="preserve">Expected to be replaceable. </v>
          </cell>
          <cell r="BQ460" t="str">
            <v/>
          </cell>
          <cell r="BR460" t="str">
            <v/>
          </cell>
          <cell r="BS460" t="str">
            <v/>
          </cell>
          <cell r="BT460" t="str">
            <v/>
          </cell>
          <cell r="BU460" t="str">
            <v/>
          </cell>
          <cell r="BV460" t="str">
            <v xml:space="preserve">Remove tank in accordance with above to gain access. Expected to need 2 mechanics to remove tank. </v>
          </cell>
          <cell r="BW460" t="str">
            <v xml:space="preserve">Remove 53 bolts to remove the Top Access Plate. </v>
          </cell>
          <cell r="BX460" t="str">
            <v xml:space="preserve">Remove bottom plate. </v>
          </cell>
          <cell r="BY460" t="str">
            <v/>
          </cell>
          <cell r="BZ460" t="str">
            <v xml:space="preserve">Replace each  Bonded Seal with every disturbance. </v>
          </cell>
          <cell r="CA460" t="str">
            <v xml:space="preserve">Repair by exchange available at First or Second line without special facilities. </v>
          </cell>
          <cell r="CB460" t="str">
            <v/>
          </cell>
          <cell r="CC460" t="str">
            <v/>
          </cell>
          <cell r="CD460" t="str">
            <v/>
          </cell>
          <cell r="CE460" t="str">
            <v xml:space="preserve">Systematically remove SAFOAM layers to gain access.  Carefully reinstall new layers of Safoam in accordance with instructions. </v>
          </cell>
          <cell r="CF460" t="str">
            <v xml:space="preserve">Remove and replace part with standard tools. No Special tools predicted. </v>
          </cell>
          <cell r="CG460" t="str">
            <v xml:space="preserve">Reinstall in the reverse order. </v>
          </cell>
          <cell r="CH460" t="str">
            <v/>
          </cell>
          <cell r="CI460" t="str">
            <v xml:space="preserve">Use thread-locking compound on fasteners. Use silicone grease on bonded seals for preservation.  Use anti-seizing grease/compound on bulkhead connectors and bolts.  Use  bonding compound on mounting strap clamp locations as required. </v>
          </cell>
          <cell r="CJ460" t="str">
            <v xml:space="preserve">No predicted life limitations. </v>
          </cell>
          <cell r="CK460" t="str">
            <v/>
          </cell>
          <cell r="CL460" t="str">
            <v>Y</v>
          </cell>
        </row>
        <row r="461">
          <cell r="A461">
            <v>471</v>
          </cell>
          <cell r="B461">
            <v>294</v>
          </cell>
          <cell r="C461">
            <v>3</v>
          </cell>
          <cell r="D461" t="str">
            <v>Y</v>
          </cell>
          <cell r="E461">
            <v>0.19500000000000001</v>
          </cell>
          <cell r="F461" t="str">
            <v>SV00A0A410AG1301</v>
          </cell>
          <cell r="G461" t="str">
            <v>Y-BS-M36</v>
          </cell>
          <cell r="H461" t="str">
            <v>Scout</v>
          </cell>
          <cell r="I461" t="str">
            <v>SECONDARY TANK - 1 - SCOUT</v>
          </cell>
          <cell r="J461" t="str">
            <v>M36 Bonded Seal</v>
          </cell>
          <cell r="K461" t="str">
            <v>Fuel Feed - Fwd Pick Up</v>
          </cell>
          <cell r="L461" t="str">
            <v>M36 Bonded Seal</v>
          </cell>
          <cell r="M461">
            <v>1</v>
          </cell>
          <cell r="N461">
            <v>1</v>
          </cell>
          <cell r="O461">
            <v>0.19500000000000001</v>
          </cell>
          <cell r="P461">
            <v>0.19500000000000001</v>
          </cell>
          <cell r="Q461">
            <v>1.9500000000000001E-7</v>
          </cell>
          <cell r="R461">
            <v>5128205.128205128</v>
          </cell>
          <cell r="S461" t="str">
            <v>No redundancy</v>
          </cell>
          <cell r="T461" t="str">
            <v>NPRD 95 P2-179, Seal O-Ring - 0.0780 GF converted to GM.</v>
          </cell>
          <cell r="U461">
            <v>2</v>
          </cell>
          <cell r="V461">
            <v>2.1833333333333331</v>
          </cell>
          <cell r="W461">
            <v>4.2575000000000001E-7</v>
          </cell>
          <cell r="X461" t="str">
            <v>Expected to be replaceable. Remove Armor Lid. Remove tank in accordance with above to gain access. Expected to need 2 mechanics to remove tank. Remove 53 bolts to remove the Top Access Plate. Replace each  Bonded Seal with every disturbance. Repair by exc</v>
          </cell>
          <cell r="Y461">
            <v>53</v>
          </cell>
          <cell r="Z461">
            <v>1</v>
          </cell>
          <cell r="AA461" t="str">
            <v>R5</v>
          </cell>
          <cell r="AB461" t="str">
            <v>T4</v>
          </cell>
          <cell r="AC461" t="str">
            <v>P7</v>
          </cell>
          <cell r="AD461" t="str">
            <v>T0</v>
          </cell>
          <cell r="AE461">
            <v>0.44166666666666665</v>
          </cell>
          <cell r="AF461">
            <v>0.5</v>
          </cell>
          <cell r="AG461">
            <v>0.21666666666666667</v>
          </cell>
          <cell r="AH461">
            <v>0.5</v>
          </cell>
          <cell r="AI461">
            <v>0.44166666666666665</v>
          </cell>
          <cell r="AJ461">
            <v>8.3333333333333329E-2</v>
          </cell>
          <cell r="AK461">
            <v>0</v>
          </cell>
          <cell r="AL461">
            <v>0</v>
          </cell>
          <cell r="AM461">
            <v>2.1833333333333331</v>
          </cell>
          <cell r="AN461">
            <v>4.2575000000000001E-7</v>
          </cell>
          <cell r="AP461">
            <v>2</v>
          </cell>
          <cell r="AQ461">
            <v>2</v>
          </cell>
          <cell r="AR461">
            <v>1</v>
          </cell>
          <cell r="AS461">
            <v>53</v>
          </cell>
          <cell r="AV461">
            <v>1</v>
          </cell>
          <cell r="BA461">
            <v>1</v>
          </cell>
          <cell r="BB461">
            <v>1</v>
          </cell>
          <cell r="BC461">
            <v>1</v>
          </cell>
          <cell r="BD461">
            <v>2</v>
          </cell>
          <cell r="BJ461">
            <v>1</v>
          </cell>
          <cell r="BK461">
            <v>1</v>
          </cell>
          <cell r="BL461">
            <v>2</v>
          </cell>
          <cell r="BM461">
            <v>4</v>
          </cell>
          <cell r="BO461" t="str">
            <v/>
          </cell>
          <cell r="BP461" t="str">
            <v xml:space="preserve">Expected to be replaceable. </v>
          </cell>
          <cell r="BQ461" t="str">
            <v/>
          </cell>
          <cell r="BR461" t="str">
            <v/>
          </cell>
          <cell r="BS461" t="str">
            <v xml:space="preserve">Remove Armor Lid. </v>
          </cell>
          <cell r="BT461" t="str">
            <v/>
          </cell>
          <cell r="BU461" t="str">
            <v/>
          </cell>
          <cell r="BV461" t="str">
            <v xml:space="preserve">Remove tank in accordance with above to gain access. Expected to need 2 mechanics to remove tank. </v>
          </cell>
          <cell r="BW461" t="str">
            <v xml:space="preserve">Remove 53 bolts to remove the Top Access Plate. </v>
          </cell>
          <cell r="BX461" t="str">
            <v/>
          </cell>
          <cell r="BY461" t="str">
            <v/>
          </cell>
          <cell r="BZ461" t="str">
            <v xml:space="preserve">Replace each  Bonded Seal with every disturbance. </v>
          </cell>
          <cell r="CA461" t="str">
            <v xml:space="preserve">Repair by exchange available at First or Second line without special facilities. </v>
          </cell>
          <cell r="CB461" t="str">
            <v/>
          </cell>
          <cell r="CC461" t="str">
            <v/>
          </cell>
          <cell r="CD461" t="str">
            <v/>
          </cell>
          <cell r="CE461" t="str">
            <v/>
          </cell>
          <cell r="CF461" t="str">
            <v xml:space="preserve">Remove and replace part with standard tools. No Special tools predicted. </v>
          </cell>
          <cell r="CG461" t="str">
            <v xml:space="preserve">Reinstall in the reverse order. </v>
          </cell>
          <cell r="CH461" t="str">
            <v/>
          </cell>
          <cell r="CI461" t="str">
            <v xml:space="preserve">Use thread-locking compound on fasteners. Use silicone grease on bonded seals for preservation.  Use anti-seizing grease/compound on bulkhead connectors and bolts.  Use  bonding compound on mounting strap clamp locations as required. </v>
          </cell>
          <cell r="CJ461" t="str">
            <v xml:space="preserve">Life Limited. This material is subject to deterioration. Inspect on condition at 10 years, and every 5 years subsequently. If disturbed, replace with new. </v>
          </cell>
          <cell r="CK461" t="str">
            <v/>
          </cell>
          <cell r="CL461" t="str">
            <v>Y</v>
          </cell>
        </row>
        <row r="462">
          <cell r="A462">
            <v>472</v>
          </cell>
          <cell r="B462">
            <v>285</v>
          </cell>
          <cell r="C462">
            <v>3</v>
          </cell>
          <cell r="D462" t="str">
            <v>Y</v>
          </cell>
          <cell r="E462">
            <v>0.224</v>
          </cell>
          <cell r="F462" t="str">
            <v>SV00A0A410AG1303</v>
          </cell>
          <cell r="G462" t="str">
            <v>FT28300</v>
          </cell>
          <cell r="H462" t="str">
            <v>Scout</v>
          </cell>
          <cell r="I462" t="str">
            <v>SECONDARY TANK - 1 - SCOUT</v>
          </cell>
          <cell r="J462" t="str">
            <v>Bottom Backing Ring</v>
          </cell>
          <cell r="K462" t="str">
            <v>Fuel Feed - Fwd Pick Up</v>
          </cell>
          <cell r="L462" t="str">
            <v>Bottom Backing Ring</v>
          </cell>
          <cell r="M462">
            <v>1</v>
          </cell>
          <cell r="N462">
            <v>1</v>
          </cell>
          <cell r="O462">
            <v>0.224</v>
          </cell>
          <cell r="P462">
            <v>0.224</v>
          </cell>
          <cell r="Q462">
            <v>2.2399999999999999E-7</v>
          </cell>
          <cell r="R462">
            <v>4464285.7142857146</v>
          </cell>
          <cell r="S462" t="str">
            <v>No redundancy</v>
          </cell>
          <cell r="T462" t="str">
            <v>NPRD 95 P2-152, Plate - 0.008M GM converted to hours.</v>
          </cell>
          <cell r="U462">
            <v>2</v>
          </cell>
          <cell r="V462">
            <v>2.2166666666666668</v>
          </cell>
          <cell r="W462">
            <v>4.9653333333333333E-7</v>
          </cell>
          <cell r="X462" t="str">
            <v>Expected to be replaceable. Remove Armor Lid. Remove tank in accordance with above to gain access. Expected to need 2 mechanics to remove tank. Remove 53 bolts to remove the Top Access Plate. Replace each  Bonded Seal with every disturbance. Repair by exc</v>
          </cell>
          <cell r="Y462">
            <v>53</v>
          </cell>
          <cell r="Z462">
            <v>1</v>
          </cell>
          <cell r="AA462" t="str">
            <v>R5</v>
          </cell>
          <cell r="AB462" t="str">
            <v>T4</v>
          </cell>
          <cell r="AC462" t="str">
            <v>P2</v>
          </cell>
          <cell r="AD462" t="str">
            <v>T0</v>
          </cell>
          <cell r="AE462">
            <v>0.44166666666666665</v>
          </cell>
          <cell r="AF462">
            <v>0.5</v>
          </cell>
          <cell r="AG462">
            <v>0.25</v>
          </cell>
          <cell r="AH462">
            <v>0.5</v>
          </cell>
          <cell r="AI462">
            <v>0.44166666666666665</v>
          </cell>
          <cell r="AJ462">
            <v>8.3333333333333329E-2</v>
          </cell>
          <cell r="AK462">
            <v>0</v>
          </cell>
          <cell r="AL462">
            <v>0</v>
          </cell>
          <cell r="AM462">
            <v>2.2166666666666668</v>
          </cell>
          <cell r="AN462">
            <v>4.9653333333333333E-7</v>
          </cell>
          <cell r="AP462">
            <v>2</v>
          </cell>
          <cell r="AQ462">
            <v>2</v>
          </cell>
          <cell r="AR462">
            <v>1</v>
          </cell>
          <cell r="AS462">
            <v>53</v>
          </cell>
          <cell r="AV462">
            <v>1</v>
          </cell>
          <cell r="BA462">
            <v>1</v>
          </cell>
          <cell r="BB462">
            <v>1</v>
          </cell>
          <cell r="BC462">
            <v>1</v>
          </cell>
          <cell r="BD462">
            <v>2</v>
          </cell>
          <cell r="BJ462">
            <v>1</v>
          </cell>
          <cell r="BK462">
            <v>1</v>
          </cell>
          <cell r="BL462">
            <v>2</v>
          </cell>
          <cell r="BM462">
            <v>1</v>
          </cell>
          <cell r="BO462" t="str">
            <v/>
          </cell>
          <cell r="BP462" t="str">
            <v xml:space="preserve">Expected to be replaceable. </v>
          </cell>
          <cell r="BQ462" t="str">
            <v/>
          </cell>
          <cell r="BR462" t="str">
            <v/>
          </cell>
          <cell r="BS462" t="str">
            <v xml:space="preserve">Remove Armor Lid. </v>
          </cell>
          <cell r="BT462" t="str">
            <v/>
          </cell>
          <cell r="BU462" t="str">
            <v/>
          </cell>
          <cell r="BV462" t="str">
            <v xml:space="preserve">Remove tank in accordance with above to gain access. Expected to need 2 mechanics to remove tank. </v>
          </cell>
          <cell r="BW462" t="str">
            <v xml:space="preserve">Remove 53 bolts to remove the Top Access Plate. </v>
          </cell>
          <cell r="BX462" t="str">
            <v/>
          </cell>
          <cell r="BY462" t="str">
            <v/>
          </cell>
          <cell r="BZ462" t="str">
            <v xml:space="preserve">Replace each  Bonded Seal with every disturbance. </v>
          </cell>
          <cell r="CA462" t="str">
            <v xml:space="preserve">Repair by exchange available at First or Second line without special facilities. </v>
          </cell>
          <cell r="CB462" t="str">
            <v/>
          </cell>
          <cell r="CC462" t="str">
            <v/>
          </cell>
          <cell r="CD462" t="str">
            <v/>
          </cell>
          <cell r="CE462" t="str">
            <v/>
          </cell>
          <cell r="CF462" t="str">
            <v xml:space="preserve">Remove and replace part with standard tools. No Special tools predicted. </v>
          </cell>
          <cell r="CG462" t="str">
            <v xml:space="preserve">Reinstall in the reverse order. </v>
          </cell>
          <cell r="CH462" t="str">
            <v/>
          </cell>
          <cell r="CI462" t="str">
            <v xml:space="preserve">Use thread-locking compound on fasteners. Use silicone grease on bonded seals for preservation.  Use anti-seizing grease/compound on bulkhead connectors and bolts.  Use  bonding compound on mounting strap clamp locations as required. </v>
          </cell>
          <cell r="CJ462" t="str">
            <v xml:space="preserve">No predicted life limitations. </v>
          </cell>
          <cell r="CK462" t="str">
            <v/>
          </cell>
          <cell r="CL462" t="str">
            <v>Y</v>
          </cell>
        </row>
        <row r="463">
          <cell r="A463">
            <v>473</v>
          </cell>
          <cell r="B463">
            <v>286</v>
          </cell>
          <cell r="C463">
            <v>3</v>
          </cell>
          <cell r="D463" t="str">
            <v>Y</v>
          </cell>
          <cell r="E463">
            <v>5.7830350964303756E-3</v>
          </cell>
          <cell r="F463" t="str">
            <v>SV00A0A410AG1305</v>
          </cell>
          <cell r="G463" t="str">
            <v>FT28299</v>
          </cell>
          <cell r="H463" t="str">
            <v>Scout</v>
          </cell>
          <cell r="I463" t="str">
            <v>SECONDARY TANK - 1 - SCOUT</v>
          </cell>
          <cell r="J463" t="str">
            <v>Bottom Backing Plate Gasket</v>
          </cell>
          <cell r="K463" t="str">
            <v>Fuel Feed - Fwd Pick Up</v>
          </cell>
          <cell r="L463" t="str">
            <v>Bottom Backing Plate Gasket</v>
          </cell>
          <cell r="M463">
            <v>2</v>
          </cell>
          <cell r="N463">
            <v>2</v>
          </cell>
          <cell r="O463">
            <v>2.8915175482151878E-3</v>
          </cell>
          <cell r="P463">
            <v>5.7830350964303756E-3</v>
          </cell>
          <cell r="Q463">
            <v>5.7830350964303757E-9</v>
          </cell>
          <cell r="R463">
            <v>172919580</v>
          </cell>
          <cell r="S463" t="str">
            <v>No redundancy</v>
          </cell>
          <cell r="T463" t="str">
            <v>NPRD 95 P2- 98, Gasket P# 2-242N674-70 - 1/864.5979 GF converted to GM.</v>
          </cell>
          <cell r="U463">
            <v>2</v>
          </cell>
          <cell r="V463">
            <v>2.1666666666666665</v>
          </cell>
          <cell r="W463">
            <v>1.2529909375599146E-8</v>
          </cell>
          <cell r="X463" t="str">
            <v>Expected to be replaceable. Remove Armor Lid. Remove tank in accordance with above to gain access. Expected to need 2 mechanics to remove tank. Remove 53 bolts to remove the Top Access Plate. Replace each  Bonded Seal with every disturbance. Repair by exc</v>
          </cell>
          <cell r="Y463">
            <v>53</v>
          </cell>
          <cell r="Z463">
            <v>1</v>
          </cell>
          <cell r="AA463" t="str">
            <v>R5</v>
          </cell>
          <cell r="AB463" t="str">
            <v>T4</v>
          </cell>
          <cell r="AC463" t="str">
            <v>P14</v>
          </cell>
          <cell r="AD463" t="str">
            <v>T0</v>
          </cell>
          <cell r="AE463">
            <v>0.44166666666666665</v>
          </cell>
          <cell r="AF463">
            <v>0.5</v>
          </cell>
          <cell r="AG463">
            <v>0.19999999999999998</v>
          </cell>
          <cell r="AH463">
            <v>0.5</v>
          </cell>
          <cell r="AI463">
            <v>0.44166666666666665</v>
          </cell>
          <cell r="AJ463">
            <v>8.3333333333333329E-2</v>
          </cell>
          <cell r="AK463">
            <v>0</v>
          </cell>
          <cell r="AL463">
            <v>0</v>
          </cell>
          <cell r="AM463">
            <v>2.1666666666666665</v>
          </cell>
          <cell r="AN463">
            <v>1.2529909375599146E-8</v>
          </cell>
          <cell r="AP463">
            <v>2</v>
          </cell>
          <cell r="AQ463">
            <v>2</v>
          </cell>
          <cell r="AR463">
            <v>1</v>
          </cell>
          <cell r="AS463">
            <v>53</v>
          </cell>
          <cell r="AV463">
            <v>1</v>
          </cell>
          <cell r="BA463">
            <v>1</v>
          </cell>
          <cell r="BB463">
            <v>1</v>
          </cell>
          <cell r="BC463">
            <v>1</v>
          </cell>
          <cell r="BD463">
            <v>2</v>
          </cell>
          <cell r="BJ463">
            <v>1</v>
          </cell>
          <cell r="BK463">
            <v>1</v>
          </cell>
          <cell r="BL463">
            <v>2</v>
          </cell>
          <cell r="BM463">
            <v>4</v>
          </cell>
          <cell r="BO463" t="str">
            <v/>
          </cell>
          <cell r="BP463" t="str">
            <v xml:space="preserve">Expected to be replaceable. </v>
          </cell>
          <cell r="BQ463" t="str">
            <v/>
          </cell>
          <cell r="BR463" t="str">
            <v/>
          </cell>
          <cell r="BS463" t="str">
            <v xml:space="preserve">Remove Armor Lid. </v>
          </cell>
          <cell r="BT463" t="str">
            <v/>
          </cell>
          <cell r="BU463" t="str">
            <v/>
          </cell>
          <cell r="BV463" t="str">
            <v xml:space="preserve">Remove tank in accordance with above to gain access. Expected to need 2 mechanics to remove tank. </v>
          </cell>
          <cell r="BW463" t="str">
            <v xml:space="preserve">Remove 53 bolts to remove the Top Access Plate. </v>
          </cell>
          <cell r="BX463" t="str">
            <v/>
          </cell>
          <cell r="BY463" t="str">
            <v/>
          </cell>
          <cell r="BZ463" t="str">
            <v xml:space="preserve">Replace each  Bonded Seal with every disturbance. </v>
          </cell>
          <cell r="CA463" t="str">
            <v xml:space="preserve">Repair by exchange available at First or Second line without special facilities. </v>
          </cell>
          <cell r="CB463" t="str">
            <v/>
          </cell>
          <cell r="CC463" t="str">
            <v/>
          </cell>
          <cell r="CD463" t="str">
            <v/>
          </cell>
          <cell r="CE463" t="str">
            <v/>
          </cell>
          <cell r="CF463" t="str">
            <v xml:space="preserve">Remove and replace part with standard tools. No Special tools predicted. </v>
          </cell>
          <cell r="CG463" t="str">
            <v xml:space="preserve">Reinstall in the reverse order. </v>
          </cell>
          <cell r="CH463" t="str">
            <v/>
          </cell>
          <cell r="CI463" t="str">
            <v xml:space="preserve">Use thread-locking compound on fasteners. Use silicone grease on bonded seals for preservation.  Use anti-seizing grease/compound on bulkhead connectors and bolts.  Use  bonding compound on mounting strap clamp locations as required. </v>
          </cell>
          <cell r="CJ463" t="str">
            <v xml:space="preserve">Life Limited. This material is subject to deterioration. Inspect on condition at 10 years, and every 5 years subsequently. If disturbed, replace with new. </v>
          </cell>
          <cell r="CK463" t="str">
            <v/>
          </cell>
          <cell r="CL463" t="str">
            <v>Y</v>
          </cell>
        </row>
        <row r="464">
          <cell r="A464">
            <v>474</v>
          </cell>
          <cell r="B464">
            <v>287</v>
          </cell>
          <cell r="C464">
            <v>3</v>
          </cell>
          <cell r="D464" t="str">
            <v>Y</v>
          </cell>
          <cell r="E464">
            <v>0.224</v>
          </cell>
          <cell r="F464" t="str">
            <v>SV00A0A410AG1307</v>
          </cell>
          <cell r="G464" t="str">
            <v>FT28298</v>
          </cell>
          <cell r="H464" t="str">
            <v>Scout</v>
          </cell>
          <cell r="I464" t="str">
            <v>SECONDARY TANK - 1 - SCOUT</v>
          </cell>
          <cell r="J464" t="str">
            <v>Bottom Backing Plate</v>
          </cell>
          <cell r="K464" t="str">
            <v>Fuel Feed - Fwd Pick Up</v>
          </cell>
          <cell r="L464" t="str">
            <v>Bottom Backing Plate</v>
          </cell>
          <cell r="M464">
            <v>1</v>
          </cell>
          <cell r="N464">
            <v>1</v>
          </cell>
          <cell r="O464">
            <v>0.224</v>
          </cell>
          <cell r="P464">
            <v>0.224</v>
          </cell>
          <cell r="Q464">
            <v>2.2399999999999999E-7</v>
          </cell>
          <cell r="R464">
            <v>4464285.7142857146</v>
          </cell>
          <cell r="S464" t="str">
            <v>No redundancy</v>
          </cell>
          <cell r="T464" t="str">
            <v>NPRD 95 P2-152, Plate - 0.008M GM converted to hours.</v>
          </cell>
          <cell r="U464">
            <v>2</v>
          </cell>
          <cell r="V464">
            <v>2.2166666666666668</v>
          </cell>
          <cell r="W464">
            <v>4.9653333333333333E-7</v>
          </cell>
          <cell r="X464" t="str">
            <v>Expected to be replaceable. Remove Armor Lid. Remove tank in accordance with above to gain access. Expected to need 2 mechanics to remove tank. Remove 53 bolts to remove the Top Access Plate. Replace each  Bonded Seal with every disturbance. Repair by exc</v>
          </cell>
          <cell r="Y464">
            <v>53</v>
          </cell>
          <cell r="Z464">
            <v>1</v>
          </cell>
          <cell r="AA464" t="str">
            <v>R5</v>
          </cell>
          <cell r="AB464" t="str">
            <v>T4</v>
          </cell>
          <cell r="AC464" t="str">
            <v>P4</v>
          </cell>
          <cell r="AD464" t="str">
            <v>T0</v>
          </cell>
          <cell r="AE464">
            <v>0.44166666666666665</v>
          </cell>
          <cell r="AF464">
            <v>0.5</v>
          </cell>
          <cell r="AG464">
            <v>0.25</v>
          </cell>
          <cell r="AH464">
            <v>0.5</v>
          </cell>
          <cell r="AI464">
            <v>0.44166666666666665</v>
          </cell>
          <cell r="AJ464">
            <v>8.3333333333333329E-2</v>
          </cell>
          <cell r="AK464">
            <v>0</v>
          </cell>
          <cell r="AL464">
            <v>0</v>
          </cell>
          <cell r="AM464">
            <v>2.2166666666666668</v>
          </cell>
          <cell r="AN464">
            <v>4.9653333333333333E-7</v>
          </cell>
          <cell r="AP464">
            <v>2</v>
          </cell>
          <cell r="AQ464">
            <v>2</v>
          </cell>
          <cell r="AR464">
            <v>1</v>
          </cell>
          <cell r="AS464">
            <v>53</v>
          </cell>
          <cell r="AV464">
            <v>1</v>
          </cell>
          <cell r="BA464">
            <v>1</v>
          </cell>
          <cell r="BB464">
            <v>1</v>
          </cell>
          <cell r="BC464">
            <v>1</v>
          </cell>
          <cell r="BD464">
            <v>2</v>
          </cell>
          <cell r="BJ464">
            <v>1</v>
          </cell>
          <cell r="BK464">
            <v>1</v>
          </cell>
          <cell r="BL464">
            <v>2</v>
          </cell>
          <cell r="BM464">
            <v>1</v>
          </cell>
          <cell r="BO464" t="str">
            <v/>
          </cell>
          <cell r="BP464" t="str">
            <v xml:space="preserve">Expected to be replaceable. </v>
          </cell>
          <cell r="BQ464" t="str">
            <v/>
          </cell>
          <cell r="BR464" t="str">
            <v/>
          </cell>
          <cell r="BS464" t="str">
            <v xml:space="preserve">Remove Armor Lid. </v>
          </cell>
          <cell r="BT464" t="str">
            <v/>
          </cell>
          <cell r="BU464" t="str">
            <v/>
          </cell>
          <cell r="BV464" t="str">
            <v xml:space="preserve">Remove tank in accordance with above to gain access. Expected to need 2 mechanics to remove tank. </v>
          </cell>
          <cell r="BW464" t="str">
            <v xml:space="preserve">Remove 53 bolts to remove the Top Access Plate. </v>
          </cell>
          <cell r="BX464" t="str">
            <v/>
          </cell>
          <cell r="BY464" t="str">
            <v/>
          </cell>
          <cell r="BZ464" t="str">
            <v xml:space="preserve">Replace each  Bonded Seal with every disturbance. </v>
          </cell>
          <cell r="CA464" t="str">
            <v xml:space="preserve">Repair by exchange available at First or Second line without special facilities. </v>
          </cell>
          <cell r="CB464" t="str">
            <v/>
          </cell>
          <cell r="CC464" t="str">
            <v/>
          </cell>
          <cell r="CD464" t="str">
            <v/>
          </cell>
          <cell r="CE464" t="str">
            <v/>
          </cell>
          <cell r="CF464" t="str">
            <v xml:space="preserve">Remove and replace part with standard tools. No Special tools predicted. </v>
          </cell>
          <cell r="CG464" t="str">
            <v xml:space="preserve">Reinstall in the reverse order. </v>
          </cell>
          <cell r="CH464" t="str">
            <v/>
          </cell>
          <cell r="CI464" t="str">
            <v xml:space="preserve">Use thread-locking compound on fasteners. Use silicone grease on bonded seals for preservation.  Use anti-seizing grease/compound on bulkhead connectors and bolts.  Use  bonding compound on mounting strap clamp locations as required. </v>
          </cell>
          <cell r="CJ464" t="str">
            <v xml:space="preserve">No predicted life limitations. </v>
          </cell>
          <cell r="CK464" t="str">
            <v/>
          </cell>
          <cell r="CL464" t="str">
            <v>Y</v>
          </cell>
        </row>
        <row r="465">
          <cell r="A465">
            <v>475</v>
          </cell>
          <cell r="B465">
            <v>250</v>
          </cell>
          <cell r="C465">
            <v>3</v>
          </cell>
          <cell r="D465" t="str">
            <v>Y</v>
          </cell>
          <cell r="E465">
            <v>5.6000000000000001E-2</v>
          </cell>
          <cell r="F465" t="str">
            <v>SV00A0A410AG1309</v>
          </cell>
          <cell r="G465" t="str">
            <v>FT28198</v>
          </cell>
          <cell r="H465" t="str">
            <v>Scout</v>
          </cell>
          <cell r="I465" t="str">
            <v>SECONDARY TANK - 1 - SCOUT</v>
          </cell>
          <cell r="J465" t="str">
            <v>M8 Earthing Boss (White)</v>
          </cell>
          <cell r="K465" t="str">
            <v>Fuel Feed - Fwd Pick Up</v>
          </cell>
          <cell r="L465" t="str">
            <v>M8 Earthing Boss (White)</v>
          </cell>
          <cell r="M465">
            <v>1</v>
          </cell>
          <cell r="N465">
            <v>1</v>
          </cell>
          <cell r="O465">
            <v>5.6000000000000001E-2</v>
          </cell>
          <cell r="P465">
            <v>5.6000000000000001E-2</v>
          </cell>
          <cell r="Q465">
            <v>5.5999999999999999E-8</v>
          </cell>
          <cell r="R465">
            <v>17857142.857142858</v>
          </cell>
          <cell r="S465" t="str">
            <v>No redundancy</v>
          </cell>
          <cell r="T465" t="str">
            <v>NPRD 95 P2-20, Bolt Hex Head - 0.0020M converted to hours</v>
          </cell>
          <cell r="U465">
            <v>1</v>
          </cell>
          <cell r="V465">
            <v>0.25</v>
          </cell>
          <cell r="W465">
            <v>1.4E-8</v>
          </cell>
          <cell r="X465" t="str">
            <v>Expected to require 1 mechanic to conduct repairs. Expected to be replaceable in situ. Repair by exchange available at First or Second line without special facilities. Remove and replace part with standard tools. No Special tools predicted. No consumeable</v>
          </cell>
          <cell r="Z465">
            <v>0</v>
          </cell>
          <cell r="AA465" t="str">
            <v>T0</v>
          </cell>
          <cell r="AB465" t="str">
            <v>T0</v>
          </cell>
          <cell r="AC465" t="str">
            <v>P25</v>
          </cell>
          <cell r="AD465" t="str">
            <v>T0</v>
          </cell>
          <cell r="AE465">
            <v>0</v>
          </cell>
          <cell r="AF465">
            <v>0</v>
          </cell>
          <cell r="AG465">
            <v>0.16666666666666666</v>
          </cell>
          <cell r="AH465">
            <v>0</v>
          </cell>
          <cell r="AI465">
            <v>0</v>
          </cell>
          <cell r="AJ465">
            <v>8.3333333333333329E-2</v>
          </cell>
          <cell r="AK465">
            <v>0</v>
          </cell>
          <cell r="AL465">
            <v>0</v>
          </cell>
          <cell r="AM465">
            <v>0.25</v>
          </cell>
          <cell r="AN465">
            <v>1.4E-8</v>
          </cell>
          <cell r="AP465">
            <v>2</v>
          </cell>
          <cell r="AQ465">
            <v>1</v>
          </cell>
          <cell r="BD465">
            <v>1</v>
          </cell>
          <cell r="BJ465">
            <v>1</v>
          </cell>
          <cell r="BL465">
            <v>1</v>
          </cell>
          <cell r="BM465">
            <v>1</v>
          </cell>
          <cell r="BO465" t="str">
            <v xml:space="preserve">Expected to require 1 mechanic to conduct repairs. </v>
          </cell>
          <cell r="BP465" t="str">
            <v xml:space="preserve">Expected to be replaceable in situ. </v>
          </cell>
          <cell r="BQ465" t="str">
            <v/>
          </cell>
          <cell r="BR465" t="str">
            <v/>
          </cell>
          <cell r="BS465" t="str">
            <v/>
          </cell>
          <cell r="BT465" t="str">
            <v/>
          </cell>
          <cell r="BU465" t="str">
            <v/>
          </cell>
          <cell r="BV465" t="str">
            <v/>
          </cell>
          <cell r="BW465" t="str">
            <v/>
          </cell>
          <cell r="BX465" t="str">
            <v/>
          </cell>
          <cell r="BY465" t="str">
            <v/>
          </cell>
          <cell r="BZ465" t="str">
            <v/>
          </cell>
          <cell r="CA465" t="str">
            <v xml:space="preserve">Repair by exchange available at First or Second line without special facilities. </v>
          </cell>
          <cell r="CB465" t="str">
            <v/>
          </cell>
          <cell r="CC465" t="str">
            <v/>
          </cell>
          <cell r="CD465" t="str">
            <v/>
          </cell>
          <cell r="CE465" t="str">
            <v/>
          </cell>
          <cell r="CF465" t="str">
            <v xml:space="preserve">Remove and replace part with standard tools. No Special tools predicted. </v>
          </cell>
          <cell r="CG465" t="str">
            <v/>
          </cell>
          <cell r="CH465" t="str">
            <v/>
          </cell>
          <cell r="CI465" t="str">
            <v xml:space="preserve">No consumeables predicted. </v>
          </cell>
          <cell r="CJ465" t="str">
            <v xml:space="preserve">No predicted life limitations. </v>
          </cell>
          <cell r="CK465" t="str">
            <v/>
          </cell>
          <cell r="CL465" t="str">
            <v>Y</v>
          </cell>
        </row>
        <row r="466">
          <cell r="A466">
            <v>476</v>
          </cell>
          <cell r="B466">
            <v>267</v>
          </cell>
          <cell r="C466">
            <v>3</v>
          </cell>
          <cell r="D466" t="str">
            <v>Y</v>
          </cell>
          <cell r="E466">
            <v>5.6000000000000001E-2</v>
          </cell>
          <cell r="F466" t="str">
            <v>SV00A0A410AG1311</v>
          </cell>
          <cell r="G466" t="str">
            <v>BT-M3X20CSK</v>
          </cell>
          <cell r="H466" t="str">
            <v>Scout</v>
          </cell>
          <cell r="I466" t="str">
            <v>SECONDARY TANK - 1 - SCOUT</v>
          </cell>
          <cell r="J466" t="str">
            <v>M3 Csk Screw</v>
          </cell>
          <cell r="K466" t="str">
            <v>Fuel Feed - Fwd Pick Up</v>
          </cell>
          <cell r="L466" t="str">
            <v>M3 Csk Screw</v>
          </cell>
          <cell r="M466">
            <v>1</v>
          </cell>
          <cell r="N466">
            <v>1</v>
          </cell>
          <cell r="O466">
            <v>5.6000000000000001E-2</v>
          </cell>
          <cell r="P466">
            <v>5.6000000000000001E-2</v>
          </cell>
          <cell r="Q466">
            <v>5.5999999999999999E-8</v>
          </cell>
          <cell r="R466">
            <v>17857142.857142858</v>
          </cell>
          <cell r="S466" t="str">
            <v>No redundancy</v>
          </cell>
          <cell r="T466" t="str">
            <v>NPRD 95 P2-20, Bolt Hex Head - 0.0020M converted to hours</v>
          </cell>
          <cell r="U466">
            <v>1</v>
          </cell>
          <cell r="V466">
            <v>9.9999999999999992E-2</v>
          </cell>
          <cell r="W466">
            <v>5.5999999999999997E-9</v>
          </cell>
          <cell r="X466" t="str">
            <v>Expected to require 1 mechanic to conduct repairs. Expected to be replaceable in situ. Repair by exchange available at First or Second line without special facilities. Remove and replace part with standard tools. No Special tools predicted. No consumeable</v>
          </cell>
          <cell r="Z466">
            <v>0</v>
          </cell>
          <cell r="AA466" t="str">
            <v>T0</v>
          </cell>
          <cell r="AB466" t="str">
            <v>T0</v>
          </cell>
          <cell r="AC466" t="str">
            <v>P6</v>
          </cell>
          <cell r="AD466" t="str">
            <v>T0</v>
          </cell>
          <cell r="AE466">
            <v>0</v>
          </cell>
          <cell r="AF466">
            <v>0</v>
          </cell>
          <cell r="AG466">
            <v>1.6666666666666666E-2</v>
          </cell>
          <cell r="AH466">
            <v>0</v>
          </cell>
          <cell r="AI466">
            <v>0</v>
          </cell>
          <cell r="AJ466">
            <v>8.3333333333333329E-2</v>
          </cell>
          <cell r="AK466">
            <v>0</v>
          </cell>
          <cell r="AL466">
            <v>0</v>
          </cell>
          <cell r="AM466">
            <v>9.9999999999999992E-2</v>
          </cell>
          <cell r="AN466">
            <v>5.5999999999999997E-9</v>
          </cell>
          <cell r="AP466">
            <v>2</v>
          </cell>
          <cell r="AQ466">
            <v>1</v>
          </cell>
          <cell r="BD466">
            <v>1</v>
          </cell>
          <cell r="BJ466">
            <v>1</v>
          </cell>
          <cell r="BL466">
            <v>1</v>
          </cell>
          <cell r="BM466">
            <v>1</v>
          </cell>
          <cell r="BO466" t="str">
            <v xml:space="preserve">Expected to require 1 mechanic to conduct repairs. </v>
          </cell>
          <cell r="BP466" t="str">
            <v xml:space="preserve">Expected to be replaceable in situ. </v>
          </cell>
          <cell r="BQ466" t="str">
            <v/>
          </cell>
          <cell r="BR466" t="str">
            <v/>
          </cell>
          <cell r="BS466" t="str">
            <v/>
          </cell>
          <cell r="BT466" t="str">
            <v/>
          </cell>
          <cell r="BU466" t="str">
            <v/>
          </cell>
          <cell r="BV466" t="str">
            <v/>
          </cell>
          <cell r="BW466" t="str">
            <v/>
          </cell>
          <cell r="BX466" t="str">
            <v/>
          </cell>
          <cell r="BY466" t="str">
            <v/>
          </cell>
          <cell r="BZ466" t="str">
            <v/>
          </cell>
          <cell r="CA466" t="str">
            <v xml:space="preserve">Repair by exchange available at First or Second line without special facilities. </v>
          </cell>
          <cell r="CB466" t="str">
            <v/>
          </cell>
          <cell r="CC466" t="str">
            <v/>
          </cell>
          <cell r="CD466" t="str">
            <v/>
          </cell>
          <cell r="CE466" t="str">
            <v/>
          </cell>
          <cell r="CF466" t="str">
            <v xml:space="preserve">Remove and replace part with standard tools. No Special tools predicted. </v>
          </cell>
          <cell r="CG466" t="str">
            <v/>
          </cell>
          <cell r="CH466" t="str">
            <v/>
          </cell>
          <cell r="CI466" t="str">
            <v xml:space="preserve">No consumeables predicted. </v>
          </cell>
          <cell r="CJ466" t="str">
            <v xml:space="preserve">No predicted life limitations. </v>
          </cell>
          <cell r="CK466" t="str">
            <v/>
          </cell>
          <cell r="CL466" t="str">
            <v>Y</v>
          </cell>
        </row>
        <row r="467">
          <cell r="A467">
            <v>477</v>
          </cell>
          <cell r="B467">
            <v>277</v>
          </cell>
          <cell r="C467">
            <v>3</v>
          </cell>
          <cell r="D467" t="str">
            <v>Y</v>
          </cell>
          <cell r="E467">
            <v>5.6000000000000001E-2</v>
          </cell>
          <cell r="F467" t="str">
            <v>SV00A0A410AG1313</v>
          </cell>
          <cell r="G467" t="str">
            <v>BT-M8X10HX</v>
          </cell>
          <cell r="H467" t="str">
            <v>Scout</v>
          </cell>
          <cell r="I467" t="str">
            <v>SECONDARY TANK - 1 - SCOUT</v>
          </cell>
          <cell r="J467" t="str">
            <v>M8 Bolt Hex Head</v>
          </cell>
          <cell r="K467" t="str">
            <v>Fuel Feed - Fwd Pick Up</v>
          </cell>
          <cell r="L467" t="str">
            <v>M8 Bolt Hex Head</v>
          </cell>
          <cell r="M467">
            <v>1</v>
          </cell>
          <cell r="N467">
            <v>1</v>
          </cell>
          <cell r="O467">
            <v>5.6000000000000001E-2</v>
          </cell>
          <cell r="P467">
            <v>5.6000000000000001E-2</v>
          </cell>
          <cell r="Q467">
            <v>5.5999999999999999E-8</v>
          </cell>
          <cell r="R467">
            <v>17857142.857142858</v>
          </cell>
          <cell r="S467" t="str">
            <v>No redundancy</v>
          </cell>
          <cell r="T467" t="str">
            <v>NPRD 95 P2-20, Bolt Hex Head - 0.0020M converted to hours</v>
          </cell>
          <cell r="U467">
            <v>1</v>
          </cell>
          <cell r="V467">
            <v>9.9999999999999992E-2</v>
          </cell>
          <cell r="W467">
            <v>5.5999999999999997E-9</v>
          </cell>
          <cell r="X467" t="str">
            <v>Expected to require 1 mechanic to conduct repairs. Expected to be replaceable in situ. Repair by exchange available at First or Second line without special facilities. Remove and replace part with standard tools. No Special tools predicted. No consumeable</v>
          </cell>
          <cell r="Z467">
            <v>0</v>
          </cell>
          <cell r="AA467" t="str">
            <v>T0</v>
          </cell>
          <cell r="AB467" t="str">
            <v>T0</v>
          </cell>
          <cell r="AC467" t="str">
            <v>P6</v>
          </cell>
          <cell r="AD467" t="str">
            <v>T0</v>
          </cell>
          <cell r="AE467">
            <v>0</v>
          </cell>
          <cell r="AF467">
            <v>0</v>
          </cell>
          <cell r="AG467">
            <v>1.6666666666666666E-2</v>
          </cell>
          <cell r="AH467">
            <v>0</v>
          </cell>
          <cell r="AI467">
            <v>0</v>
          </cell>
          <cell r="AJ467">
            <v>8.3333333333333329E-2</v>
          </cell>
          <cell r="AK467">
            <v>0</v>
          </cell>
          <cell r="AL467">
            <v>0</v>
          </cell>
          <cell r="AM467">
            <v>9.9999999999999992E-2</v>
          </cell>
          <cell r="AN467">
            <v>5.5999999999999997E-9</v>
          </cell>
          <cell r="AP467">
            <v>2</v>
          </cell>
          <cell r="AQ467">
            <v>1</v>
          </cell>
          <cell r="BD467">
            <v>1</v>
          </cell>
          <cell r="BJ467">
            <v>1</v>
          </cell>
          <cell r="BL467">
            <v>1</v>
          </cell>
          <cell r="BM467">
            <v>1</v>
          </cell>
          <cell r="BO467" t="str">
            <v xml:space="preserve">Expected to require 1 mechanic to conduct repairs. </v>
          </cell>
          <cell r="BP467" t="str">
            <v xml:space="preserve">Expected to be replaceable in situ. </v>
          </cell>
          <cell r="BQ467" t="str">
            <v/>
          </cell>
          <cell r="BR467" t="str">
            <v/>
          </cell>
          <cell r="BS467" t="str">
            <v/>
          </cell>
          <cell r="BT467" t="str">
            <v/>
          </cell>
          <cell r="BU467" t="str">
            <v/>
          </cell>
          <cell r="BV467" t="str">
            <v/>
          </cell>
          <cell r="BW467" t="str">
            <v/>
          </cell>
          <cell r="BX467" t="str">
            <v/>
          </cell>
          <cell r="BY467" t="str">
            <v/>
          </cell>
          <cell r="BZ467" t="str">
            <v/>
          </cell>
          <cell r="CA467" t="str">
            <v xml:space="preserve">Repair by exchange available at First or Second line without special facilities. </v>
          </cell>
          <cell r="CB467" t="str">
            <v/>
          </cell>
          <cell r="CC467" t="str">
            <v/>
          </cell>
          <cell r="CD467" t="str">
            <v/>
          </cell>
          <cell r="CE467" t="str">
            <v/>
          </cell>
          <cell r="CF467" t="str">
            <v xml:space="preserve">Remove and replace part with standard tools. No Special tools predicted. </v>
          </cell>
          <cell r="CG467" t="str">
            <v/>
          </cell>
          <cell r="CH467" t="str">
            <v/>
          </cell>
          <cell r="CI467" t="str">
            <v xml:space="preserve">No consumeables predicted. </v>
          </cell>
          <cell r="CJ467" t="str">
            <v xml:space="preserve">No predicted life limitations. </v>
          </cell>
          <cell r="CK467" t="str">
            <v/>
          </cell>
          <cell r="CL467" t="str">
            <v>Y</v>
          </cell>
        </row>
        <row r="468">
          <cell r="A468">
            <v>478</v>
          </cell>
          <cell r="B468">
            <v>277</v>
          </cell>
          <cell r="C468">
            <v>3</v>
          </cell>
          <cell r="D468" t="str">
            <v>Y</v>
          </cell>
          <cell r="E468">
            <v>0.112</v>
          </cell>
          <cell r="F468" t="str">
            <v>SV00A0A410AG1315</v>
          </cell>
          <cell r="G468" t="str">
            <v>BT-M6X16CSK/SS</v>
          </cell>
          <cell r="H468" t="str">
            <v>Scout</v>
          </cell>
          <cell r="I468" t="str">
            <v>SECONDARY TANK - 1 - SCOUT</v>
          </cell>
          <cell r="J468" t="str">
            <v>M6 Bolt Csk Head</v>
          </cell>
          <cell r="K468" t="str">
            <v>Fuel Feed - Fwd Pick Up</v>
          </cell>
          <cell r="L468" t="str">
            <v>M6 Bolt Csk Head</v>
          </cell>
          <cell r="M468">
            <v>2</v>
          </cell>
          <cell r="N468">
            <v>2</v>
          </cell>
          <cell r="O468">
            <v>5.6000000000000001E-2</v>
          </cell>
          <cell r="P468">
            <v>0.112</v>
          </cell>
          <cell r="Q468">
            <v>1.12E-7</v>
          </cell>
          <cell r="R468">
            <v>8928571.4285714291</v>
          </cell>
          <cell r="S468" t="str">
            <v>No redundancy</v>
          </cell>
          <cell r="T468" t="str">
            <v>NPRD 95 P2-20, Bolt Hex Head - 0.0020M converted to hours</v>
          </cell>
          <cell r="U468">
            <v>1</v>
          </cell>
          <cell r="V468">
            <v>9.9999999999999992E-2</v>
          </cell>
          <cell r="W468">
            <v>1.1199999999999999E-8</v>
          </cell>
          <cell r="X468" t="str">
            <v>Expected to require 1 mechanic to conduct repairs. Expected to be replaceable in situ. Repair by exchange available at First or Second line without special facilities. Remove and replace part with standard tools. No Special tools predicted. No consumeable</v>
          </cell>
          <cell r="Z468">
            <v>0</v>
          </cell>
          <cell r="AA468" t="str">
            <v>T0</v>
          </cell>
          <cell r="AB468" t="str">
            <v>T0</v>
          </cell>
          <cell r="AC468" t="str">
            <v>P6</v>
          </cell>
          <cell r="AD468" t="str">
            <v>T0</v>
          </cell>
          <cell r="AE468">
            <v>0</v>
          </cell>
          <cell r="AF468">
            <v>0</v>
          </cell>
          <cell r="AG468">
            <v>1.6666666666666666E-2</v>
          </cell>
          <cell r="AH468">
            <v>0</v>
          </cell>
          <cell r="AI468">
            <v>0</v>
          </cell>
          <cell r="AJ468">
            <v>8.3333333333333329E-2</v>
          </cell>
          <cell r="AK468">
            <v>0</v>
          </cell>
          <cell r="AL468">
            <v>0</v>
          </cell>
          <cell r="AM468">
            <v>9.9999999999999992E-2</v>
          </cell>
          <cell r="AN468">
            <v>1.1199999999999999E-8</v>
          </cell>
          <cell r="AP468">
            <v>2</v>
          </cell>
          <cell r="AQ468">
            <v>1</v>
          </cell>
          <cell r="BD468">
            <v>1</v>
          </cell>
          <cell r="BJ468">
            <v>1</v>
          </cell>
          <cell r="BL468">
            <v>1</v>
          </cell>
          <cell r="BM468">
            <v>1</v>
          </cell>
          <cell r="BO468" t="str">
            <v xml:space="preserve">Expected to require 1 mechanic to conduct repairs. </v>
          </cell>
          <cell r="BP468" t="str">
            <v xml:space="preserve">Expected to be replaceable in situ. </v>
          </cell>
          <cell r="BQ468" t="str">
            <v/>
          </cell>
          <cell r="BR468" t="str">
            <v/>
          </cell>
          <cell r="BS468" t="str">
            <v/>
          </cell>
          <cell r="BT468" t="str">
            <v/>
          </cell>
          <cell r="BU468" t="str">
            <v/>
          </cell>
          <cell r="BV468" t="str">
            <v/>
          </cell>
          <cell r="BW468" t="str">
            <v/>
          </cell>
          <cell r="BX468" t="str">
            <v/>
          </cell>
          <cell r="BY468" t="str">
            <v/>
          </cell>
          <cell r="BZ468" t="str">
            <v/>
          </cell>
          <cell r="CA468" t="str">
            <v xml:space="preserve">Repair by exchange available at First or Second line without special facilities. </v>
          </cell>
          <cell r="CB468" t="str">
            <v/>
          </cell>
          <cell r="CC468" t="str">
            <v/>
          </cell>
          <cell r="CD468" t="str">
            <v/>
          </cell>
          <cell r="CE468" t="str">
            <v/>
          </cell>
          <cell r="CF468" t="str">
            <v xml:space="preserve">Remove and replace part with standard tools. No Special tools predicted. </v>
          </cell>
          <cell r="CG468" t="str">
            <v/>
          </cell>
          <cell r="CH468" t="str">
            <v/>
          </cell>
          <cell r="CI468" t="str">
            <v xml:space="preserve">No consumeables predicted. </v>
          </cell>
          <cell r="CJ468" t="str">
            <v xml:space="preserve">No predicted life limitations. </v>
          </cell>
          <cell r="CK468" t="str">
            <v/>
          </cell>
          <cell r="CL468" t="str">
            <v>Y</v>
          </cell>
        </row>
        <row r="469">
          <cell r="A469">
            <v>479</v>
          </cell>
          <cell r="B469">
            <v>294</v>
          </cell>
          <cell r="C469">
            <v>3</v>
          </cell>
          <cell r="D469" t="str">
            <v>Y</v>
          </cell>
          <cell r="E469">
            <v>0.39</v>
          </cell>
          <cell r="F469" t="str">
            <v>SV00A0A410AG1317</v>
          </cell>
          <cell r="G469" t="str">
            <v>Y-XRT005E177M26</v>
          </cell>
          <cell r="H469" t="str">
            <v>Scout</v>
          </cell>
          <cell r="I469" t="str">
            <v>SECONDARY TANK - 1 - SCOUT</v>
          </cell>
          <cell r="J469" t="str">
            <v>M26 Aluminium Crush Washer</v>
          </cell>
          <cell r="K469" t="str">
            <v>Fuel Feed - Fwd Pick Up</v>
          </cell>
          <cell r="L469" t="str">
            <v>M26 Aluminium Crush Washer</v>
          </cell>
          <cell r="M469">
            <v>2</v>
          </cell>
          <cell r="N469">
            <v>2</v>
          </cell>
          <cell r="O469">
            <v>0.19500000000000001</v>
          </cell>
          <cell r="P469">
            <v>0.39</v>
          </cell>
          <cell r="Q469">
            <v>3.9000000000000002E-7</v>
          </cell>
          <cell r="R469">
            <v>2564102.564102564</v>
          </cell>
          <cell r="S469" t="str">
            <v>No redundancy</v>
          </cell>
          <cell r="T469" t="str">
            <v>NPRD 95 P2-179, Seal O-Ring - 0.0780 GF converted to GM.</v>
          </cell>
          <cell r="U469">
            <v>1</v>
          </cell>
          <cell r="V469">
            <v>9.9999999999999992E-2</v>
          </cell>
          <cell r="W469">
            <v>3.8999999999999998E-8</v>
          </cell>
          <cell r="X469" t="str">
            <v>Expected to require 1 mechanic to conduct repairs. Expected to be replaceable in situ. Repair by exchange available at First or Second line without special facilities. Remove and replace part with standard tools. No Special tools predicted. No consumeable</v>
          </cell>
          <cell r="Z469">
            <v>0</v>
          </cell>
          <cell r="AA469" t="str">
            <v>T0</v>
          </cell>
          <cell r="AB469" t="str">
            <v>T0</v>
          </cell>
          <cell r="AC469" t="str">
            <v>P26</v>
          </cell>
          <cell r="AD469" t="str">
            <v>T0</v>
          </cell>
          <cell r="AE469">
            <v>0</v>
          </cell>
          <cell r="AF469">
            <v>0</v>
          </cell>
          <cell r="AG469">
            <v>1.6666666666666666E-2</v>
          </cell>
          <cell r="AH469">
            <v>0</v>
          </cell>
          <cell r="AI469">
            <v>0</v>
          </cell>
          <cell r="AJ469">
            <v>8.3333333333333329E-2</v>
          </cell>
          <cell r="AK469">
            <v>0</v>
          </cell>
          <cell r="AL469">
            <v>0</v>
          </cell>
          <cell r="AM469">
            <v>9.9999999999999992E-2</v>
          </cell>
          <cell r="AN469">
            <v>3.8999999999999998E-8</v>
          </cell>
          <cell r="AP469">
            <v>2</v>
          </cell>
          <cell r="AQ469">
            <v>1</v>
          </cell>
          <cell r="BD469">
            <v>1</v>
          </cell>
          <cell r="BJ469">
            <v>1</v>
          </cell>
          <cell r="BL469">
            <v>1</v>
          </cell>
          <cell r="BM469">
            <v>1</v>
          </cell>
          <cell r="BO469" t="str">
            <v xml:space="preserve">Expected to require 1 mechanic to conduct repairs. </v>
          </cell>
          <cell r="BP469" t="str">
            <v xml:space="preserve">Expected to be replaceable in situ. </v>
          </cell>
          <cell r="BQ469" t="str">
            <v/>
          </cell>
          <cell r="BR469" t="str">
            <v/>
          </cell>
          <cell r="BS469" t="str">
            <v/>
          </cell>
          <cell r="BT469" t="str">
            <v/>
          </cell>
          <cell r="BU469" t="str">
            <v/>
          </cell>
          <cell r="BV469" t="str">
            <v/>
          </cell>
          <cell r="BW469" t="str">
            <v/>
          </cell>
          <cell r="BX469" t="str">
            <v/>
          </cell>
          <cell r="BY469" t="str">
            <v/>
          </cell>
          <cell r="BZ469" t="str">
            <v/>
          </cell>
          <cell r="CA469" t="str">
            <v xml:space="preserve">Repair by exchange available at First or Second line without special facilities. </v>
          </cell>
          <cell r="CB469" t="str">
            <v/>
          </cell>
          <cell r="CC469" t="str">
            <v/>
          </cell>
          <cell r="CD469" t="str">
            <v/>
          </cell>
          <cell r="CE469" t="str">
            <v/>
          </cell>
          <cell r="CF469" t="str">
            <v xml:space="preserve">Remove and replace part with standard tools. No Special tools predicted. </v>
          </cell>
          <cell r="CG469" t="str">
            <v/>
          </cell>
          <cell r="CH469" t="str">
            <v/>
          </cell>
          <cell r="CI469" t="str">
            <v xml:space="preserve">No consumeables predicted. </v>
          </cell>
          <cell r="CJ469" t="str">
            <v xml:space="preserve">No predicted life limitations. </v>
          </cell>
          <cell r="CK469" t="str">
            <v/>
          </cell>
          <cell r="CL469" t="str">
            <v>Y</v>
          </cell>
        </row>
        <row r="470">
          <cell r="A470">
            <v>480</v>
          </cell>
          <cell r="B470">
            <v>289</v>
          </cell>
          <cell r="C470">
            <v>3</v>
          </cell>
          <cell r="D470" t="str">
            <v>Y</v>
          </cell>
          <cell r="E470">
            <v>2.5424000000000002</v>
          </cell>
          <cell r="F470" t="str">
            <v>SV00A0A410AG1319</v>
          </cell>
          <cell r="G470" t="str">
            <v>Y-764305-20</v>
          </cell>
          <cell r="H470" t="str">
            <v>Scout</v>
          </cell>
          <cell r="I470" t="str">
            <v>SECONDARY TANK - 1 - SCOUT</v>
          </cell>
          <cell r="J470" t="str">
            <v>M26 Banjo bolt DIN 7643-3</v>
          </cell>
          <cell r="K470" t="str">
            <v>Fuel Feed - Fwd Pick Up</v>
          </cell>
          <cell r="L470" t="str">
            <v>M26 Banjo bolt DIN 7643-3</v>
          </cell>
          <cell r="M470">
            <v>1</v>
          </cell>
          <cell r="N470">
            <v>1</v>
          </cell>
          <cell r="O470">
            <v>2.5424000000000002</v>
          </cell>
          <cell r="P470">
            <v>2.5424000000000002</v>
          </cell>
          <cell r="Q470">
            <v>2.5424000000000004E-6</v>
          </cell>
          <cell r="R470">
            <v>393329.13782252982</v>
          </cell>
          <cell r="S470" t="str">
            <v>No redundancy</v>
          </cell>
          <cell r="T470" t="str">
            <v>NPRD 95 P2-49, Connector Adapter - 0.0908M converted to hours</v>
          </cell>
          <cell r="U470">
            <v>1</v>
          </cell>
          <cell r="V470">
            <v>0.16666666666666666</v>
          </cell>
          <cell r="W470">
            <v>4.2373333333333337E-7</v>
          </cell>
          <cell r="X470" t="str">
            <v>Expected to require 1 mechanic to conduct repairs. Expected to be replaceable in situ. Repair by exchange available at First or Second line without special facilities. Remove and replace part with standard tools. No Special tools predicted. No consumeable</v>
          </cell>
          <cell r="Z470">
            <v>0</v>
          </cell>
          <cell r="AA470" t="str">
            <v>T0</v>
          </cell>
          <cell r="AB470" t="str">
            <v>T0</v>
          </cell>
          <cell r="AC470" t="str">
            <v>P3</v>
          </cell>
          <cell r="AD470" t="str">
            <v>T0</v>
          </cell>
          <cell r="AE470">
            <v>0</v>
          </cell>
          <cell r="AF470">
            <v>0</v>
          </cell>
          <cell r="AG470">
            <v>8.3333333333333329E-2</v>
          </cell>
          <cell r="AH470">
            <v>0</v>
          </cell>
          <cell r="AI470">
            <v>0</v>
          </cell>
          <cell r="AJ470">
            <v>8.3333333333333329E-2</v>
          </cell>
          <cell r="AK470">
            <v>0</v>
          </cell>
          <cell r="AL470">
            <v>0</v>
          </cell>
          <cell r="AM470">
            <v>0.16666666666666666</v>
          </cell>
          <cell r="AN470">
            <v>4.2373333333333337E-7</v>
          </cell>
          <cell r="AP470">
            <v>2</v>
          </cell>
          <cell r="AQ470">
            <v>1</v>
          </cell>
          <cell r="BD470">
            <v>1</v>
          </cell>
          <cell r="BJ470">
            <v>1</v>
          </cell>
          <cell r="BL470">
            <v>1</v>
          </cell>
          <cell r="BM470">
            <v>1</v>
          </cell>
          <cell r="BO470" t="str">
            <v xml:space="preserve">Expected to require 1 mechanic to conduct repairs. </v>
          </cell>
          <cell r="BP470" t="str">
            <v xml:space="preserve">Expected to be replaceable in situ. </v>
          </cell>
          <cell r="BQ470" t="str">
            <v/>
          </cell>
          <cell r="BR470" t="str">
            <v/>
          </cell>
          <cell r="BS470" t="str">
            <v/>
          </cell>
          <cell r="BT470" t="str">
            <v/>
          </cell>
          <cell r="BU470" t="str">
            <v/>
          </cell>
          <cell r="BV470" t="str">
            <v/>
          </cell>
          <cell r="BW470" t="str">
            <v/>
          </cell>
          <cell r="BX470" t="str">
            <v/>
          </cell>
          <cell r="BY470" t="str">
            <v/>
          </cell>
          <cell r="BZ470" t="str">
            <v/>
          </cell>
          <cell r="CA470" t="str">
            <v xml:space="preserve">Repair by exchange available at First or Second line without special facilities. </v>
          </cell>
          <cell r="CB470" t="str">
            <v/>
          </cell>
          <cell r="CC470" t="str">
            <v/>
          </cell>
          <cell r="CD470" t="str">
            <v/>
          </cell>
          <cell r="CE470" t="str">
            <v/>
          </cell>
          <cell r="CF470" t="str">
            <v xml:space="preserve">Remove and replace part with standard tools. No Special tools predicted. </v>
          </cell>
          <cell r="CG470" t="str">
            <v/>
          </cell>
          <cell r="CH470" t="str">
            <v/>
          </cell>
          <cell r="CI470" t="str">
            <v xml:space="preserve">No consumeables predicted. </v>
          </cell>
          <cell r="CJ470" t="str">
            <v xml:space="preserve">No predicted life limitations. </v>
          </cell>
          <cell r="CK470" t="str">
            <v/>
          </cell>
          <cell r="CL470" t="str">
            <v>Y</v>
          </cell>
        </row>
        <row r="471">
          <cell r="A471">
            <v>481</v>
          </cell>
          <cell r="B471">
            <v>290</v>
          </cell>
          <cell r="C471">
            <v>2</v>
          </cell>
          <cell r="D471" t="str">
            <v>N</v>
          </cell>
          <cell r="E471">
            <v>0</v>
          </cell>
          <cell r="F471" t="str">
            <v>SV00A0A450AV</v>
          </cell>
          <cell r="G471" t="str">
            <v/>
          </cell>
          <cell r="H471" t="str">
            <v>Scout</v>
          </cell>
          <cell r="I471" t="str">
            <v>SECONDARY TANK - 1 - SCOUT</v>
          </cell>
          <cell r="J471" t="str">
            <v/>
          </cell>
          <cell r="K471" t="str">
            <v>OPTICAL SENSOR FWD - SECONDARY TANK</v>
          </cell>
          <cell r="L471" t="str">
            <v/>
          </cell>
          <cell r="M471" t="str">
            <v/>
          </cell>
          <cell r="N471" t="str">
            <v/>
          </cell>
          <cell r="O471">
            <v>13.464613753838519</v>
          </cell>
          <cell r="P471">
            <v>13.464613753838519</v>
          </cell>
          <cell r="Q471">
            <v>1.3464613753838519E-5</v>
          </cell>
          <cell r="R471">
            <v>74268.747569154599</v>
          </cell>
          <cell r="S471" t="str">
            <v>FNAV will prevent air intake into fuel system</v>
          </cell>
          <cell r="T471" t="str">
            <v>Sum of Below Parts</v>
          </cell>
          <cell r="U471">
            <v>2</v>
          </cell>
          <cell r="V471">
            <v>0.28308731650747987</v>
          </cell>
          <cell r="W471">
            <v>3.8116613753838512E-6</v>
          </cell>
          <cell r="X471" t="str">
            <v xml:space="preserve">See parts below. If insert is damaged, the removal and replacement of the tank is required. Other damaged parts can be replaced without replacing the tank. </v>
          </cell>
          <cell r="Z471">
            <v>0</v>
          </cell>
          <cell r="AA471" t="str">
            <v>T0</v>
          </cell>
          <cell r="AB471" t="str">
            <v>T0</v>
          </cell>
          <cell r="AC471" t="str">
            <v>T0</v>
          </cell>
          <cell r="AD471" t="str">
            <v>T0</v>
          </cell>
          <cell r="AL471" t="str">
            <v>MTTE =</v>
          </cell>
          <cell r="AM471">
            <v>0.28308731650747987</v>
          </cell>
          <cell r="AN471">
            <v>3.8116613753838512E-6</v>
          </cell>
          <cell r="AP471">
            <v>1</v>
          </cell>
          <cell r="AQ471">
            <v>4</v>
          </cell>
          <cell r="BJ471">
            <v>6</v>
          </cell>
          <cell r="BL471">
            <v>6</v>
          </cell>
          <cell r="BM471">
            <v>5</v>
          </cell>
          <cell r="BN471">
            <v>1</v>
          </cell>
          <cell r="BO471" t="str">
            <v/>
          </cell>
          <cell r="BP471" t="str">
            <v/>
          </cell>
          <cell r="BQ471" t="str">
            <v/>
          </cell>
          <cell r="BR471" t="str">
            <v/>
          </cell>
          <cell r="BS471" t="str">
            <v/>
          </cell>
          <cell r="BT471" t="str">
            <v/>
          </cell>
          <cell r="BU471" t="str">
            <v/>
          </cell>
          <cell r="BV471" t="str">
            <v/>
          </cell>
          <cell r="BW471" t="str">
            <v/>
          </cell>
          <cell r="BX471" t="str">
            <v/>
          </cell>
          <cell r="BY471" t="str">
            <v/>
          </cell>
          <cell r="BZ471" t="str">
            <v/>
          </cell>
          <cell r="CA471" t="str">
            <v/>
          </cell>
          <cell r="CB471" t="str">
            <v/>
          </cell>
          <cell r="CC471" t="str">
            <v/>
          </cell>
          <cell r="CD471" t="str">
            <v/>
          </cell>
          <cell r="CE471" t="str">
            <v/>
          </cell>
          <cell r="CF471" t="str">
            <v/>
          </cell>
          <cell r="CG471" t="str">
            <v/>
          </cell>
          <cell r="CH471" t="str">
            <v/>
          </cell>
          <cell r="CI471" t="str">
            <v/>
          </cell>
          <cell r="CJ471" t="str">
            <v/>
          </cell>
          <cell r="CK471" t="str">
            <v xml:space="preserve">See parts below. If insert is damaged, the removal and replacement of the tank is required. Other damaged parts can be replaced without replacing the tank. </v>
          </cell>
          <cell r="CL471" t="str">
            <v>Y</v>
          </cell>
        </row>
        <row r="472">
          <cell r="A472">
            <v>482</v>
          </cell>
          <cell r="B472">
            <v>290</v>
          </cell>
          <cell r="C472">
            <v>3</v>
          </cell>
          <cell r="D472" t="str">
            <v>Y</v>
          </cell>
          <cell r="E472">
            <v>0.44800000000000001</v>
          </cell>
          <cell r="F472" t="str">
            <v>SV00A0A450AV01</v>
          </cell>
          <cell r="G472" t="str">
            <v>FT28275</v>
          </cell>
          <cell r="H472" t="str">
            <v>Scout</v>
          </cell>
          <cell r="I472" t="str">
            <v>SECONDARY TANK - 1 - SCOUT</v>
          </cell>
          <cell r="J472" t="str">
            <v>Insert 1/2" BSP</v>
          </cell>
          <cell r="K472" t="str">
            <v>Optical Sensor Fwd</v>
          </cell>
          <cell r="L472" t="str">
            <v>Insert 1/2" BSP</v>
          </cell>
          <cell r="M472">
            <v>1</v>
          </cell>
          <cell r="N472">
            <v>1</v>
          </cell>
          <cell r="O472">
            <v>0.44800000000000001</v>
          </cell>
          <cell r="P472">
            <v>0.44800000000000001</v>
          </cell>
          <cell r="Q472">
            <v>4.4799999999999999E-7</v>
          </cell>
          <cell r="R472">
            <v>2232142.8571428573</v>
          </cell>
          <cell r="S472" t="str">
            <v>No redundancy</v>
          </cell>
          <cell r="T472" t="str">
            <v>NPRD 95 P2-122, Insert Mount Engine - 0.0160M converted to hours.</v>
          </cell>
          <cell r="U472">
            <v>2</v>
          </cell>
          <cell r="V472">
            <v>1.2499999999999998</v>
          </cell>
          <cell r="W472">
            <v>5.5999999999999993E-7</v>
          </cell>
          <cell r="X472" t="str">
            <v>Tank is considered beyond economic repair. Remove and replace tank in accordance with above. Expected to require 2 mechanics to remove the tank. Repair by exchange available at First or Second line without special facilities. This part is highly likley to</v>
          </cell>
          <cell r="Z472">
            <v>1</v>
          </cell>
          <cell r="AA472" t="str">
            <v>R5</v>
          </cell>
          <cell r="AB472" t="str">
            <v>T0</v>
          </cell>
          <cell r="AC472" t="str">
            <v>T0</v>
          </cell>
          <cell r="AD472" t="str">
            <v>T0</v>
          </cell>
          <cell r="AE472">
            <v>0</v>
          </cell>
          <cell r="AF472">
            <v>0.5</v>
          </cell>
          <cell r="AG472">
            <v>0.16666666666666666</v>
          </cell>
          <cell r="AH472">
            <v>0.5</v>
          </cell>
          <cell r="AI472">
            <v>0</v>
          </cell>
          <cell r="AJ472">
            <v>8.3333333333333329E-2</v>
          </cell>
          <cell r="AK472">
            <v>0</v>
          </cell>
          <cell r="AL472">
            <v>0</v>
          </cell>
          <cell r="AM472">
            <v>1.2499999999999998</v>
          </cell>
          <cell r="AN472">
            <v>5.5999999999999993E-7</v>
          </cell>
          <cell r="AP472">
            <v>2</v>
          </cell>
          <cell r="AQ472">
            <v>3</v>
          </cell>
          <cell r="BD472">
            <v>2</v>
          </cell>
          <cell r="BJ472">
            <v>3</v>
          </cell>
          <cell r="BK472">
            <v>1</v>
          </cell>
          <cell r="BL472">
            <v>2</v>
          </cell>
          <cell r="BM472">
            <v>1</v>
          </cell>
          <cell r="BO472" t="str">
            <v/>
          </cell>
          <cell r="BP472" t="str">
            <v/>
          </cell>
          <cell r="BQ472" t="str">
            <v/>
          </cell>
          <cell r="BR472" t="str">
            <v/>
          </cell>
          <cell r="BS472" t="str">
            <v/>
          </cell>
          <cell r="BT472" t="str">
            <v/>
          </cell>
          <cell r="BU472" t="str">
            <v/>
          </cell>
          <cell r="BV472" t="str">
            <v xml:space="preserve">Tank is considered beyond economic repair. Remove and replace tank in accordance with above. Expected to require 2 mechanics to remove the tank. </v>
          </cell>
          <cell r="BW472" t="str">
            <v/>
          </cell>
          <cell r="BX472" t="str">
            <v/>
          </cell>
          <cell r="BY472" t="str">
            <v/>
          </cell>
          <cell r="BZ472" t="str">
            <v/>
          </cell>
          <cell r="CA472" t="str">
            <v xml:space="preserve">Repair by exchange available at First or Second line without special facilities. </v>
          </cell>
          <cell r="CB472" t="str">
            <v/>
          </cell>
          <cell r="CC472" t="str">
            <v/>
          </cell>
          <cell r="CD472" t="str">
            <v/>
          </cell>
          <cell r="CE472" t="str">
            <v/>
          </cell>
          <cell r="CF472" t="str">
            <v xml:space="preserve">This part is highly likley to require imperial spanner. </v>
          </cell>
          <cell r="CG472" t="str">
            <v xml:space="preserve">Reinstall in the reverse order. </v>
          </cell>
          <cell r="CH472" t="str">
            <v/>
          </cell>
          <cell r="CI472" t="str">
            <v xml:space="preserve">Use thread-locking compound on fasteners. Use silicone grease on bonded seals for preservation.  Use anti-seizing grease/compound on bulkhead connectors and bolts.  Use  bonding compound on mounting strap clamp locations as required. </v>
          </cell>
          <cell r="CJ472" t="str">
            <v xml:space="preserve">No predicted life limitations. </v>
          </cell>
          <cell r="CK472" t="str">
            <v/>
          </cell>
          <cell r="CL472" t="str">
            <v>Y</v>
          </cell>
        </row>
        <row r="473">
          <cell r="A473">
            <v>483</v>
          </cell>
          <cell r="B473">
            <v>291</v>
          </cell>
          <cell r="C473">
            <v>3</v>
          </cell>
          <cell r="D473" t="str">
            <v>Y</v>
          </cell>
          <cell r="E473">
            <v>13</v>
          </cell>
          <cell r="F473" t="str">
            <v>SV00A0A450AV03</v>
          </cell>
          <cell r="G473" t="str">
            <v>Y-POS187-312-120</v>
          </cell>
          <cell r="H473" t="str">
            <v>Scout</v>
          </cell>
          <cell r="I473" t="str">
            <v>SECONDARY TANK - 1 - SCOUT</v>
          </cell>
          <cell r="J473" t="str">
            <v>Optical sensor unit</v>
          </cell>
          <cell r="K473" t="str">
            <v>Optical Sensor Fwd</v>
          </cell>
          <cell r="L473" t="str">
            <v>Optical sensor unit</v>
          </cell>
          <cell r="M473">
            <v>1</v>
          </cell>
          <cell r="N473">
            <v>1</v>
          </cell>
          <cell r="O473">
            <v>13</v>
          </cell>
          <cell r="P473">
            <v>13</v>
          </cell>
          <cell r="Q473">
            <v>1.2999999999999999E-5</v>
          </cell>
          <cell r="R473">
            <v>76923.076923076922</v>
          </cell>
          <cell r="S473" t="str">
            <v>No redundancy</v>
          </cell>
          <cell r="T473" t="str">
            <v>NPRD 95 P2-182, Sensor Level Liquid - 2.6 GB converted to GM.</v>
          </cell>
          <cell r="U473">
            <v>1</v>
          </cell>
          <cell r="V473">
            <v>0.25</v>
          </cell>
          <cell r="W473">
            <v>3.2499999999999998E-6</v>
          </cell>
          <cell r="X473" t="str">
            <v>Expected to require 1 mechanic to conduct repairs. Expected to be replaceable in situ. Repair by exchange available at First or Second line without special facilities. This part is highly likley to require imperial spanner. No consumeables predicted. No p</v>
          </cell>
          <cell r="Z473">
            <v>0</v>
          </cell>
          <cell r="AA473" t="str">
            <v>T0</v>
          </cell>
          <cell r="AB473" t="str">
            <v>T0</v>
          </cell>
          <cell r="AC473" t="str">
            <v>P25</v>
          </cell>
          <cell r="AD473" t="str">
            <v>T0</v>
          </cell>
          <cell r="AE473">
            <v>0</v>
          </cell>
          <cell r="AF473">
            <v>0</v>
          </cell>
          <cell r="AG473">
            <v>0.16666666666666666</v>
          </cell>
          <cell r="AH473">
            <v>0</v>
          </cell>
          <cell r="AI473">
            <v>0</v>
          </cell>
          <cell r="AJ473">
            <v>8.3333333333333329E-2</v>
          </cell>
          <cell r="AK473">
            <v>0</v>
          </cell>
          <cell r="AL473">
            <v>0</v>
          </cell>
          <cell r="AM473">
            <v>0.25</v>
          </cell>
          <cell r="AN473">
            <v>3.2499999999999998E-6</v>
          </cell>
          <cell r="AP473">
            <v>2</v>
          </cell>
          <cell r="AQ473">
            <v>1</v>
          </cell>
          <cell r="BD473">
            <v>1</v>
          </cell>
          <cell r="BJ473">
            <v>3</v>
          </cell>
          <cell r="BL473">
            <v>1</v>
          </cell>
          <cell r="BM473">
            <v>1</v>
          </cell>
          <cell r="BO473" t="str">
            <v xml:space="preserve">Expected to require 1 mechanic to conduct repairs. </v>
          </cell>
          <cell r="BP473" t="str">
            <v xml:space="preserve">Expected to be replaceable in situ. </v>
          </cell>
          <cell r="BQ473" t="str">
            <v/>
          </cell>
          <cell r="BR473" t="str">
            <v/>
          </cell>
          <cell r="BS473" t="str">
            <v/>
          </cell>
          <cell r="BT473" t="str">
            <v/>
          </cell>
          <cell r="BU473" t="str">
            <v/>
          </cell>
          <cell r="BV473" t="str">
            <v/>
          </cell>
          <cell r="BW473" t="str">
            <v/>
          </cell>
          <cell r="BX473" t="str">
            <v/>
          </cell>
          <cell r="BY473" t="str">
            <v/>
          </cell>
          <cell r="BZ473" t="str">
            <v/>
          </cell>
          <cell r="CA473" t="str">
            <v xml:space="preserve">Repair by exchange available at First or Second line without special facilities. </v>
          </cell>
          <cell r="CB473" t="str">
            <v/>
          </cell>
          <cell r="CC473" t="str">
            <v/>
          </cell>
          <cell r="CD473" t="str">
            <v/>
          </cell>
          <cell r="CE473" t="str">
            <v/>
          </cell>
          <cell r="CF473" t="str">
            <v xml:space="preserve">This part is highly likley to require imperial spanner. </v>
          </cell>
          <cell r="CG473" t="str">
            <v/>
          </cell>
          <cell r="CH473" t="str">
            <v/>
          </cell>
          <cell r="CI473" t="str">
            <v xml:space="preserve">No consumeables predicted. </v>
          </cell>
          <cell r="CJ473" t="str">
            <v xml:space="preserve">No predicted life limitations. </v>
          </cell>
          <cell r="CK473" t="str">
            <v/>
          </cell>
          <cell r="CL473" t="str">
            <v>Y</v>
          </cell>
        </row>
        <row r="474">
          <cell r="A474">
            <v>484</v>
          </cell>
          <cell r="B474">
            <v>292</v>
          </cell>
          <cell r="C474">
            <v>3</v>
          </cell>
          <cell r="D474" t="str">
            <v>Y</v>
          </cell>
          <cell r="E474">
            <v>1.6613753838518822E-2</v>
          </cell>
          <cell r="F474" t="str">
            <v>SV00A0A450AV05</v>
          </cell>
          <cell r="G474" t="str">
            <v>Y-BS1/2BSP</v>
          </cell>
          <cell r="H474" t="str">
            <v>Scout</v>
          </cell>
          <cell r="I474" t="str">
            <v>SECONDARY TANK - 1 - SCOUT</v>
          </cell>
          <cell r="J474" t="str">
            <v>Washer 1/2 BSP</v>
          </cell>
          <cell r="K474" t="str">
            <v>Optical Sensor Fwd</v>
          </cell>
          <cell r="L474" t="str">
            <v>Washer 1/2 BSP</v>
          </cell>
          <cell r="M474">
            <v>1</v>
          </cell>
          <cell r="N474">
            <v>1</v>
          </cell>
          <cell r="O474">
            <v>1.6613753838518822E-2</v>
          </cell>
          <cell r="P474">
            <v>1.6613753838518822E-2</v>
          </cell>
          <cell r="Q474">
            <v>1.6613753838518823E-8</v>
          </cell>
          <cell r="R474">
            <v>60191092.857142851</v>
          </cell>
          <cell r="S474" t="str">
            <v>No redundancy</v>
          </cell>
          <cell r="T474" t="str">
            <v>NPRD 95 P2-237, Washer P# 7748743 - 1/1685.3506M GM converted to hours</v>
          </cell>
          <cell r="U474">
            <v>1</v>
          </cell>
          <cell r="V474">
            <v>9.9999999999999992E-2</v>
          </cell>
          <cell r="W474">
            <v>1.6613753838518821E-9</v>
          </cell>
          <cell r="X474" t="str">
            <v>Expected to require 1 mechanic to conduct repairs. Expected to be replaceable in situ. Repair by exchange available at First or Second line without special facilities. This part is highly likley to require imperial spanner. No consumeables predicted. No p</v>
          </cell>
          <cell r="Z474">
            <v>0</v>
          </cell>
          <cell r="AA474" t="str">
            <v>T0</v>
          </cell>
          <cell r="AB474" t="str">
            <v>T0</v>
          </cell>
          <cell r="AC474" t="str">
            <v>P26</v>
          </cell>
          <cell r="AD474" t="str">
            <v>T0</v>
          </cell>
          <cell r="AE474">
            <v>0</v>
          </cell>
          <cell r="AF474">
            <v>0</v>
          </cell>
          <cell r="AG474">
            <v>1.6666666666666666E-2</v>
          </cell>
          <cell r="AH474">
            <v>0</v>
          </cell>
          <cell r="AI474">
            <v>0</v>
          </cell>
          <cell r="AJ474">
            <v>8.3333333333333329E-2</v>
          </cell>
          <cell r="AK474">
            <v>0</v>
          </cell>
          <cell r="AL474">
            <v>0</v>
          </cell>
          <cell r="AM474">
            <v>9.9999999999999992E-2</v>
          </cell>
          <cell r="AN474">
            <v>1.6613753838518821E-9</v>
          </cell>
          <cell r="AP474">
            <v>2</v>
          </cell>
          <cell r="AQ474">
            <v>1</v>
          </cell>
          <cell r="BD474">
            <v>1</v>
          </cell>
          <cell r="BJ474">
            <v>3</v>
          </cell>
          <cell r="BL474">
            <v>1</v>
          </cell>
          <cell r="BM474">
            <v>1</v>
          </cell>
          <cell r="BO474" t="str">
            <v xml:space="preserve">Expected to require 1 mechanic to conduct repairs. </v>
          </cell>
          <cell r="BP474" t="str">
            <v xml:space="preserve">Expected to be replaceable in situ. </v>
          </cell>
          <cell r="BQ474" t="str">
            <v/>
          </cell>
          <cell r="BR474" t="str">
            <v/>
          </cell>
          <cell r="BS474" t="str">
            <v/>
          </cell>
          <cell r="BT474" t="str">
            <v/>
          </cell>
          <cell r="BU474" t="str">
            <v/>
          </cell>
          <cell r="BV474" t="str">
            <v/>
          </cell>
          <cell r="BW474" t="str">
            <v/>
          </cell>
          <cell r="BX474" t="str">
            <v/>
          </cell>
          <cell r="BY474" t="str">
            <v/>
          </cell>
          <cell r="BZ474" t="str">
            <v/>
          </cell>
          <cell r="CA474" t="str">
            <v xml:space="preserve">Repair by exchange available at First or Second line without special facilities. </v>
          </cell>
          <cell r="CB474" t="str">
            <v/>
          </cell>
          <cell r="CC474" t="str">
            <v/>
          </cell>
          <cell r="CD474" t="str">
            <v/>
          </cell>
          <cell r="CE474" t="str">
            <v/>
          </cell>
          <cell r="CF474" t="str">
            <v xml:space="preserve">This part is highly likley to require imperial spanner. </v>
          </cell>
          <cell r="CG474" t="str">
            <v/>
          </cell>
          <cell r="CH474" t="str">
            <v/>
          </cell>
          <cell r="CI474" t="str">
            <v xml:space="preserve">No consumeables predicted. </v>
          </cell>
          <cell r="CJ474" t="str">
            <v xml:space="preserve">No predicted life limitations. </v>
          </cell>
          <cell r="CK474" t="str">
            <v/>
          </cell>
          <cell r="CL474" t="str">
            <v>Y</v>
          </cell>
        </row>
        <row r="475">
          <cell r="A475">
            <v>485</v>
          </cell>
          <cell r="B475">
            <v>283</v>
          </cell>
          <cell r="C475">
            <v>2</v>
          </cell>
          <cell r="D475" t="str">
            <v>N</v>
          </cell>
          <cell r="E475">
            <v>0</v>
          </cell>
          <cell r="F475" t="str">
            <v>SV00A0A410AG09</v>
          </cell>
          <cell r="G475" t="str">
            <v/>
          </cell>
          <cell r="H475" t="str">
            <v>Scout</v>
          </cell>
          <cell r="I475" t="str">
            <v>SECONDARY TANK - 1 - SCOUT</v>
          </cell>
          <cell r="J475" t="str">
            <v/>
          </cell>
          <cell r="K475" t="str">
            <v>AFT FUEL FEED</v>
          </cell>
          <cell r="L475" t="str">
            <v/>
          </cell>
          <cell r="M475" t="str">
            <v/>
          </cell>
          <cell r="N475" t="str">
            <v/>
          </cell>
          <cell r="O475">
            <v>5.5482200555016554</v>
          </cell>
          <cell r="P475">
            <v>5.5482200555016554</v>
          </cell>
          <cell r="Q475">
            <v>5.5482200555016554E-6</v>
          </cell>
          <cell r="R475">
            <v>180237.9844340155</v>
          </cell>
          <cell r="S475" t="str">
            <v>Duplicated fuel feeds</v>
          </cell>
          <cell r="T475" t="str">
            <v>Sum of Below Parts</v>
          </cell>
          <cell r="U475">
            <v>1</v>
          </cell>
          <cell r="V475">
            <v>1.1756412681296222</v>
          </cell>
          <cell r="W475">
            <v>6.5227164619121695E-6</v>
          </cell>
          <cell r="X475" t="str">
            <v xml:space="preserve">Repair by exchange available at First or Second line without special facilities. See parts below. Individual damaged parts can be replaced without replacing the tank. </v>
          </cell>
          <cell r="Z475">
            <v>0</v>
          </cell>
          <cell r="AA475" t="str">
            <v>T0</v>
          </cell>
          <cell r="AB475" t="str">
            <v>T0</v>
          </cell>
          <cell r="AC475" t="str">
            <v>T0</v>
          </cell>
          <cell r="AD475" t="str">
            <v>T0</v>
          </cell>
          <cell r="AL475" t="str">
            <v>MTTE =</v>
          </cell>
          <cell r="AM475">
            <v>1.1756412681296222</v>
          </cell>
          <cell r="AN475">
            <v>6.5227164619121695E-6</v>
          </cell>
          <cell r="AP475">
            <v>1</v>
          </cell>
          <cell r="AQ475">
            <v>4</v>
          </cell>
          <cell r="BJ475">
            <v>6</v>
          </cell>
          <cell r="BL475">
            <v>6</v>
          </cell>
          <cell r="BM475">
            <v>5</v>
          </cell>
          <cell r="BN475">
            <v>2</v>
          </cell>
          <cell r="BO475" t="str">
            <v/>
          </cell>
          <cell r="BP475" t="str">
            <v/>
          </cell>
          <cell r="BQ475" t="str">
            <v/>
          </cell>
          <cell r="BR475" t="str">
            <v/>
          </cell>
          <cell r="BS475" t="str">
            <v/>
          </cell>
          <cell r="BT475" t="str">
            <v/>
          </cell>
          <cell r="BU475" t="str">
            <v/>
          </cell>
          <cell r="BV475" t="str">
            <v/>
          </cell>
          <cell r="BW475" t="str">
            <v/>
          </cell>
          <cell r="BX475" t="str">
            <v/>
          </cell>
          <cell r="BY475" t="str">
            <v/>
          </cell>
          <cell r="BZ475" t="str">
            <v/>
          </cell>
          <cell r="CA475" t="str">
            <v xml:space="preserve">Repair by exchange available at First or Second line without special facilities. </v>
          </cell>
          <cell r="CB475" t="str">
            <v/>
          </cell>
          <cell r="CC475" t="str">
            <v/>
          </cell>
          <cell r="CD475" t="str">
            <v/>
          </cell>
          <cell r="CE475" t="str">
            <v/>
          </cell>
          <cell r="CF475" t="str">
            <v/>
          </cell>
          <cell r="CG475" t="str">
            <v/>
          </cell>
          <cell r="CH475" t="str">
            <v/>
          </cell>
          <cell r="CI475" t="str">
            <v/>
          </cell>
          <cell r="CJ475" t="str">
            <v/>
          </cell>
          <cell r="CK475" t="str">
            <v xml:space="preserve">See parts below. Individual damaged parts can be replaced without replacing the tank. </v>
          </cell>
          <cell r="CL475" t="str">
            <v>Y</v>
          </cell>
        </row>
        <row r="476">
          <cell r="A476">
            <v>486</v>
          </cell>
          <cell r="B476">
            <v>283</v>
          </cell>
          <cell r="C476">
            <v>3</v>
          </cell>
          <cell r="D476" t="str">
            <v>Y</v>
          </cell>
          <cell r="E476">
            <v>2.6158200555016551</v>
          </cell>
          <cell r="F476" t="str">
            <v>SV00A0A410AG07</v>
          </cell>
          <cell r="G476" t="str">
            <v>FT28450</v>
          </cell>
          <cell r="H476" t="str">
            <v>Scout</v>
          </cell>
          <cell r="I476" t="str">
            <v>SECONDARY TANK - 1 - SCOUT</v>
          </cell>
          <cell r="J476" t="str">
            <v>FNAV Aft</v>
          </cell>
          <cell r="K476" t="str">
            <v>FNAV Aft</v>
          </cell>
          <cell r="L476" t="str">
            <v>FNAV Aft</v>
          </cell>
          <cell r="M476">
            <v>1</v>
          </cell>
          <cell r="N476">
            <v>1</v>
          </cell>
          <cell r="O476">
            <v>2.6158200555016551</v>
          </cell>
          <cell r="P476">
            <v>2.6158200555016551</v>
          </cell>
          <cell r="Q476">
            <v>2.6158200555016553E-6</v>
          </cell>
          <cell r="R476">
            <v>382289.29314031982</v>
          </cell>
          <cell r="S476" t="str">
            <v>No redundancy</v>
          </cell>
          <cell r="T476" t="str">
            <v>Part comparison to FT54024</v>
          </cell>
          <cell r="U476">
            <v>2</v>
          </cell>
          <cell r="V476">
            <v>2.3166666666666669</v>
          </cell>
          <cell r="W476">
            <v>6.0599831285788354E-6</v>
          </cell>
          <cell r="X476" t="str">
            <v>Expected to be replaceable. Remove tank in accordance with above to gain access. Expected to need 2 mechanics to remove tank. Remove 53 bolts to remove the Top Access Plate. Remove bottom plate. Repair by exchange available at First or Second line without</v>
          </cell>
          <cell r="Y476">
            <v>53</v>
          </cell>
          <cell r="Z476">
            <v>1</v>
          </cell>
          <cell r="AA476" t="str">
            <v>R5</v>
          </cell>
          <cell r="AB476" t="str">
            <v>T4</v>
          </cell>
          <cell r="AC476" t="str">
            <v>P13</v>
          </cell>
          <cell r="AD476" t="str">
            <v>B1</v>
          </cell>
          <cell r="AE476">
            <v>0.45833333333333331</v>
          </cell>
          <cell r="AF476">
            <v>0.5</v>
          </cell>
          <cell r="AG476">
            <v>0.31666666666666665</v>
          </cell>
          <cell r="AH476">
            <v>0.5</v>
          </cell>
          <cell r="AI476">
            <v>0.45833333333333331</v>
          </cell>
          <cell r="AJ476">
            <v>8.3333333333333329E-2</v>
          </cell>
          <cell r="AK476">
            <v>0</v>
          </cell>
          <cell r="AL476">
            <v>0</v>
          </cell>
          <cell r="AM476">
            <v>2.3166666666666669</v>
          </cell>
          <cell r="AN476">
            <v>6.0599831285788354E-6</v>
          </cell>
          <cell r="AP476">
            <v>2</v>
          </cell>
          <cell r="AQ476">
            <v>2</v>
          </cell>
          <cell r="AR476">
            <v>1</v>
          </cell>
          <cell r="AS476">
            <v>53</v>
          </cell>
          <cell r="AT476">
            <v>1</v>
          </cell>
          <cell r="BD476">
            <v>2</v>
          </cell>
          <cell r="BH476">
            <v>2</v>
          </cell>
          <cell r="BJ476">
            <v>1</v>
          </cell>
          <cell r="BK476">
            <v>1</v>
          </cell>
          <cell r="BL476">
            <v>2</v>
          </cell>
          <cell r="BM476">
            <v>1</v>
          </cell>
          <cell r="BO476" t="str">
            <v/>
          </cell>
          <cell r="BP476" t="str">
            <v xml:space="preserve">Expected to be replaceable. </v>
          </cell>
          <cell r="BQ476" t="str">
            <v/>
          </cell>
          <cell r="BR476" t="str">
            <v/>
          </cell>
          <cell r="BS476" t="str">
            <v/>
          </cell>
          <cell r="BT476" t="str">
            <v/>
          </cell>
          <cell r="BU476" t="str">
            <v/>
          </cell>
          <cell r="BV476" t="str">
            <v xml:space="preserve">Remove tank in accordance with above to gain access. Expected to need 2 mechanics to remove tank. </v>
          </cell>
          <cell r="BW476" t="str">
            <v xml:space="preserve">Remove 53 bolts to remove the Top Access Plate. </v>
          </cell>
          <cell r="BX476" t="str">
            <v xml:space="preserve">Remove bottom plate. </v>
          </cell>
          <cell r="BY476" t="str">
            <v/>
          </cell>
          <cell r="BZ476" t="str">
            <v/>
          </cell>
          <cell r="CA476" t="str">
            <v xml:space="preserve">Repair by exchange available at First or Second line without special facilities. </v>
          </cell>
          <cell r="CB476" t="str">
            <v/>
          </cell>
          <cell r="CC476" t="str">
            <v/>
          </cell>
          <cell r="CD476" t="str">
            <v/>
          </cell>
          <cell r="CE476" t="str">
            <v xml:space="preserve">Systematically remove SAFOAM layers to gain access.  Carefully reinstall new layers of Safoam in accordance with instructions. </v>
          </cell>
          <cell r="CF476" t="str">
            <v xml:space="preserve">Remove and replace part with standard tools. No Special tools predicted. </v>
          </cell>
          <cell r="CG476" t="str">
            <v xml:space="preserve">Reinstall in the reverse order. </v>
          </cell>
          <cell r="CH476" t="str">
            <v/>
          </cell>
          <cell r="CI476" t="str">
            <v xml:space="preserve">Use thread-locking compound on fasteners. Use silicone grease on bonded seals for preservation.  Use anti-seizing grease/compound on bulkhead connectors and bolts.  Use  bonding compound on mounting strap clamp locations as required. </v>
          </cell>
          <cell r="CJ476" t="str">
            <v xml:space="preserve">No predicted life limitations. </v>
          </cell>
          <cell r="CK476" t="str">
            <v/>
          </cell>
          <cell r="CL476" t="str">
            <v>Y</v>
          </cell>
        </row>
        <row r="477">
          <cell r="A477">
            <v>487</v>
          </cell>
          <cell r="B477">
            <v>284</v>
          </cell>
          <cell r="C477">
            <v>3</v>
          </cell>
          <cell r="D477" t="str">
            <v>Y</v>
          </cell>
          <cell r="E477">
            <v>0.39</v>
          </cell>
          <cell r="F477" t="str">
            <v>SV00A0A410AG0901</v>
          </cell>
          <cell r="G477" t="str">
            <v>Y-XRT005E177M26</v>
          </cell>
          <cell r="H477" t="str">
            <v>Scout</v>
          </cell>
          <cell r="I477" t="str">
            <v>SECONDARY TANK - 1 - SCOUT</v>
          </cell>
          <cell r="J477" t="str">
            <v>M26 Aluminium Crush Washer</v>
          </cell>
          <cell r="K477" t="str">
            <v>Fuel Feed - Aft Pick Up</v>
          </cell>
          <cell r="L477" t="str">
            <v>M26 Aluminium Crush Washer</v>
          </cell>
          <cell r="M477">
            <v>2</v>
          </cell>
          <cell r="N477">
            <v>2</v>
          </cell>
          <cell r="O477">
            <v>0.19500000000000001</v>
          </cell>
          <cell r="P477">
            <v>0.39</v>
          </cell>
          <cell r="Q477">
            <v>3.9000000000000002E-7</v>
          </cell>
          <cell r="R477">
            <v>2564102.564102564</v>
          </cell>
          <cell r="S477" t="str">
            <v>No redundancy</v>
          </cell>
          <cell r="T477" t="str">
            <v>NPRD 95 P2-179, Seal O-Ring - 0.0780 GF converted to GM.</v>
          </cell>
          <cell r="U477">
            <v>1</v>
          </cell>
          <cell r="V477">
            <v>9.9999999999999992E-2</v>
          </cell>
          <cell r="W477">
            <v>3.8999999999999998E-8</v>
          </cell>
          <cell r="X477" t="str">
            <v>Expected to require 1 mechanic to conduct repairs. Expected to be replaceable in situ. Repair by exchange available at First or Second line without special facilities. Remove and replace part with standard tools. No Special tools predicted. No consumeable</v>
          </cell>
          <cell r="Z477">
            <v>0</v>
          </cell>
          <cell r="AA477" t="str">
            <v>T0</v>
          </cell>
          <cell r="AB477" t="str">
            <v>T0</v>
          </cell>
          <cell r="AC477" t="str">
            <v>P26</v>
          </cell>
          <cell r="AD477" t="str">
            <v>T0</v>
          </cell>
          <cell r="AE477">
            <v>0</v>
          </cell>
          <cell r="AF477">
            <v>0</v>
          </cell>
          <cell r="AG477">
            <v>1.6666666666666666E-2</v>
          </cell>
          <cell r="AH477">
            <v>0</v>
          </cell>
          <cell r="AI477">
            <v>0</v>
          </cell>
          <cell r="AJ477">
            <v>8.3333333333333329E-2</v>
          </cell>
          <cell r="AK477">
            <v>0</v>
          </cell>
          <cell r="AL477">
            <v>0</v>
          </cell>
          <cell r="AM477">
            <v>9.9999999999999992E-2</v>
          </cell>
          <cell r="AN477">
            <v>3.8999999999999998E-8</v>
          </cell>
          <cell r="AP477">
            <v>2</v>
          </cell>
          <cell r="AQ477">
            <v>1</v>
          </cell>
          <cell r="BD477">
            <v>1</v>
          </cell>
          <cell r="BJ477">
            <v>1</v>
          </cell>
          <cell r="BL477">
            <v>1</v>
          </cell>
          <cell r="BM477">
            <v>1</v>
          </cell>
          <cell r="BO477" t="str">
            <v xml:space="preserve">Expected to require 1 mechanic to conduct repairs. </v>
          </cell>
          <cell r="BP477" t="str">
            <v xml:space="preserve">Expected to be replaceable in situ. </v>
          </cell>
          <cell r="BQ477" t="str">
            <v/>
          </cell>
          <cell r="BR477" t="str">
            <v/>
          </cell>
          <cell r="BS477" t="str">
            <v/>
          </cell>
          <cell r="BT477" t="str">
            <v/>
          </cell>
          <cell r="BU477" t="str">
            <v/>
          </cell>
          <cell r="BV477" t="str">
            <v/>
          </cell>
          <cell r="BW477" t="str">
            <v/>
          </cell>
          <cell r="BX477" t="str">
            <v/>
          </cell>
          <cell r="BY477" t="str">
            <v/>
          </cell>
          <cell r="BZ477" t="str">
            <v/>
          </cell>
          <cell r="CA477" t="str">
            <v xml:space="preserve">Repair by exchange available at First or Second line without special facilities. </v>
          </cell>
          <cell r="CB477" t="str">
            <v/>
          </cell>
          <cell r="CC477" t="str">
            <v/>
          </cell>
          <cell r="CD477" t="str">
            <v/>
          </cell>
          <cell r="CE477" t="str">
            <v/>
          </cell>
          <cell r="CF477" t="str">
            <v xml:space="preserve">Remove and replace part with standard tools. No Special tools predicted. </v>
          </cell>
          <cell r="CG477" t="str">
            <v/>
          </cell>
          <cell r="CH477" t="str">
            <v/>
          </cell>
          <cell r="CI477" t="str">
            <v xml:space="preserve">No consumeables predicted. </v>
          </cell>
          <cell r="CJ477" t="str">
            <v xml:space="preserve">No predicted life limitations. </v>
          </cell>
          <cell r="CK477" t="str">
            <v/>
          </cell>
          <cell r="CL477" t="str">
            <v>Y</v>
          </cell>
        </row>
        <row r="478">
          <cell r="A478">
            <v>488</v>
          </cell>
          <cell r="B478">
            <v>289</v>
          </cell>
          <cell r="C478">
            <v>3</v>
          </cell>
          <cell r="D478" t="str">
            <v>Y</v>
          </cell>
          <cell r="E478">
            <v>2.5424000000000002</v>
          </cell>
          <cell r="F478" t="str">
            <v>SV00A0A410AG0903</v>
          </cell>
          <cell r="G478" t="str">
            <v>Y-764305-20</v>
          </cell>
          <cell r="H478" t="str">
            <v>Scout</v>
          </cell>
          <cell r="I478" t="str">
            <v>SECONDARY TANK - 1 - SCOUT</v>
          </cell>
          <cell r="J478" t="str">
            <v>M26 Banjo bolt DIN 7643-3</v>
          </cell>
          <cell r="K478" t="str">
            <v>Fuel Feed - Aft Pick Up</v>
          </cell>
          <cell r="L478" t="str">
            <v>M26 Banjo bolt DIN 7643-3</v>
          </cell>
          <cell r="M478">
            <v>1</v>
          </cell>
          <cell r="N478">
            <v>1</v>
          </cell>
          <cell r="O478">
            <v>2.5424000000000002</v>
          </cell>
          <cell r="P478">
            <v>2.5424000000000002</v>
          </cell>
          <cell r="Q478">
            <v>2.5424000000000004E-6</v>
          </cell>
          <cell r="R478">
            <v>393329.13782252982</v>
          </cell>
          <cell r="S478" t="str">
            <v>No redundancy</v>
          </cell>
          <cell r="T478" t="str">
            <v>NPRD 95 P2-49, Connector Adapter - 0.0908M converted to hours</v>
          </cell>
          <cell r="U478">
            <v>1</v>
          </cell>
          <cell r="V478">
            <v>0.16666666666666666</v>
          </cell>
          <cell r="W478">
            <v>4.2373333333333337E-7</v>
          </cell>
          <cell r="X478" t="str">
            <v>Expected to require 1 mechanic to conduct repairs. Expected to be replaceable in situ. Repair by exchange available at First or Second line without special facilities. Remove and replace part with standard tools. No Special tools predicted. No consumeable</v>
          </cell>
          <cell r="Z478">
            <v>0</v>
          </cell>
          <cell r="AA478" t="str">
            <v>T0</v>
          </cell>
          <cell r="AB478" t="str">
            <v>T0</v>
          </cell>
          <cell r="AC478" t="str">
            <v>P3</v>
          </cell>
          <cell r="AD478" t="str">
            <v>T0</v>
          </cell>
          <cell r="AE478">
            <v>0</v>
          </cell>
          <cell r="AF478">
            <v>0</v>
          </cell>
          <cell r="AG478">
            <v>8.3333333333333329E-2</v>
          </cell>
          <cell r="AH478">
            <v>0</v>
          </cell>
          <cell r="AI478">
            <v>0</v>
          </cell>
          <cell r="AJ478">
            <v>8.3333333333333329E-2</v>
          </cell>
          <cell r="AK478">
            <v>0</v>
          </cell>
          <cell r="AL478">
            <v>0</v>
          </cell>
          <cell r="AM478">
            <v>0.16666666666666666</v>
          </cell>
          <cell r="AN478">
            <v>4.2373333333333337E-7</v>
          </cell>
          <cell r="AP478">
            <v>2</v>
          </cell>
          <cell r="AQ478">
            <v>1</v>
          </cell>
          <cell r="BD478">
            <v>1</v>
          </cell>
          <cell r="BJ478">
            <v>1</v>
          </cell>
          <cell r="BL478">
            <v>1</v>
          </cell>
          <cell r="BM478">
            <v>1</v>
          </cell>
          <cell r="BO478" t="str">
            <v xml:space="preserve">Expected to require 1 mechanic to conduct repairs. </v>
          </cell>
          <cell r="BP478" t="str">
            <v xml:space="preserve">Expected to be replaceable in situ. </v>
          </cell>
          <cell r="BQ478" t="str">
            <v/>
          </cell>
          <cell r="BR478" t="str">
            <v/>
          </cell>
          <cell r="BS478" t="str">
            <v/>
          </cell>
          <cell r="BT478" t="str">
            <v/>
          </cell>
          <cell r="BU478" t="str">
            <v/>
          </cell>
          <cell r="BV478" t="str">
            <v/>
          </cell>
          <cell r="BW478" t="str">
            <v/>
          </cell>
          <cell r="BX478" t="str">
            <v/>
          </cell>
          <cell r="BY478" t="str">
            <v/>
          </cell>
          <cell r="BZ478" t="str">
            <v/>
          </cell>
          <cell r="CA478" t="str">
            <v xml:space="preserve">Repair by exchange available at First or Second line without special facilities. </v>
          </cell>
          <cell r="CB478" t="str">
            <v/>
          </cell>
          <cell r="CC478" t="str">
            <v/>
          </cell>
          <cell r="CD478" t="str">
            <v/>
          </cell>
          <cell r="CE478" t="str">
            <v/>
          </cell>
          <cell r="CF478" t="str">
            <v xml:space="preserve">Remove and replace part with standard tools. No Special tools predicted. </v>
          </cell>
          <cell r="CG478" t="str">
            <v/>
          </cell>
          <cell r="CH478" t="str">
            <v/>
          </cell>
          <cell r="CI478" t="str">
            <v xml:space="preserve">No consumeables predicted. </v>
          </cell>
          <cell r="CJ478" t="str">
            <v xml:space="preserve">No predicted life limitations. </v>
          </cell>
          <cell r="CK478" t="str">
            <v/>
          </cell>
          <cell r="CL478" t="str">
            <v>Y</v>
          </cell>
        </row>
        <row r="479">
          <cell r="A479">
            <v>489</v>
          </cell>
          <cell r="B479">
            <v>290</v>
          </cell>
          <cell r="C479">
            <v>2</v>
          </cell>
          <cell r="D479" t="str">
            <v>N</v>
          </cell>
          <cell r="E479">
            <v>0</v>
          </cell>
          <cell r="F479" t="str">
            <v>SV00A0A450AS</v>
          </cell>
          <cell r="G479" t="str">
            <v/>
          </cell>
          <cell r="H479" t="str">
            <v>Scout</v>
          </cell>
          <cell r="I479" t="str">
            <v>SECONDARY TANK - 1 - SCOUT</v>
          </cell>
          <cell r="J479" t="str">
            <v/>
          </cell>
          <cell r="K479" t="str">
            <v>OPTICAL SENSOR AFT - SECONDARY TANK</v>
          </cell>
          <cell r="L479" t="str">
            <v/>
          </cell>
          <cell r="M479" t="str">
            <v/>
          </cell>
          <cell r="N479" t="str">
            <v/>
          </cell>
          <cell r="O479">
            <v>13.464613753838519</v>
          </cell>
          <cell r="P479">
            <v>13.464613753838519</v>
          </cell>
          <cell r="Q479">
            <v>1.3464613753838519E-5</v>
          </cell>
          <cell r="R479">
            <v>74268.747569154599</v>
          </cell>
          <cell r="S479" t="str">
            <v>FNAV will prevent air intake into fuel system</v>
          </cell>
          <cell r="T479" t="str">
            <v>Sum of Below Parts</v>
          </cell>
          <cell r="U479">
            <v>2</v>
          </cell>
          <cell r="V479">
            <v>0.28308731650747987</v>
          </cell>
          <cell r="W479">
            <v>3.8116613753838512E-6</v>
          </cell>
          <cell r="X479" t="str">
            <v xml:space="preserve">See parts below. If insert is damaged, the removal and replacement of the tank is required. Other damaged parts can be replaced without replacing the tank. </v>
          </cell>
          <cell r="Z479">
            <v>0</v>
          </cell>
          <cell r="AA479" t="str">
            <v>T0</v>
          </cell>
          <cell r="AB479" t="str">
            <v>T0</v>
          </cell>
          <cell r="AC479" t="str">
            <v>T0</v>
          </cell>
          <cell r="AD479" t="str">
            <v>T0</v>
          </cell>
          <cell r="AL479" t="str">
            <v>MTTE =</v>
          </cell>
          <cell r="AM479">
            <v>0.28308731650747987</v>
          </cell>
          <cell r="AN479">
            <v>3.8116613753838512E-6</v>
          </cell>
          <cell r="AP479">
            <v>1</v>
          </cell>
          <cell r="AQ479">
            <v>4</v>
          </cell>
          <cell r="BJ479">
            <v>6</v>
          </cell>
          <cell r="BL479">
            <v>6</v>
          </cell>
          <cell r="BM479">
            <v>5</v>
          </cell>
          <cell r="BN479">
            <v>1</v>
          </cell>
          <cell r="BO479" t="str">
            <v/>
          </cell>
          <cell r="BP479" t="str">
            <v/>
          </cell>
          <cell r="BQ479" t="str">
            <v/>
          </cell>
          <cell r="BR479" t="str">
            <v/>
          </cell>
          <cell r="BS479" t="str">
            <v/>
          </cell>
          <cell r="BT479" t="str">
            <v/>
          </cell>
          <cell r="BU479" t="str">
            <v/>
          </cell>
          <cell r="BV479" t="str">
            <v/>
          </cell>
          <cell r="BW479" t="str">
            <v/>
          </cell>
          <cell r="BX479" t="str">
            <v/>
          </cell>
          <cell r="BY479" t="str">
            <v/>
          </cell>
          <cell r="BZ479" t="str">
            <v/>
          </cell>
          <cell r="CA479" t="str">
            <v/>
          </cell>
          <cell r="CB479" t="str">
            <v/>
          </cell>
          <cell r="CC479" t="str">
            <v/>
          </cell>
          <cell r="CD479" t="str">
            <v/>
          </cell>
          <cell r="CE479" t="str">
            <v/>
          </cell>
          <cell r="CF479" t="str">
            <v/>
          </cell>
          <cell r="CG479" t="str">
            <v/>
          </cell>
          <cell r="CH479" t="str">
            <v/>
          </cell>
          <cell r="CI479" t="str">
            <v/>
          </cell>
          <cell r="CJ479" t="str">
            <v/>
          </cell>
          <cell r="CK479" t="str">
            <v xml:space="preserve">See parts below. If insert is damaged, the removal and replacement of the tank is required. Other damaged parts can be replaced without replacing the tank. </v>
          </cell>
          <cell r="CL479" t="str">
            <v>Y</v>
          </cell>
        </row>
        <row r="480">
          <cell r="A480">
            <v>490</v>
          </cell>
          <cell r="B480">
            <v>290</v>
          </cell>
          <cell r="C480">
            <v>3</v>
          </cell>
          <cell r="D480" t="str">
            <v>Y</v>
          </cell>
          <cell r="E480">
            <v>0.44800000000000001</v>
          </cell>
          <cell r="F480" t="str">
            <v>SV00A0A450AS01</v>
          </cell>
          <cell r="G480" t="str">
            <v>FT28275</v>
          </cell>
          <cell r="H480" t="str">
            <v>Scout</v>
          </cell>
          <cell r="I480" t="str">
            <v>SECONDARY TANK - 1 - SCOUT</v>
          </cell>
          <cell r="J480" t="str">
            <v>Insert 1/2" BSP</v>
          </cell>
          <cell r="K480" t="str">
            <v>Optical Sensor Aft</v>
          </cell>
          <cell r="L480" t="str">
            <v>Insert 1/2" BSP</v>
          </cell>
          <cell r="M480">
            <v>1</v>
          </cell>
          <cell r="N480">
            <v>1</v>
          </cell>
          <cell r="O480">
            <v>0.44800000000000001</v>
          </cell>
          <cell r="P480">
            <v>0.44800000000000001</v>
          </cell>
          <cell r="Q480">
            <v>4.4799999999999999E-7</v>
          </cell>
          <cell r="R480">
            <v>2232142.8571428573</v>
          </cell>
          <cell r="S480" t="str">
            <v>No redundancy</v>
          </cell>
          <cell r="T480" t="str">
            <v>NPRD 95 P2-122, Insert Mount Engine - 0.0160M converted to hours.</v>
          </cell>
          <cell r="U480">
            <v>2</v>
          </cell>
          <cell r="V480">
            <v>1.2499999999999998</v>
          </cell>
          <cell r="W480">
            <v>5.5999999999999993E-7</v>
          </cell>
          <cell r="X480" t="str">
            <v>Tank is considered beyond economic repair. Remove and replace tank in accordance with above. Expected to require 2 mechanics to remove the tank. Repair by exchange available at First or Second line without special facilities. This part is highly likley to</v>
          </cell>
          <cell r="Z480">
            <v>1</v>
          </cell>
          <cell r="AA480" t="str">
            <v>R5</v>
          </cell>
          <cell r="AB480" t="str">
            <v>T0</v>
          </cell>
          <cell r="AC480" t="str">
            <v>T0</v>
          </cell>
          <cell r="AD480" t="str">
            <v>T0</v>
          </cell>
          <cell r="AE480">
            <v>0</v>
          </cell>
          <cell r="AF480">
            <v>0.5</v>
          </cell>
          <cell r="AG480">
            <v>0.16666666666666666</v>
          </cell>
          <cell r="AH480">
            <v>0.5</v>
          </cell>
          <cell r="AI480">
            <v>0</v>
          </cell>
          <cell r="AJ480">
            <v>8.3333333333333329E-2</v>
          </cell>
          <cell r="AK480">
            <v>0</v>
          </cell>
          <cell r="AL480">
            <v>0</v>
          </cell>
          <cell r="AM480">
            <v>1.2499999999999998</v>
          </cell>
          <cell r="AN480">
            <v>5.5999999999999993E-7</v>
          </cell>
          <cell r="AP480">
            <v>2</v>
          </cell>
          <cell r="AQ480">
            <v>3</v>
          </cell>
          <cell r="BD480">
            <v>2</v>
          </cell>
          <cell r="BJ480">
            <v>3</v>
          </cell>
          <cell r="BK480">
            <v>1</v>
          </cell>
          <cell r="BL480">
            <v>2</v>
          </cell>
          <cell r="BM480">
            <v>1</v>
          </cell>
          <cell r="BO480" t="str">
            <v/>
          </cell>
          <cell r="BP480" t="str">
            <v/>
          </cell>
          <cell r="BQ480" t="str">
            <v/>
          </cell>
          <cell r="BR480" t="str">
            <v/>
          </cell>
          <cell r="BS480" t="str">
            <v/>
          </cell>
          <cell r="BT480" t="str">
            <v/>
          </cell>
          <cell r="BU480" t="str">
            <v/>
          </cell>
          <cell r="BV480" t="str">
            <v xml:space="preserve">Tank is considered beyond economic repair. Remove and replace tank in accordance with above. Expected to require 2 mechanics to remove the tank. </v>
          </cell>
          <cell r="BW480" t="str">
            <v/>
          </cell>
          <cell r="BX480" t="str">
            <v/>
          </cell>
          <cell r="BY480" t="str">
            <v/>
          </cell>
          <cell r="BZ480" t="str">
            <v/>
          </cell>
          <cell r="CA480" t="str">
            <v xml:space="preserve">Repair by exchange available at First or Second line without special facilities. </v>
          </cell>
          <cell r="CB480" t="str">
            <v/>
          </cell>
          <cell r="CC480" t="str">
            <v/>
          </cell>
          <cell r="CD480" t="str">
            <v/>
          </cell>
          <cell r="CE480" t="str">
            <v/>
          </cell>
          <cell r="CF480" t="str">
            <v xml:space="preserve">This part is highly likley to require imperial spanner. </v>
          </cell>
          <cell r="CG480" t="str">
            <v xml:space="preserve">Reinstall in the reverse order. </v>
          </cell>
          <cell r="CH480" t="str">
            <v/>
          </cell>
          <cell r="CI480" t="str">
            <v xml:space="preserve">Use thread-locking compound on fasteners. Use silicone grease on bonded seals for preservation.  Use anti-seizing grease/compound on bulkhead connectors and bolts.  Use  bonding compound on mounting strap clamp locations as required. </v>
          </cell>
          <cell r="CJ480" t="str">
            <v xml:space="preserve">No predicted life limitations. </v>
          </cell>
          <cell r="CK480" t="str">
            <v/>
          </cell>
          <cell r="CL480" t="str">
            <v>Y</v>
          </cell>
        </row>
        <row r="481">
          <cell r="A481">
            <v>491</v>
          </cell>
          <cell r="B481">
            <v>291</v>
          </cell>
          <cell r="C481">
            <v>3</v>
          </cell>
          <cell r="D481" t="str">
            <v>Y</v>
          </cell>
          <cell r="E481">
            <v>13</v>
          </cell>
          <cell r="F481" t="str">
            <v>SV00A0A450AS03</v>
          </cell>
          <cell r="G481" t="str">
            <v>Y-POS187-312-120</v>
          </cell>
          <cell r="H481" t="str">
            <v>Scout</v>
          </cell>
          <cell r="I481" t="str">
            <v>SECONDARY TANK - 1 - SCOUT</v>
          </cell>
          <cell r="J481" t="str">
            <v>Optical sensor unit</v>
          </cell>
          <cell r="K481" t="str">
            <v>Optical Sensor Aft</v>
          </cell>
          <cell r="L481" t="str">
            <v>Optical sensor unit</v>
          </cell>
          <cell r="M481">
            <v>1</v>
          </cell>
          <cell r="N481">
            <v>1</v>
          </cell>
          <cell r="O481">
            <v>13</v>
          </cell>
          <cell r="P481">
            <v>13</v>
          </cell>
          <cell r="Q481">
            <v>1.2999999999999999E-5</v>
          </cell>
          <cell r="R481">
            <v>76923.076923076922</v>
          </cell>
          <cell r="S481" t="str">
            <v>No redundancy</v>
          </cell>
          <cell r="T481" t="str">
            <v>NPRD 95 P2-182, Sensor Level Liquid - 2.6 GB converted to GM.</v>
          </cell>
          <cell r="U481">
            <v>1</v>
          </cell>
          <cell r="V481">
            <v>0.25</v>
          </cell>
          <cell r="W481">
            <v>3.2499999999999998E-6</v>
          </cell>
          <cell r="X481" t="str">
            <v>Expected to require 1 mechanic to conduct repairs. Expected to be replaceable in situ. Repair by exchange available at First or Second line without special facilities. This part is highly likley to require imperial spanner. No consumeables predicted. No p</v>
          </cell>
          <cell r="Z481">
            <v>0</v>
          </cell>
          <cell r="AA481" t="str">
            <v>T0</v>
          </cell>
          <cell r="AB481" t="str">
            <v>T0</v>
          </cell>
          <cell r="AC481" t="str">
            <v>P25</v>
          </cell>
          <cell r="AD481" t="str">
            <v>T0</v>
          </cell>
          <cell r="AE481">
            <v>0</v>
          </cell>
          <cell r="AF481">
            <v>0</v>
          </cell>
          <cell r="AG481">
            <v>0.16666666666666666</v>
          </cell>
          <cell r="AH481">
            <v>0</v>
          </cell>
          <cell r="AI481">
            <v>0</v>
          </cell>
          <cell r="AJ481">
            <v>8.3333333333333329E-2</v>
          </cell>
          <cell r="AK481">
            <v>0</v>
          </cell>
          <cell r="AL481">
            <v>0</v>
          </cell>
          <cell r="AM481">
            <v>0.25</v>
          </cell>
          <cell r="AN481">
            <v>3.2499999999999998E-6</v>
          </cell>
          <cell r="AP481">
            <v>2</v>
          </cell>
          <cell r="AQ481">
            <v>1</v>
          </cell>
          <cell r="BD481">
            <v>1</v>
          </cell>
          <cell r="BJ481">
            <v>3</v>
          </cell>
          <cell r="BL481">
            <v>1</v>
          </cell>
          <cell r="BM481">
            <v>1</v>
          </cell>
          <cell r="BO481" t="str">
            <v xml:space="preserve">Expected to require 1 mechanic to conduct repairs. </v>
          </cell>
          <cell r="BP481" t="str">
            <v xml:space="preserve">Expected to be replaceable in situ. </v>
          </cell>
          <cell r="BQ481" t="str">
            <v/>
          </cell>
          <cell r="BR481" t="str">
            <v/>
          </cell>
          <cell r="BS481" t="str">
            <v/>
          </cell>
          <cell r="BT481" t="str">
            <v/>
          </cell>
          <cell r="BU481" t="str">
            <v/>
          </cell>
          <cell r="BV481" t="str">
            <v/>
          </cell>
          <cell r="BW481" t="str">
            <v/>
          </cell>
          <cell r="BX481" t="str">
            <v/>
          </cell>
          <cell r="BY481" t="str">
            <v/>
          </cell>
          <cell r="BZ481" t="str">
            <v/>
          </cell>
          <cell r="CA481" t="str">
            <v xml:space="preserve">Repair by exchange available at First or Second line without special facilities. </v>
          </cell>
          <cell r="CB481" t="str">
            <v/>
          </cell>
          <cell r="CC481" t="str">
            <v/>
          </cell>
          <cell r="CD481" t="str">
            <v/>
          </cell>
          <cell r="CE481" t="str">
            <v/>
          </cell>
          <cell r="CF481" t="str">
            <v xml:space="preserve">This part is highly likley to require imperial spanner. </v>
          </cell>
          <cell r="CG481" t="str">
            <v/>
          </cell>
          <cell r="CH481" t="str">
            <v/>
          </cell>
          <cell r="CI481" t="str">
            <v xml:space="preserve">No consumeables predicted. </v>
          </cell>
          <cell r="CJ481" t="str">
            <v xml:space="preserve">No predicted life limitations. </v>
          </cell>
          <cell r="CK481" t="str">
            <v/>
          </cell>
          <cell r="CL481" t="str">
            <v>Y</v>
          </cell>
        </row>
        <row r="482">
          <cell r="A482">
            <v>492</v>
          </cell>
          <cell r="B482">
            <v>292</v>
          </cell>
          <cell r="C482">
            <v>3</v>
          </cell>
          <cell r="D482" t="str">
            <v>Y</v>
          </cell>
          <cell r="E482">
            <v>1.6613753838518822E-2</v>
          </cell>
          <cell r="F482" t="str">
            <v>SV00A0A450AS05</v>
          </cell>
          <cell r="G482" t="str">
            <v>Y-BS1/2BSP</v>
          </cell>
          <cell r="H482" t="str">
            <v>Scout</v>
          </cell>
          <cell r="I482" t="str">
            <v>SECONDARY TANK - 1 - SCOUT</v>
          </cell>
          <cell r="J482" t="str">
            <v>Washer 1/2 BSP</v>
          </cell>
          <cell r="K482" t="str">
            <v>Optical Sensor Aft</v>
          </cell>
          <cell r="L482" t="str">
            <v>Washer 1/2 BSP</v>
          </cell>
          <cell r="M482">
            <v>1</v>
          </cell>
          <cell r="N482">
            <v>1</v>
          </cell>
          <cell r="O482">
            <v>1.6613753838518822E-2</v>
          </cell>
          <cell r="P482">
            <v>1.6613753838518822E-2</v>
          </cell>
          <cell r="Q482">
            <v>1.6613753838518823E-8</v>
          </cell>
          <cell r="R482">
            <v>60191092.857142851</v>
          </cell>
          <cell r="S482" t="str">
            <v>No redundancy</v>
          </cell>
          <cell r="T482" t="str">
            <v>NPRD 95 P2-237, Washer P# 7748743 - 1/1685.3506M GM converted to hours</v>
          </cell>
          <cell r="U482">
            <v>1</v>
          </cell>
          <cell r="V482">
            <v>9.9999999999999992E-2</v>
          </cell>
          <cell r="W482">
            <v>1.6613753838518821E-9</v>
          </cell>
          <cell r="X482" t="str">
            <v>Expected to require 1 mechanic to conduct repairs. Expected to be replaceable in situ. Repair by exchange available at First or Second line without special facilities. This part is highly likley to require imperial spanner. No consumeables predicted. No p</v>
          </cell>
          <cell r="Z482">
            <v>0</v>
          </cell>
          <cell r="AA482" t="str">
            <v>T0</v>
          </cell>
          <cell r="AB482" t="str">
            <v>T0</v>
          </cell>
          <cell r="AC482" t="str">
            <v>P26</v>
          </cell>
          <cell r="AD482" t="str">
            <v>T0</v>
          </cell>
          <cell r="AE482">
            <v>0</v>
          </cell>
          <cell r="AF482">
            <v>0</v>
          </cell>
          <cell r="AG482">
            <v>1.6666666666666666E-2</v>
          </cell>
          <cell r="AH482">
            <v>0</v>
          </cell>
          <cell r="AI482">
            <v>0</v>
          </cell>
          <cell r="AJ482">
            <v>8.3333333333333329E-2</v>
          </cell>
          <cell r="AK482">
            <v>0</v>
          </cell>
          <cell r="AL482">
            <v>0</v>
          </cell>
          <cell r="AM482">
            <v>9.9999999999999992E-2</v>
          </cell>
          <cell r="AN482">
            <v>1.6613753838518821E-9</v>
          </cell>
          <cell r="AP482">
            <v>2</v>
          </cell>
          <cell r="AQ482">
            <v>1</v>
          </cell>
          <cell r="BD482">
            <v>1</v>
          </cell>
          <cell r="BJ482">
            <v>3</v>
          </cell>
          <cell r="BL482">
            <v>1</v>
          </cell>
          <cell r="BM482">
            <v>1</v>
          </cell>
          <cell r="BO482" t="str">
            <v xml:space="preserve">Expected to require 1 mechanic to conduct repairs. </v>
          </cell>
          <cell r="BP482" t="str">
            <v xml:space="preserve">Expected to be replaceable in situ. </v>
          </cell>
          <cell r="BQ482" t="str">
            <v/>
          </cell>
          <cell r="BR482" t="str">
            <v/>
          </cell>
          <cell r="BS482" t="str">
            <v/>
          </cell>
          <cell r="BT482" t="str">
            <v/>
          </cell>
          <cell r="BU482" t="str">
            <v/>
          </cell>
          <cell r="BV482" t="str">
            <v/>
          </cell>
          <cell r="BW482" t="str">
            <v/>
          </cell>
          <cell r="BX482" t="str">
            <v/>
          </cell>
          <cell r="BY482" t="str">
            <v/>
          </cell>
          <cell r="BZ482" t="str">
            <v/>
          </cell>
          <cell r="CA482" t="str">
            <v xml:space="preserve">Repair by exchange available at First or Second line without special facilities. </v>
          </cell>
          <cell r="CB482" t="str">
            <v/>
          </cell>
          <cell r="CC482" t="str">
            <v/>
          </cell>
          <cell r="CD482" t="str">
            <v/>
          </cell>
          <cell r="CE482" t="str">
            <v/>
          </cell>
          <cell r="CF482" t="str">
            <v xml:space="preserve">This part is highly likley to require imperial spanner. </v>
          </cell>
          <cell r="CG482" t="str">
            <v/>
          </cell>
          <cell r="CH482" t="str">
            <v/>
          </cell>
          <cell r="CI482" t="str">
            <v xml:space="preserve">No consumeables predicted. </v>
          </cell>
          <cell r="CJ482" t="str">
            <v xml:space="preserve">No predicted life limitations. </v>
          </cell>
          <cell r="CK482" t="str">
            <v/>
          </cell>
          <cell r="CL482" t="str">
            <v>Y</v>
          </cell>
        </row>
        <row r="483">
          <cell r="A483">
            <v>493</v>
          </cell>
          <cell r="B483">
            <v>112</v>
          </cell>
          <cell r="C483">
            <v>2</v>
          </cell>
          <cell r="D483" t="str">
            <v>Y</v>
          </cell>
          <cell r="E483">
            <v>1</v>
          </cell>
          <cell r="F483" t="str">
            <v>SV00A0A410AG0101</v>
          </cell>
          <cell r="G483" t="str">
            <v/>
          </cell>
          <cell r="H483" t="str">
            <v>Scout</v>
          </cell>
          <cell r="I483" t="str">
            <v>SECONDARY TANK - 1 - SCOUT</v>
          </cell>
          <cell r="J483" t="str">
            <v>HG334A 1.6mm Kit</v>
          </cell>
          <cell r="K483" t="str">
            <v>Interface sponge</v>
          </cell>
          <cell r="L483" t="str">
            <v>HG334A 1.6mm Kit</v>
          </cell>
          <cell r="M483">
            <v>1</v>
          </cell>
          <cell r="N483">
            <v>1</v>
          </cell>
          <cell r="O483">
            <v>1</v>
          </cell>
          <cell r="P483">
            <v>1</v>
          </cell>
          <cell r="Q483">
            <v>9.9999999999999995E-7</v>
          </cell>
          <cell r="R483">
            <v>1000000</v>
          </cell>
          <cell r="S483" t="str">
            <v>No redundancy</v>
          </cell>
          <cell r="T483" t="str">
            <v>Unsubstantiated Estimate</v>
          </cell>
          <cell r="U483">
            <v>2</v>
          </cell>
          <cell r="V483">
            <v>1.2833333333333332</v>
          </cell>
          <cell r="W483">
            <v>1.2833333333333333E-6</v>
          </cell>
          <cell r="X483" t="str">
            <v>Remove engine to gain full access to Collector Tank. Carefully remove the transfer hose from both ends. Tank is considered beyond economic repair. Remove and replace tank in accordance with above. Expected to require 2 mechanics to remove the tank. Repair</v>
          </cell>
          <cell r="Z483">
            <v>1</v>
          </cell>
          <cell r="AA483" t="str">
            <v>R1</v>
          </cell>
          <cell r="AB483" t="str">
            <v>T0</v>
          </cell>
          <cell r="AC483" t="str">
            <v>T0</v>
          </cell>
          <cell r="AD483" t="str">
            <v>T0</v>
          </cell>
          <cell r="AE483">
            <v>0</v>
          </cell>
          <cell r="AF483">
            <v>0.5</v>
          </cell>
          <cell r="AG483">
            <v>0.2</v>
          </cell>
          <cell r="AH483">
            <v>0.5</v>
          </cell>
          <cell r="AI483">
            <v>0</v>
          </cell>
          <cell r="AJ483">
            <v>8.3333333333333329E-2</v>
          </cell>
          <cell r="AK483">
            <v>0</v>
          </cell>
          <cell r="AL483">
            <v>0</v>
          </cell>
          <cell r="AM483">
            <v>1.2833333333333332</v>
          </cell>
          <cell r="AN483">
            <v>1.2833333333333333E-6</v>
          </cell>
          <cell r="AO483">
            <v>1</v>
          </cell>
          <cell r="AP483">
            <v>2</v>
          </cell>
          <cell r="AQ483">
            <v>3</v>
          </cell>
          <cell r="AY483">
            <v>1</v>
          </cell>
          <cell r="BD483">
            <v>2</v>
          </cell>
          <cell r="BF483">
            <v>1</v>
          </cell>
          <cell r="BG483">
            <v>1</v>
          </cell>
          <cell r="BI483">
            <v>1</v>
          </cell>
          <cell r="BJ483">
            <v>2</v>
          </cell>
          <cell r="BK483">
            <v>1</v>
          </cell>
          <cell r="BL483">
            <v>5</v>
          </cell>
          <cell r="BM483">
            <v>1</v>
          </cell>
          <cell r="BO483" t="str">
            <v/>
          </cell>
          <cell r="BP483" t="str">
            <v/>
          </cell>
          <cell r="BQ483" t="str">
            <v xml:space="preserve">Remove engine to gain full access to Collector Tank. </v>
          </cell>
          <cell r="BR483" t="str">
            <v/>
          </cell>
          <cell r="BS483" t="str">
            <v/>
          </cell>
          <cell r="BT483" t="str">
            <v/>
          </cell>
          <cell r="BU483" t="str">
            <v xml:space="preserve">Carefully remove the transfer hose from both ends. </v>
          </cell>
          <cell r="BV483" t="str">
            <v xml:space="preserve">Tank is considered beyond economic repair. Remove and replace tank in accordance with above. Expected to require 2 mechanics to remove the tank. </v>
          </cell>
          <cell r="BW483" t="str">
            <v/>
          </cell>
          <cell r="BX483" t="str">
            <v/>
          </cell>
          <cell r="BY483" t="str">
            <v/>
          </cell>
          <cell r="BZ483" t="str">
            <v/>
          </cell>
          <cell r="CA483" t="str">
            <v xml:space="preserve">Repair by exchange available at First or Second line without special facilities. </v>
          </cell>
          <cell r="CB483" t="str">
            <v/>
          </cell>
          <cell r="CC483" t="str">
            <v xml:space="preserve">Vendor approved repair of the tank is predicted to be too time consuming for level 1 or 2 instituations and these should be controlled in level 3 or 4 institutions with greater access to materials, tools and clean, well-lit ventillated facilities.  </v>
          </cell>
          <cell r="CD483" t="str">
            <v xml:space="preserve">Difficult to repair.  Some specialist patching is possible.  GKN can supply details. </v>
          </cell>
          <cell r="CE483" t="str">
            <v/>
          </cell>
          <cell r="CF483" t="str">
            <v xml:space="preserve">Cutting tools and Separating spatulas required. </v>
          </cell>
          <cell r="CG483" t="str">
            <v xml:space="preserve">Reinstall in the reverse order. </v>
          </cell>
          <cell r="CH483" t="str">
            <v xml:space="preserve">Task time doesn't include 24 hours inactive time awaiting curing of Adhesives. </v>
          </cell>
          <cell r="CI483" t="str">
            <v xml:space="preserve">Use thread-locking compound on fasteners. Use silicone grease on bonded seals for preservation.  Use anti-seizing grease/compound on bulkhead connectors and bolts.  Use  bonding compound on mounting strap clamp locations as required. Use P-NEA26 adhesive </v>
          </cell>
          <cell r="CJ483" t="str">
            <v xml:space="preserve">No predicted life limitations. </v>
          </cell>
          <cell r="CK483" t="str">
            <v/>
          </cell>
          <cell r="CL483" t="str">
            <v>Y</v>
          </cell>
        </row>
        <row r="484">
          <cell r="A484">
            <v>494</v>
          </cell>
          <cell r="B484">
            <v>111</v>
          </cell>
          <cell r="C484">
            <v>2</v>
          </cell>
          <cell r="D484" t="str">
            <v>N</v>
          </cell>
          <cell r="E484">
            <v>0</v>
          </cell>
          <cell r="F484" t="str">
            <v>SV00A0A410AG17</v>
          </cell>
          <cell r="G484" t="str">
            <v/>
          </cell>
          <cell r="H484" t="str">
            <v>Scout</v>
          </cell>
          <cell r="I484" t="str">
            <v>SECONDARY TANK - 1 - SCOUT</v>
          </cell>
          <cell r="J484" t="str">
            <v/>
          </cell>
          <cell r="K484" t="str">
            <v>Strap Assy 1</v>
          </cell>
          <cell r="L484" t="str">
            <v/>
          </cell>
          <cell r="M484" t="str">
            <v/>
          </cell>
          <cell r="N484" t="str">
            <v/>
          </cell>
          <cell r="O484">
            <v>4.8137650460622279</v>
          </cell>
          <cell r="P484">
            <v>4.8137650460622279</v>
          </cell>
          <cell r="Q484">
            <v>4.8137650460622281E-6</v>
          </cell>
          <cell r="R484">
            <v>207737.60049174467</v>
          </cell>
          <cell r="S484" t="str">
            <v>Any two straps will retain function</v>
          </cell>
          <cell r="T484" t="str">
            <v>Sum of Below Parts</v>
          </cell>
          <cell r="U484">
            <v>1</v>
          </cell>
          <cell r="V484">
            <v>1.4417091386756833</v>
          </cell>
          <cell r="W484">
            <v>6.9400490583454856E-6</v>
          </cell>
          <cell r="X484" t="str">
            <v xml:space="preserve">Repair by exchange available at First or Second line without special facilities. See parts below. Individual damaged parts can be replaced without replacing the tank. </v>
          </cell>
          <cell r="Z484">
            <v>0</v>
          </cell>
          <cell r="AA484" t="str">
            <v>T0</v>
          </cell>
          <cell r="AB484" t="str">
            <v>T0</v>
          </cell>
          <cell r="AC484" t="str">
            <v>T0</v>
          </cell>
          <cell r="AD484" t="str">
            <v>T0</v>
          </cell>
          <cell r="AL484" t="str">
            <v>MTTE =</v>
          </cell>
          <cell r="AM484">
            <v>1.4417091386756833</v>
          </cell>
          <cell r="AN484">
            <v>6.9400490583454856E-6</v>
          </cell>
          <cell r="AP484">
            <v>1</v>
          </cell>
          <cell r="AQ484">
            <v>4</v>
          </cell>
          <cell r="BJ484">
            <v>6</v>
          </cell>
          <cell r="BL484">
            <v>6</v>
          </cell>
          <cell r="BM484">
            <v>5</v>
          </cell>
          <cell r="BN484">
            <v>2</v>
          </cell>
          <cell r="BO484" t="str">
            <v/>
          </cell>
          <cell r="BP484" t="str">
            <v/>
          </cell>
          <cell r="BQ484" t="str">
            <v/>
          </cell>
          <cell r="BR484" t="str">
            <v/>
          </cell>
          <cell r="BS484" t="str">
            <v/>
          </cell>
          <cell r="BT484" t="str">
            <v/>
          </cell>
          <cell r="BU484" t="str">
            <v/>
          </cell>
          <cell r="BV484" t="str">
            <v/>
          </cell>
          <cell r="BW484" t="str">
            <v/>
          </cell>
          <cell r="BX484" t="str">
            <v/>
          </cell>
          <cell r="BY484" t="str">
            <v/>
          </cell>
          <cell r="BZ484" t="str">
            <v/>
          </cell>
          <cell r="CA484" t="str">
            <v xml:space="preserve">Repair by exchange available at First or Second line without special facilities. </v>
          </cell>
          <cell r="CB484" t="str">
            <v/>
          </cell>
          <cell r="CC484" t="str">
            <v/>
          </cell>
          <cell r="CD484" t="str">
            <v/>
          </cell>
          <cell r="CE484" t="str">
            <v/>
          </cell>
          <cell r="CF484" t="str">
            <v/>
          </cell>
          <cell r="CG484" t="str">
            <v/>
          </cell>
          <cell r="CH484" t="str">
            <v/>
          </cell>
          <cell r="CI484" t="str">
            <v/>
          </cell>
          <cell r="CJ484" t="str">
            <v/>
          </cell>
          <cell r="CK484" t="str">
            <v xml:space="preserve">See parts below. Individual damaged parts can be replaced without replacing the tank. </v>
          </cell>
          <cell r="CL484" t="str">
            <v>Y</v>
          </cell>
        </row>
        <row r="485">
          <cell r="A485">
            <v>495</v>
          </cell>
          <cell r="B485">
            <v>111</v>
          </cell>
          <cell r="C485">
            <v>3</v>
          </cell>
          <cell r="D485" t="str">
            <v>Y</v>
          </cell>
          <cell r="E485">
            <v>0.112</v>
          </cell>
          <cell r="F485" t="str">
            <v>SV00A0A410AG1701</v>
          </cell>
          <cell r="G485" t="str">
            <v>FT28414/01</v>
          </cell>
          <cell r="H485" t="str">
            <v>Scout</v>
          </cell>
          <cell r="I485" t="str">
            <v>SECONDARY TANK - 1 - SCOUT</v>
          </cell>
          <cell r="J485" t="str">
            <v>Strap</v>
          </cell>
          <cell r="K485" t="str">
            <v>(Strap Assy 1) FT28414/-</v>
          </cell>
          <cell r="L485" t="str">
            <v>Strap</v>
          </cell>
          <cell r="M485">
            <v>1</v>
          </cell>
          <cell r="N485">
            <v>1</v>
          </cell>
          <cell r="O485">
            <v>0.112</v>
          </cell>
          <cell r="P485">
            <v>0.112</v>
          </cell>
          <cell r="Q485">
            <v>1.12E-7</v>
          </cell>
          <cell r="R485">
            <v>8928571.4285714291</v>
          </cell>
          <cell r="S485" t="str">
            <v>Any two straps will retain function</v>
          </cell>
          <cell r="T485" t="str">
            <v>NPRD 95 P2- 152, Plate Universal - 0.0040M converted to hours</v>
          </cell>
          <cell r="U485">
            <v>2</v>
          </cell>
          <cell r="V485">
            <v>1.7499999999999998</v>
          </cell>
          <cell r="W485">
            <v>1.9599999999999998E-7</v>
          </cell>
          <cell r="X48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85">
            <v>1</v>
          </cell>
          <cell r="AA485" t="str">
            <v>R5</v>
          </cell>
          <cell r="AB485" t="str">
            <v>T0</v>
          </cell>
          <cell r="AC485" t="str">
            <v>P23</v>
          </cell>
          <cell r="AD485" t="str">
            <v>T0</v>
          </cell>
          <cell r="AE485">
            <v>0</v>
          </cell>
          <cell r="AF485">
            <v>0.5</v>
          </cell>
          <cell r="AG485">
            <v>0.66666666666666663</v>
          </cell>
          <cell r="AH485">
            <v>0.5</v>
          </cell>
          <cell r="AI485">
            <v>0</v>
          </cell>
          <cell r="AJ485">
            <v>8.3333333333333329E-2</v>
          </cell>
          <cell r="AK485">
            <v>0</v>
          </cell>
          <cell r="AL485">
            <v>0</v>
          </cell>
          <cell r="AM485">
            <v>1.7499999999999998</v>
          </cell>
          <cell r="AN485">
            <v>1.9599999999999998E-7</v>
          </cell>
          <cell r="AP485">
            <v>2</v>
          </cell>
          <cell r="AQ485">
            <v>2</v>
          </cell>
          <cell r="BD485">
            <v>2</v>
          </cell>
          <cell r="BJ485">
            <v>1</v>
          </cell>
          <cell r="BK485">
            <v>1</v>
          </cell>
          <cell r="BL485">
            <v>1</v>
          </cell>
          <cell r="BM485">
            <v>1</v>
          </cell>
          <cell r="BO485" t="str">
            <v/>
          </cell>
          <cell r="BP485" t="str">
            <v xml:space="preserve">Expected to be replaceable. </v>
          </cell>
          <cell r="BQ485" t="str">
            <v/>
          </cell>
          <cell r="BR485" t="str">
            <v/>
          </cell>
          <cell r="BS485" t="str">
            <v/>
          </cell>
          <cell r="BT485" t="str">
            <v/>
          </cell>
          <cell r="BU485" t="str">
            <v/>
          </cell>
          <cell r="BV485" t="str">
            <v xml:space="preserve">Remove tank in accordance with above to gain access. Expected to need 2 mechanics to remove tank. </v>
          </cell>
          <cell r="BW485" t="str">
            <v/>
          </cell>
          <cell r="BX485" t="str">
            <v/>
          </cell>
          <cell r="BY485" t="str">
            <v/>
          </cell>
          <cell r="BZ485" t="str">
            <v/>
          </cell>
          <cell r="CA485" t="str">
            <v xml:space="preserve">Repair by exchange available at First or Second line without special facilities. </v>
          </cell>
          <cell r="CB485" t="str">
            <v/>
          </cell>
          <cell r="CC485" t="str">
            <v/>
          </cell>
          <cell r="CD485" t="str">
            <v/>
          </cell>
          <cell r="CE485" t="str">
            <v/>
          </cell>
          <cell r="CF485" t="str">
            <v xml:space="preserve">Remove and replace part with standard tools. No Special tools predicted. </v>
          </cell>
          <cell r="CG485" t="str">
            <v xml:space="preserve">Reinstall in the reverse order. </v>
          </cell>
          <cell r="CH485" t="str">
            <v/>
          </cell>
          <cell r="CI485" t="str">
            <v xml:space="preserve">No consumeables predicted. </v>
          </cell>
          <cell r="CJ485" t="str">
            <v xml:space="preserve">No predicted life limitations. </v>
          </cell>
          <cell r="CK485" t="str">
            <v/>
          </cell>
          <cell r="CL485" t="str">
            <v>Y</v>
          </cell>
        </row>
        <row r="486">
          <cell r="A486">
            <v>496</v>
          </cell>
          <cell r="B486">
            <v>111</v>
          </cell>
          <cell r="C486">
            <v>3</v>
          </cell>
          <cell r="D486" t="str">
            <v>Y</v>
          </cell>
          <cell r="E486">
            <v>0.112</v>
          </cell>
          <cell r="F486" t="str">
            <v>SV00A0A410AG1703</v>
          </cell>
          <cell r="G486" t="str">
            <v>FT28414/02</v>
          </cell>
          <cell r="H486" t="str">
            <v>Scout</v>
          </cell>
          <cell r="I486" t="str">
            <v>SECONDARY TANK - 1 - SCOUT</v>
          </cell>
          <cell r="J486" t="str">
            <v>Strap</v>
          </cell>
          <cell r="K486" t="str">
            <v>(Strap Assy 1) FT28414/-</v>
          </cell>
          <cell r="L486" t="str">
            <v>Strap</v>
          </cell>
          <cell r="M486">
            <v>1</v>
          </cell>
          <cell r="N486">
            <v>1</v>
          </cell>
          <cell r="O486">
            <v>0.112</v>
          </cell>
          <cell r="P486">
            <v>0.112</v>
          </cell>
          <cell r="Q486">
            <v>1.12E-7</v>
          </cell>
          <cell r="R486">
            <v>8928571.4285714291</v>
          </cell>
          <cell r="S486" t="str">
            <v>Any two straps will retain function</v>
          </cell>
          <cell r="T486" t="str">
            <v>NPRD 95 P2- 152, Plate Universal - 0.0040M converted to hours</v>
          </cell>
          <cell r="U486">
            <v>2</v>
          </cell>
          <cell r="V486">
            <v>1.7499999999999998</v>
          </cell>
          <cell r="W486">
            <v>1.9599999999999998E-7</v>
          </cell>
          <cell r="X48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86">
            <v>1</v>
          </cell>
          <cell r="AA486" t="str">
            <v>R5</v>
          </cell>
          <cell r="AB486" t="str">
            <v>T0</v>
          </cell>
          <cell r="AC486" t="str">
            <v>P23</v>
          </cell>
          <cell r="AD486" t="str">
            <v>T0</v>
          </cell>
          <cell r="AE486">
            <v>0</v>
          </cell>
          <cell r="AF486">
            <v>0.5</v>
          </cell>
          <cell r="AG486">
            <v>0.66666666666666663</v>
          </cell>
          <cell r="AH486">
            <v>0.5</v>
          </cell>
          <cell r="AI486">
            <v>0</v>
          </cell>
          <cell r="AJ486">
            <v>8.3333333333333329E-2</v>
          </cell>
          <cell r="AK486">
            <v>0</v>
          </cell>
          <cell r="AL486">
            <v>0</v>
          </cell>
          <cell r="AM486">
            <v>1.7499999999999998</v>
          </cell>
          <cell r="AN486">
            <v>1.9599999999999998E-7</v>
          </cell>
          <cell r="AP486">
            <v>2</v>
          </cell>
          <cell r="AQ486">
            <v>2</v>
          </cell>
          <cell r="BD486">
            <v>2</v>
          </cell>
          <cell r="BJ486">
            <v>1</v>
          </cell>
          <cell r="BK486">
            <v>1</v>
          </cell>
          <cell r="BL486">
            <v>1</v>
          </cell>
          <cell r="BM486">
            <v>1</v>
          </cell>
          <cell r="BO486" t="str">
            <v/>
          </cell>
          <cell r="BP486" t="str">
            <v xml:space="preserve">Expected to be replaceable. </v>
          </cell>
          <cell r="BQ486" t="str">
            <v/>
          </cell>
          <cell r="BR486" t="str">
            <v/>
          </cell>
          <cell r="BS486" t="str">
            <v/>
          </cell>
          <cell r="BT486" t="str">
            <v/>
          </cell>
          <cell r="BU486" t="str">
            <v/>
          </cell>
          <cell r="BV486" t="str">
            <v xml:space="preserve">Remove tank in accordance with above to gain access. Expected to need 2 mechanics to remove tank. </v>
          </cell>
          <cell r="BW486" t="str">
            <v/>
          </cell>
          <cell r="BX486" t="str">
            <v/>
          </cell>
          <cell r="BY486" t="str">
            <v/>
          </cell>
          <cell r="BZ486" t="str">
            <v/>
          </cell>
          <cell r="CA486" t="str">
            <v xml:space="preserve">Repair by exchange available at First or Second line without special facilities. </v>
          </cell>
          <cell r="CB486" t="str">
            <v/>
          </cell>
          <cell r="CC486" t="str">
            <v/>
          </cell>
          <cell r="CD486" t="str">
            <v/>
          </cell>
          <cell r="CE486" t="str">
            <v/>
          </cell>
          <cell r="CF486" t="str">
            <v xml:space="preserve">Remove and replace part with standard tools. No Special tools predicted. </v>
          </cell>
          <cell r="CG486" t="str">
            <v xml:space="preserve">Reinstall in the reverse order. </v>
          </cell>
          <cell r="CH486" t="str">
            <v/>
          </cell>
          <cell r="CI486" t="str">
            <v xml:space="preserve">No consumeables predicted. </v>
          </cell>
          <cell r="CJ486" t="str">
            <v xml:space="preserve">No predicted life limitations. </v>
          </cell>
          <cell r="CK486" t="str">
            <v/>
          </cell>
          <cell r="CL486" t="str">
            <v>Y</v>
          </cell>
        </row>
        <row r="487">
          <cell r="A487">
            <v>497</v>
          </cell>
          <cell r="B487">
            <v>48</v>
          </cell>
          <cell r="C487">
            <v>3</v>
          </cell>
          <cell r="D487" t="str">
            <v>Y</v>
          </cell>
          <cell r="E487">
            <v>0.224</v>
          </cell>
          <cell r="F487" t="str">
            <v>SV00A0A410AG1705</v>
          </cell>
          <cell r="G487" t="str">
            <v>FT28911</v>
          </cell>
          <cell r="H487" t="str">
            <v>Scout</v>
          </cell>
          <cell r="I487" t="str">
            <v>SECONDARY TANK - 1 - SCOUT</v>
          </cell>
          <cell r="J487" t="str">
            <v>Tension Block Threaded M8</v>
          </cell>
          <cell r="K487" t="str">
            <v>(Strap Assy 1) FT28414/-</v>
          </cell>
          <cell r="L487" t="str">
            <v>Tension Block Threaded M8</v>
          </cell>
          <cell r="M487">
            <v>1</v>
          </cell>
          <cell r="N487">
            <v>1</v>
          </cell>
          <cell r="O487">
            <v>0.224</v>
          </cell>
          <cell r="P487">
            <v>0.224</v>
          </cell>
          <cell r="Q487">
            <v>2.2399999999999999E-7</v>
          </cell>
          <cell r="R487">
            <v>4464285.7142857146</v>
          </cell>
          <cell r="S487" t="str">
            <v>Any two straps will retain function</v>
          </cell>
          <cell r="T487" t="str">
            <v>NPRD 95 P2-152, Plate - 0.008M GM converted to hours.</v>
          </cell>
          <cell r="U487">
            <v>2</v>
          </cell>
          <cell r="V487">
            <v>1.7499999999999998</v>
          </cell>
          <cell r="W487">
            <v>3.9199999999999996E-7</v>
          </cell>
          <cell r="X48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87">
            <v>1</v>
          </cell>
          <cell r="AA487" t="str">
            <v>R5</v>
          </cell>
          <cell r="AB487" t="str">
            <v>T0</v>
          </cell>
          <cell r="AC487" t="str">
            <v>P23</v>
          </cell>
          <cell r="AD487" t="str">
            <v>T0</v>
          </cell>
          <cell r="AE487">
            <v>0</v>
          </cell>
          <cell r="AF487">
            <v>0.5</v>
          </cell>
          <cell r="AG487">
            <v>0.66666666666666663</v>
          </cell>
          <cell r="AH487">
            <v>0.5</v>
          </cell>
          <cell r="AI487">
            <v>0</v>
          </cell>
          <cell r="AJ487">
            <v>8.3333333333333329E-2</v>
          </cell>
          <cell r="AK487">
            <v>0</v>
          </cell>
          <cell r="AL487">
            <v>0</v>
          </cell>
          <cell r="AM487">
            <v>1.7499999999999998</v>
          </cell>
          <cell r="AN487">
            <v>3.9199999999999996E-7</v>
          </cell>
          <cell r="AP487">
            <v>2</v>
          </cell>
          <cell r="AQ487">
            <v>2</v>
          </cell>
          <cell r="BD487">
            <v>2</v>
          </cell>
          <cell r="BJ487">
            <v>1</v>
          </cell>
          <cell r="BK487">
            <v>1</v>
          </cell>
          <cell r="BL487">
            <v>1</v>
          </cell>
          <cell r="BM487">
            <v>1</v>
          </cell>
          <cell r="BO487" t="str">
            <v/>
          </cell>
          <cell r="BP487" t="str">
            <v xml:space="preserve">Expected to be replaceable. </v>
          </cell>
          <cell r="BQ487" t="str">
            <v/>
          </cell>
          <cell r="BR487" t="str">
            <v/>
          </cell>
          <cell r="BS487" t="str">
            <v/>
          </cell>
          <cell r="BT487" t="str">
            <v/>
          </cell>
          <cell r="BU487" t="str">
            <v/>
          </cell>
          <cell r="BV487" t="str">
            <v xml:space="preserve">Remove tank in accordance with above to gain access. Expected to need 2 mechanics to remove tank. </v>
          </cell>
          <cell r="BW487" t="str">
            <v/>
          </cell>
          <cell r="BX487" t="str">
            <v/>
          </cell>
          <cell r="BY487" t="str">
            <v/>
          </cell>
          <cell r="BZ487" t="str">
            <v/>
          </cell>
          <cell r="CA487" t="str">
            <v xml:space="preserve">Repair by exchange available at First or Second line without special facilities. </v>
          </cell>
          <cell r="CB487" t="str">
            <v/>
          </cell>
          <cell r="CC487" t="str">
            <v/>
          </cell>
          <cell r="CD487" t="str">
            <v/>
          </cell>
          <cell r="CE487" t="str">
            <v/>
          </cell>
          <cell r="CF487" t="str">
            <v xml:space="preserve">Remove and replace part with standard tools. No Special tools predicted. </v>
          </cell>
          <cell r="CG487" t="str">
            <v xml:space="preserve">Reinstall in the reverse order. </v>
          </cell>
          <cell r="CH487" t="str">
            <v/>
          </cell>
          <cell r="CI487" t="str">
            <v xml:space="preserve">No consumeables predicted. </v>
          </cell>
          <cell r="CJ487" t="str">
            <v xml:space="preserve">No predicted life limitations. </v>
          </cell>
          <cell r="CK487" t="str">
            <v/>
          </cell>
          <cell r="CL487" t="str">
            <v>Y</v>
          </cell>
        </row>
        <row r="488">
          <cell r="A488">
            <v>498</v>
          </cell>
          <cell r="B488">
            <v>48</v>
          </cell>
          <cell r="C488">
            <v>3</v>
          </cell>
          <cell r="D488" t="str">
            <v>Y</v>
          </cell>
          <cell r="E488">
            <v>0.224</v>
          </cell>
          <cell r="F488" t="str">
            <v>SV00A0A410AG1707</v>
          </cell>
          <cell r="G488" t="str">
            <v>FT28910</v>
          </cell>
          <cell r="H488" t="str">
            <v>Scout</v>
          </cell>
          <cell r="I488" t="str">
            <v>SECONDARY TANK - 1 - SCOUT</v>
          </cell>
          <cell r="J488" t="str">
            <v>Tension Block Clearance</v>
          </cell>
          <cell r="K488" t="str">
            <v>(Strap Assy 1) FT28414/-</v>
          </cell>
          <cell r="L488" t="str">
            <v>Tension Block Clearance</v>
          </cell>
          <cell r="M488">
            <v>1</v>
          </cell>
          <cell r="N488">
            <v>1</v>
          </cell>
          <cell r="O488">
            <v>0.224</v>
          </cell>
          <cell r="P488">
            <v>0.224</v>
          </cell>
          <cell r="Q488">
            <v>2.2399999999999999E-7</v>
          </cell>
          <cell r="R488">
            <v>4464285.7142857146</v>
          </cell>
          <cell r="S488" t="str">
            <v>Any two straps will retain function</v>
          </cell>
          <cell r="T488" t="str">
            <v>NPRD 95 P2-152, Plate - 0.008M GM converted to hours.</v>
          </cell>
          <cell r="U488">
            <v>2</v>
          </cell>
          <cell r="V488">
            <v>1.7499999999999998</v>
          </cell>
          <cell r="W488">
            <v>3.9199999999999996E-7</v>
          </cell>
          <cell r="X48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88">
            <v>1</v>
          </cell>
          <cell r="AA488" t="str">
            <v>R5</v>
          </cell>
          <cell r="AB488" t="str">
            <v>T0</v>
          </cell>
          <cell r="AC488" t="str">
            <v>P23</v>
          </cell>
          <cell r="AD488" t="str">
            <v>T0</v>
          </cell>
          <cell r="AE488">
            <v>0</v>
          </cell>
          <cell r="AF488">
            <v>0.5</v>
          </cell>
          <cell r="AG488">
            <v>0.66666666666666663</v>
          </cell>
          <cell r="AH488">
            <v>0.5</v>
          </cell>
          <cell r="AI488">
            <v>0</v>
          </cell>
          <cell r="AJ488">
            <v>8.3333333333333329E-2</v>
          </cell>
          <cell r="AK488">
            <v>0</v>
          </cell>
          <cell r="AL488">
            <v>0</v>
          </cell>
          <cell r="AM488">
            <v>1.7499999999999998</v>
          </cell>
          <cell r="AN488">
            <v>3.9199999999999996E-7</v>
          </cell>
          <cell r="AP488">
            <v>2</v>
          </cell>
          <cell r="AQ488">
            <v>2</v>
          </cell>
          <cell r="BD488">
            <v>2</v>
          </cell>
          <cell r="BJ488">
            <v>1</v>
          </cell>
          <cell r="BK488">
            <v>1</v>
          </cell>
          <cell r="BL488">
            <v>1</v>
          </cell>
          <cell r="BM488">
            <v>1</v>
          </cell>
          <cell r="BO488" t="str">
            <v/>
          </cell>
          <cell r="BP488" t="str">
            <v xml:space="preserve">Expected to be replaceable. </v>
          </cell>
          <cell r="BQ488" t="str">
            <v/>
          </cell>
          <cell r="BR488" t="str">
            <v/>
          </cell>
          <cell r="BS488" t="str">
            <v/>
          </cell>
          <cell r="BT488" t="str">
            <v/>
          </cell>
          <cell r="BU488" t="str">
            <v/>
          </cell>
          <cell r="BV488" t="str">
            <v xml:space="preserve">Remove tank in accordance with above to gain access. Expected to need 2 mechanics to remove tank. </v>
          </cell>
          <cell r="BW488" t="str">
            <v/>
          </cell>
          <cell r="BX488" t="str">
            <v/>
          </cell>
          <cell r="BY488" t="str">
            <v/>
          </cell>
          <cell r="BZ488" t="str">
            <v/>
          </cell>
          <cell r="CA488" t="str">
            <v xml:space="preserve">Repair by exchange available at First or Second line without special facilities. </v>
          </cell>
          <cell r="CB488" t="str">
            <v/>
          </cell>
          <cell r="CC488" t="str">
            <v/>
          </cell>
          <cell r="CD488" t="str">
            <v/>
          </cell>
          <cell r="CE488" t="str">
            <v/>
          </cell>
          <cell r="CF488" t="str">
            <v xml:space="preserve">Remove and replace part with standard tools. No Special tools predicted. </v>
          </cell>
          <cell r="CG488" t="str">
            <v xml:space="preserve">Reinstall in the reverse order. </v>
          </cell>
          <cell r="CH488" t="str">
            <v/>
          </cell>
          <cell r="CI488" t="str">
            <v xml:space="preserve">No consumeables predicted. </v>
          </cell>
          <cell r="CJ488" t="str">
            <v xml:space="preserve">No predicted life limitations. </v>
          </cell>
          <cell r="CK488" t="str">
            <v/>
          </cell>
          <cell r="CL488" t="str">
            <v>Y</v>
          </cell>
        </row>
        <row r="489">
          <cell r="A489">
            <v>499</v>
          </cell>
          <cell r="B489">
            <v>73</v>
          </cell>
          <cell r="C489">
            <v>3</v>
          </cell>
          <cell r="D489" t="str">
            <v>Y</v>
          </cell>
          <cell r="E489">
            <v>2.5424000000000002</v>
          </cell>
          <cell r="F489" t="str">
            <v>SV00A0A410AG1709</v>
          </cell>
          <cell r="G489" t="str">
            <v>NT-M8-SCX24</v>
          </cell>
          <cell r="H489" t="str">
            <v>Scout</v>
          </cell>
          <cell r="I489" t="str">
            <v>SECONDARY TANK - 1 - SCOUT</v>
          </cell>
          <cell r="J489" t="str">
            <v>Studding Connector M8</v>
          </cell>
          <cell r="K489" t="str">
            <v>(Strap Assy 1) FT28414/-</v>
          </cell>
          <cell r="L489" t="str">
            <v>Studding Connector M8</v>
          </cell>
          <cell r="M489">
            <v>1</v>
          </cell>
          <cell r="N489">
            <v>1</v>
          </cell>
          <cell r="O489">
            <v>2.5424000000000002</v>
          </cell>
          <cell r="P489">
            <v>2.5424000000000002</v>
          </cell>
          <cell r="Q489">
            <v>2.5424000000000004E-6</v>
          </cell>
          <cell r="R489">
            <v>393329.13782252982</v>
          </cell>
          <cell r="S489" t="str">
            <v>Any two straps will retain function</v>
          </cell>
          <cell r="T489" t="str">
            <v>NPRD 95 P2-49, Connector Adapter - 0.0908M converted to hours</v>
          </cell>
          <cell r="U489">
            <v>2</v>
          </cell>
          <cell r="V489">
            <v>1.3</v>
          </cell>
          <cell r="W489">
            <v>3.3051200000000005E-6</v>
          </cell>
          <cell r="X48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89">
            <v>1</v>
          </cell>
          <cell r="AA489" t="str">
            <v>R5</v>
          </cell>
          <cell r="AB489" t="str">
            <v>T0</v>
          </cell>
          <cell r="AC489" t="str">
            <v>P11</v>
          </cell>
          <cell r="AD489" t="str">
            <v>T0</v>
          </cell>
          <cell r="AE489">
            <v>0</v>
          </cell>
          <cell r="AF489">
            <v>0.5</v>
          </cell>
          <cell r="AG489">
            <v>0.21666666666666667</v>
          </cell>
          <cell r="AH489">
            <v>0.5</v>
          </cell>
          <cell r="AI489">
            <v>0</v>
          </cell>
          <cell r="AJ489">
            <v>8.3333333333333329E-2</v>
          </cell>
          <cell r="AK489">
            <v>0</v>
          </cell>
          <cell r="AL489">
            <v>0</v>
          </cell>
          <cell r="AM489">
            <v>1.3</v>
          </cell>
          <cell r="AN489">
            <v>3.3051200000000005E-6</v>
          </cell>
          <cell r="AP489">
            <v>2</v>
          </cell>
          <cell r="AQ489">
            <v>2</v>
          </cell>
          <cell r="BD489">
            <v>2</v>
          </cell>
          <cell r="BJ489">
            <v>1</v>
          </cell>
          <cell r="BK489">
            <v>1</v>
          </cell>
          <cell r="BL489">
            <v>1</v>
          </cell>
          <cell r="BM489">
            <v>1</v>
          </cell>
          <cell r="BO489" t="str">
            <v/>
          </cell>
          <cell r="BP489" t="str">
            <v xml:space="preserve">Expected to be replaceable. </v>
          </cell>
          <cell r="BQ489" t="str">
            <v/>
          </cell>
          <cell r="BR489" t="str">
            <v/>
          </cell>
          <cell r="BS489" t="str">
            <v/>
          </cell>
          <cell r="BT489" t="str">
            <v/>
          </cell>
          <cell r="BU489" t="str">
            <v/>
          </cell>
          <cell r="BV489" t="str">
            <v xml:space="preserve">Remove tank in accordance with above to gain access. Expected to need 2 mechanics to remove tank. </v>
          </cell>
          <cell r="BW489" t="str">
            <v/>
          </cell>
          <cell r="BX489" t="str">
            <v/>
          </cell>
          <cell r="BY489" t="str">
            <v/>
          </cell>
          <cell r="BZ489" t="str">
            <v/>
          </cell>
          <cell r="CA489" t="str">
            <v xml:space="preserve">Repair by exchange available at First or Second line without special facilities. </v>
          </cell>
          <cell r="CB489" t="str">
            <v/>
          </cell>
          <cell r="CC489" t="str">
            <v/>
          </cell>
          <cell r="CD489" t="str">
            <v/>
          </cell>
          <cell r="CE489" t="str">
            <v/>
          </cell>
          <cell r="CF489" t="str">
            <v xml:space="preserve">Remove and replace part with standard tools. No Special tools predicted. </v>
          </cell>
          <cell r="CG489" t="str">
            <v xml:space="preserve">Reinstall in the reverse order. </v>
          </cell>
          <cell r="CH489" t="str">
            <v/>
          </cell>
          <cell r="CI489" t="str">
            <v xml:space="preserve">No consumeables predicted. </v>
          </cell>
          <cell r="CJ489" t="str">
            <v xml:space="preserve">No predicted life limitations. </v>
          </cell>
          <cell r="CK489" t="str">
            <v/>
          </cell>
          <cell r="CL489" t="str">
            <v>Y</v>
          </cell>
        </row>
        <row r="490">
          <cell r="A490">
            <v>500</v>
          </cell>
          <cell r="B490">
            <v>48</v>
          </cell>
          <cell r="C490">
            <v>3</v>
          </cell>
          <cell r="D490" t="str">
            <v>Y</v>
          </cell>
          <cell r="E490">
            <v>0.224</v>
          </cell>
          <cell r="F490" t="str">
            <v>SV00A0A410AG1711</v>
          </cell>
          <cell r="G490" t="str">
            <v>FT28905</v>
          </cell>
          <cell r="H490" t="str">
            <v>Scout</v>
          </cell>
          <cell r="I490" t="str">
            <v>SECONDARY TANK - 1 - SCOUT</v>
          </cell>
          <cell r="J490" t="str">
            <v>Mounting Block</v>
          </cell>
          <cell r="K490" t="str">
            <v>(Strap Assy 1) FT28414/-</v>
          </cell>
          <cell r="L490" t="str">
            <v>Mounting Block</v>
          </cell>
          <cell r="M490">
            <v>1</v>
          </cell>
          <cell r="N490">
            <v>1</v>
          </cell>
          <cell r="O490">
            <v>0.224</v>
          </cell>
          <cell r="P490">
            <v>0.224</v>
          </cell>
          <cell r="Q490">
            <v>2.2399999999999999E-7</v>
          </cell>
          <cell r="R490">
            <v>4464285.7142857146</v>
          </cell>
          <cell r="S490" t="str">
            <v>Any two straps will retain function</v>
          </cell>
          <cell r="T490" t="str">
            <v>NPRD 95 P2-152, Plate - 0.008M GM converted to hours.</v>
          </cell>
          <cell r="U490">
            <v>2</v>
          </cell>
          <cell r="V490">
            <v>1.7499999999999998</v>
          </cell>
          <cell r="W490">
            <v>3.9199999999999996E-7</v>
          </cell>
          <cell r="X49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90">
            <v>1</v>
          </cell>
          <cell r="AA490" t="str">
            <v>R5</v>
          </cell>
          <cell r="AB490" t="str">
            <v>T0</v>
          </cell>
          <cell r="AC490" t="str">
            <v>P23</v>
          </cell>
          <cell r="AD490" t="str">
            <v>T0</v>
          </cell>
          <cell r="AE490">
            <v>0</v>
          </cell>
          <cell r="AF490">
            <v>0.5</v>
          </cell>
          <cell r="AG490">
            <v>0.66666666666666663</v>
          </cell>
          <cell r="AH490">
            <v>0.5</v>
          </cell>
          <cell r="AI490">
            <v>0</v>
          </cell>
          <cell r="AJ490">
            <v>8.3333333333333329E-2</v>
          </cell>
          <cell r="AK490">
            <v>0</v>
          </cell>
          <cell r="AL490">
            <v>0</v>
          </cell>
          <cell r="AM490">
            <v>1.7499999999999998</v>
          </cell>
          <cell r="AN490">
            <v>3.9199999999999996E-7</v>
          </cell>
          <cell r="AP490">
            <v>2</v>
          </cell>
          <cell r="AQ490">
            <v>2</v>
          </cell>
          <cell r="BD490">
            <v>2</v>
          </cell>
          <cell r="BJ490">
            <v>1</v>
          </cell>
          <cell r="BK490">
            <v>1</v>
          </cell>
          <cell r="BL490">
            <v>2</v>
          </cell>
          <cell r="BM490">
            <v>1</v>
          </cell>
          <cell r="BO490" t="str">
            <v/>
          </cell>
          <cell r="BP490" t="str">
            <v xml:space="preserve">Expected to be replaceable. </v>
          </cell>
          <cell r="BQ490" t="str">
            <v/>
          </cell>
          <cell r="BR490" t="str">
            <v/>
          </cell>
          <cell r="BS490" t="str">
            <v/>
          </cell>
          <cell r="BT490" t="str">
            <v/>
          </cell>
          <cell r="BU490" t="str">
            <v/>
          </cell>
          <cell r="BV490" t="str">
            <v xml:space="preserve">Remove tank in accordance with above to gain access. Expected to need 2 mechanics to remove tank. </v>
          </cell>
          <cell r="BW490" t="str">
            <v/>
          </cell>
          <cell r="BX490" t="str">
            <v/>
          </cell>
          <cell r="BY490" t="str">
            <v/>
          </cell>
          <cell r="BZ490" t="str">
            <v/>
          </cell>
          <cell r="CA490" t="str">
            <v xml:space="preserve">Repair by exchange available at First or Second line without special facilities. </v>
          </cell>
          <cell r="CB490" t="str">
            <v/>
          </cell>
          <cell r="CC490" t="str">
            <v/>
          </cell>
          <cell r="CD490" t="str">
            <v/>
          </cell>
          <cell r="CE490" t="str">
            <v/>
          </cell>
          <cell r="CF490" t="str">
            <v xml:space="preserve">Remove and replace part with standard tools. No Special tools predicted. </v>
          </cell>
          <cell r="CG490" t="str">
            <v xml:space="preserve">Reinstall in the reverse order. </v>
          </cell>
          <cell r="CH490" t="str">
            <v/>
          </cell>
          <cell r="CI490" t="str">
            <v xml:space="preserve">Use thread-locking compound on fasteners. Use silicone grease on bonded seals for preservation.  Use anti-seizing grease/compound on bulkhead connectors and bolts.  Use  bonding compound on mounting strap clamp locations as required. </v>
          </cell>
          <cell r="CJ490" t="str">
            <v xml:space="preserve">No predicted life limitations. </v>
          </cell>
          <cell r="CK490" t="str">
            <v/>
          </cell>
          <cell r="CL490" t="str">
            <v>Y</v>
          </cell>
        </row>
        <row r="491">
          <cell r="A491">
            <v>501</v>
          </cell>
          <cell r="B491">
            <v>48</v>
          </cell>
          <cell r="C491">
            <v>3</v>
          </cell>
          <cell r="D491" t="str">
            <v>Y</v>
          </cell>
          <cell r="E491">
            <v>0.224</v>
          </cell>
          <cell r="F491" t="str">
            <v>SV00A0A410AG1713</v>
          </cell>
          <cell r="G491" t="str">
            <v>FT28909</v>
          </cell>
          <cell r="H491" t="str">
            <v>Scout</v>
          </cell>
          <cell r="I491" t="str">
            <v>SECONDARY TANK - 1 - SCOUT</v>
          </cell>
          <cell r="J491" t="str">
            <v>Strap Retaining Block</v>
          </cell>
          <cell r="K491" t="str">
            <v>(Strap Assy 1) FT28414/-</v>
          </cell>
          <cell r="L491" t="str">
            <v>Strap Retaining Block</v>
          </cell>
          <cell r="M491">
            <v>1</v>
          </cell>
          <cell r="N491">
            <v>1</v>
          </cell>
          <cell r="O491">
            <v>0.224</v>
          </cell>
          <cell r="P491">
            <v>0.224</v>
          </cell>
          <cell r="Q491">
            <v>2.2399999999999999E-7</v>
          </cell>
          <cell r="R491">
            <v>4464285.7142857146</v>
          </cell>
          <cell r="S491" t="str">
            <v>Any two straps will retain function</v>
          </cell>
          <cell r="T491" t="str">
            <v>NPRD 95 P2-152, Plate - 0.008M GM converted to hours.</v>
          </cell>
          <cell r="U491">
            <v>2</v>
          </cell>
          <cell r="V491">
            <v>1.7499999999999998</v>
          </cell>
          <cell r="W491">
            <v>3.9199999999999996E-7</v>
          </cell>
          <cell r="X49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91">
            <v>1</v>
          </cell>
          <cell r="AA491" t="str">
            <v>R5</v>
          </cell>
          <cell r="AB491" t="str">
            <v>T0</v>
          </cell>
          <cell r="AC491" t="str">
            <v>P23</v>
          </cell>
          <cell r="AD491" t="str">
            <v>T0</v>
          </cell>
          <cell r="AE491">
            <v>0</v>
          </cell>
          <cell r="AF491">
            <v>0.5</v>
          </cell>
          <cell r="AG491">
            <v>0.66666666666666663</v>
          </cell>
          <cell r="AH491">
            <v>0.5</v>
          </cell>
          <cell r="AI491">
            <v>0</v>
          </cell>
          <cell r="AJ491">
            <v>8.3333333333333329E-2</v>
          </cell>
          <cell r="AK491">
            <v>0</v>
          </cell>
          <cell r="AL491">
            <v>0</v>
          </cell>
          <cell r="AM491">
            <v>1.7499999999999998</v>
          </cell>
          <cell r="AN491">
            <v>3.9199999999999996E-7</v>
          </cell>
          <cell r="AP491">
            <v>2</v>
          </cell>
          <cell r="AQ491">
            <v>2</v>
          </cell>
          <cell r="BD491">
            <v>2</v>
          </cell>
          <cell r="BJ491">
            <v>1</v>
          </cell>
          <cell r="BK491">
            <v>1</v>
          </cell>
          <cell r="BL491">
            <v>1</v>
          </cell>
          <cell r="BM491">
            <v>1</v>
          </cell>
          <cell r="BO491" t="str">
            <v/>
          </cell>
          <cell r="BP491" t="str">
            <v xml:space="preserve">Expected to be replaceable. </v>
          </cell>
          <cell r="BQ491" t="str">
            <v/>
          </cell>
          <cell r="BR491" t="str">
            <v/>
          </cell>
          <cell r="BS491" t="str">
            <v/>
          </cell>
          <cell r="BT491" t="str">
            <v/>
          </cell>
          <cell r="BU491" t="str">
            <v/>
          </cell>
          <cell r="BV491" t="str">
            <v xml:space="preserve">Remove tank in accordance with above to gain access. Expected to need 2 mechanics to remove tank. </v>
          </cell>
          <cell r="BW491" t="str">
            <v/>
          </cell>
          <cell r="BX491" t="str">
            <v/>
          </cell>
          <cell r="BY491" t="str">
            <v/>
          </cell>
          <cell r="BZ491" t="str">
            <v/>
          </cell>
          <cell r="CA491" t="str">
            <v xml:space="preserve">Repair by exchange available at First or Second line without special facilities. </v>
          </cell>
          <cell r="CB491" t="str">
            <v/>
          </cell>
          <cell r="CC491" t="str">
            <v/>
          </cell>
          <cell r="CD491" t="str">
            <v/>
          </cell>
          <cell r="CE491" t="str">
            <v/>
          </cell>
          <cell r="CF491" t="str">
            <v xml:space="preserve">Remove and replace part with standard tools. No Special tools predicted. </v>
          </cell>
          <cell r="CG491" t="str">
            <v xml:space="preserve">Reinstall in the reverse order. </v>
          </cell>
          <cell r="CH491" t="str">
            <v/>
          </cell>
          <cell r="CI491" t="str">
            <v xml:space="preserve">No consumeables predicted. </v>
          </cell>
          <cell r="CJ491" t="str">
            <v xml:space="preserve">No predicted life limitations. </v>
          </cell>
          <cell r="CK491" t="str">
            <v/>
          </cell>
          <cell r="CL491" t="str">
            <v>Y</v>
          </cell>
        </row>
        <row r="492">
          <cell r="A492">
            <v>502</v>
          </cell>
          <cell r="B492">
            <v>48</v>
          </cell>
          <cell r="C492">
            <v>3</v>
          </cell>
          <cell r="D492" t="str">
            <v>Y</v>
          </cell>
          <cell r="E492">
            <v>0.224</v>
          </cell>
          <cell r="F492" t="str">
            <v>SV00A0A410AG1715</v>
          </cell>
          <cell r="G492" t="str">
            <v>FT28907</v>
          </cell>
          <cell r="H492" t="str">
            <v>Scout</v>
          </cell>
          <cell r="I492" t="str">
            <v>SECONDARY TANK - 1 - SCOUT</v>
          </cell>
          <cell r="J492" t="str">
            <v>Welded Mounting Block</v>
          </cell>
          <cell r="K492" t="str">
            <v>(Strap Assy 1) FT28414/-</v>
          </cell>
          <cell r="L492" t="str">
            <v>Welded Mounting Block</v>
          </cell>
          <cell r="M492">
            <v>1</v>
          </cell>
          <cell r="N492">
            <v>1</v>
          </cell>
          <cell r="O492">
            <v>0.224</v>
          </cell>
          <cell r="P492">
            <v>0.224</v>
          </cell>
          <cell r="Q492">
            <v>2.2399999999999999E-7</v>
          </cell>
          <cell r="R492">
            <v>4464285.7142857146</v>
          </cell>
          <cell r="S492" t="str">
            <v>Any two straps will retain function</v>
          </cell>
          <cell r="T492" t="str">
            <v>NPRD 95 P2-152, Plate - 0.008M GM converted to hours.</v>
          </cell>
          <cell r="U492">
            <v>2</v>
          </cell>
          <cell r="V492">
            <v>1.7499999999999998</v>
          </cell>
          <cell r="W492">
            <v>3.9199999999999996E-7</v>
          </cell>
          <cell r="X49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92">
            <v>1</v>
          </cell>
          <cell r="AA492" t="str">
            <v>R5</v>
          </cell>
          <cell r="AB492" t="str">
            <v>T0</v>
          </cell>
          <cell r="AC492" t="str">
            <v>P23</v>
          </cell>
          <cell r="AD492" t="str">
            <v>T0</v>
          </cell>
          <cell r="AE492">
            <v>0</v>
          </cell>
          <cell r="AF492">
            <v>0.5</v>
          </cell>
          <cell r="AG492">
            <v>0.66666666666666663</v>
          </cell>
          <cell r="AH492">
            <v>0.5</v>
          </cell>
          <cell r="AI492">
            <v>0</v>
          </cell>
          <cell r="AJ492">
            <v>8.3333333333333329E-2</v>
          </cell>
          <cell r="AK492">
            <v>0</v>
          </cell>
          <cell r="AL492">
            <v>0</v>
          </cell>
          <cell r="AM492">
            <v>1.7499999999999998</v>
          </cell>
          <cell r="AN492">
            <v>3.9199999999999996E-7</v>
          </cell>
          <cell r="AP492">
            <v>2</v>
          </cell>
          <cell r="AQ492">
            <v>2</v>
          </cell>
          <cell r="BD492">
            <v>2</v>
          </cell>
          <cell r="BJ492">
            <v>1</v>
          </cell>
          <cell r="BK492">
            <v>1</v>
          </cell>
          <cell r="BL492">
            <v>1</v>
          </cell>
          <cell r="BM492">
            <v>1</v>
          </cell>
          <cell r="BO492" t="str">
            <v/>
          </cell>
          <cell r="BP492" t="str">
            <v xml:space="preserve">Expected to be replaceable. </v>
          </cell>
          <cell r="BQ492" t="str">
            <v/>
          </cell>
          <cell r="BR492" t="str">
            <v/>
          </cell>
          <cell r="BS492" t="str">
            <v/>
          </cell>
          <cell r="BT492" t="str">
            <v/>
          </cell>
          <cell r="BU492" t="str">
            <v/>
          </cell>
          <cell r="BV492" t="str">
            <v xml:space="preserve">Remove tank in accordance with above to gain access. Expected to need 2 mechanics to remove tank. </v>
          </cell>
          <cell r="BW492" t="str">
            <v/>
          </cell>
          <cell r="BX492" t="str">
            <v/>
          </cell>
          <cell r="BY492" t="str">
            <v/>
          </cell>
          <cell r="BZ492" t="str">
            <v/>
          </cell>
          <cell r="CA492" t="str">
            <v xml:space="preserve">Repair by exchange available at First or Second line without special facilities. </v>
          </cell>
          <cell r="CB492" t="str">
            <v/>
          </cell>
          <cell r="CC492" t="str">
            <v/>
          </cell>
          <cell r="CD492" t="str">
            <v/>
          </cell>
          <cell r="CE492" t="str">
            <v/>
          </cell>
          <cell r="CF492" t="str">
            <v xml:space="preserve">Remove and replace part with standard tools. No Special tools predicted. </v>
          </cell>
          <cell r="CG492" t="str">
            <v xml:space="preserve">Reinstall in the reverse order. </v>
          </cell>
          <cell r="CH492" t="str">
            <v/>
          </cell>
          <cell r="CI492" t="str">
            <v xml:space="preserve">No consumeables predicted. </v>
          </cell>
          <cell r="CJ492" t="str">
            <v xml:space="preserve">No predicted life limitations. </v>
          </cell>
          <cell r="CK492" t="str">
            <v/>
          </cell>
          <cell r="CL492" t="str">
            <v>Y</v>
          </cell>
        </row>
        <row r="493">
          <cell r="A493">
            <v>503</v>
          </cell>
          <cell r="B493">
            <v>48</v>
          </cell>
          <cell r="C493">
            <v>3</v>
          </cell>
          <cell r="D493" t="str">
            <v>Y</v>
          </cell>
          <cell r="E493">
            <v>0.224</v>
          </cell>
          <cell r="F493" t="str">
            <v>SV00A0A410AG1717</v>
          </cell>
          <cell r="G493" t="str">
            <v>FT28908</v>
          </cell>
          <cell r="H493" t="str">
            <v>Scout</v>
          </cell>
          <cell r="I493" t="str">
            <v>SECONDARY TANK - 1 - SCOUT</v>
          </cell>
          <cell r="J493" t="str">
            <v>Strap Mounting Block</v>
          </cell>
          <cell r="K493" t="str">
            <v>(Strap Assy 1) FT28414/-</v>
          </cell>
          <cell r="L493" t="str">
            <v>Strap Mounting Block</v>
          </cell>
          <cell r="M493">
            <v>1</v>
          </cell>
          <cell r="N493">
            <v>1</v>
          </cell>
          <cell r="O493">
            <v>0.224</v>
          </cell>
          <cell r="P493">
            <v>0.224</v>
          </cell>
          <cell r="Q493">
            <v>2.2399999999999999E-7</v>
          </cell>
          <cell r="R493">
            <v>4464285.7142857146</v>
          </cell>
          <cell r="S493" t="str">
            <v>Any two straps will retain function</v>
          </cell>
          <cell r="T493" t="str">
            <v>NPRD 95 P2-152, Plate - 0.008M GM converted to hours.</v>
          </cell>
          <cell r="U493">
            <v>2</v>
          </cell>
          <cell r="V493">
            <v>1.7499999999999998</v>
          </cell>
          <cell r="W493">
            <v>3.9199999999999996E-7</v>
          </cell>
          <cell r="X49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93">
            <v>1</v>
          </cell>
          <cell r="AA493" t="str">
            <v>R5</v>
          </cell>
          <cell r="AB493" t="str">
            <v>T0</v>
          </cell>
          <cell r="AC493" t="str">
            <v>P23</v>
          </cell>
          <cell r="AD493" t="str">
            <v>T0</v>
          </cell>
          <cell r="AE493">
            <v>0</v>
          </cell>
          <cell r="AF493">
            <v>0.5</v>
          </cell>
          <cell r="AG493">
            <v>0.66666666666666663</v>
          </cell>
          <cell r="AH493">
            <v>0.5</v>
          </cell>
          <cell r="AI493">
            <v>0</v>
          </cell>
          <cell r="AJ493">
            <v>8.3333333333333329E-2</v>
          </cell>
          <cell r="AK493">
            <v>0</v>
          </cell>
          <cell r="AL493">
            <v>0</v>
          </cell>
          <cell r="AM493">
            <v>1.7499999999999998</v>
          </cell>
          <cell r="AN493">
            <v>3.9199999999999996E-7</v>
          </cell>
          <cell r="AP493">
            <v>2</v>
          </cell>
          <cell r="AQ493">
            <v>2</v>
          </cell>
          <cell r="BD493">
            <v>2</v>
          </cell>
          <cell r="BJ493">
            <v>1</v>
          </cell>
          <cell r="BK493">
            <v>1</v>
          </cell>
          <cell r="BL493">
            <v>1</v>
          </cell>
          <cell r="BM493">
            <v>1</v>
          </cell>
          <cell r="BO493" t="str">
            <v/>
          </cell>
          <cell r="BP493" t="str">
            <v xml:space="preserve">Expected to be replaceable. </v>
          </cell>
          <cell r="BQ493" t="str">
            <v/>
          </cell>
          <cell r="BR493" t="str">
            <v/>
          </cell>
          <cell r="BS493" t="str">
            <v/>
          </cell>
          <cell r="BT493" t="str">
            <v/>
          </cell>
          <cell r="BU493" t="str">
            <v/>
          </cell>
          <cell r="BV493" t="str">
            <v xml:space="preserve">Remove tank in accordance with above to gain access. Expected to need 2 mechanics to remove tank. </v>
          </cell>
          <cell r="BW493" t="str">
            <v/>
          </cell>
          <cell r="BX493" t="str">
            <v/>
          </cell>
          <cell r="BY493" t="str">
            <v/>
          </cell>
          <cell r="BZ493" t="str">
            <v/>
          </cell>
          <cell r="CA493" t="str">
            <v xml:space="preserve">Repair by exchange available at First or Second line without special facilities. </v>
          </cell>
          <cell r="CB493" t="str">
            <v/>
          </cell>
          <cell r="CC493" t="str">
            <v/>
          </cell>
          <cell r="CD493" t="str">
            <v/>
          </cell>
          <cell r="CE493" t="str">
            <v/>
          </cell>
          <cell r="CF493" t="str">
            <v xml:space="preserve">Remove and replace part with standard tools. No Special tools predicted. </v>
          </cell>
          <cell r="CG493" t="str">
            <v xml:space="preserve">Reinstall in the reverse order. </v>
          </cell>
          <cell r="CH493" t="str">
            <v/>
          </cell>
          <cell r="CI493" t="str">
            <v xml:space="preserve">No consumeables predicted. </v>
          </cell>
          <cell r="CJ493" t="str">
            <v xml:space="preserve">No predicted life limitations. </v>
          </cell>
          <cell r="CK493" t="str">
            <v/>
          </cell>
          <cell r="CL493" t="str">
            <v>Y</v>
          </cell>
        </row>
        <row r="494">
          <cell r="A494">
            <v>504</v>
          </cell>
          <cell r="B494">
            <v>5</v>
          </cell>
          <cell r="C494">
            <v>3</v>
          </cell>
          <cell r="D494" t="str">
            <v>Y</v>
          </cell>
          <cell r="E494">
            <v>9.9682523031112941E-2</v>
          </cell>
          <cell r="F494" t="str">
            <v>SV00A0A410AG1719</v>
          </cell>
          <cell r="G494" t="str">
            <v>Z-W-M8</v>
          </cell>
          <cell r="H494" t="str">
            <v>Scout</v>
          </cell>
          <cell r="I494" t="str">
            <v>SECONDARY TANK - 1 - SCOUT</v>
          </cell>
          <cell r="J494" t="str">
            <v>Washer M8</v>
          </cell>
          <cell r="K494" t="str">
            <v>(Strap Assy 1) FT28414/-</v>
          </cell>
          <cell r="L494" t="str">
            <v>Washer M8</v>
          </cell>
          <cell r="M494">
            <v>6</v>
          </cell>
          <cell r="N494">
            <v>6</v>
          </cell>
          <cell r="O494">
            <v>1.6613753838518822E-2</v>
          </cell>
          <cell r="P494">
            <v>9.9682523031112941E-2</v>
          </cell>
          <cell r="Q494">
            <v>9.9682523031112946E-8</v>
          </cell>
          <cell r="R494">
            <v>10031848.809523808</v>
          </cell>
          <cell r="S494" t="str">
            <v>Any two straps will retain function</v>
          </cell>
          <cell r="T494" t="str">
            <v>NPRD 95 P2-237, Washer P# 7748743 - 1/1685.3506M GM converted to hours</v>
          </cell>
          <cell r="U494">
            <v>2</v>
          </cell>
          <cell r="V494">
            <v>1.2666666666666666</v>
          </cell>
          <cell r="W494">
            <v>1.2626452917274306E-7</v>
          </cell>
          <cell r="X49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94">
            <v>1</v>
          </cell>
          <cell r="AA494" t="str">
            <v>R5</v>
          </cell>
          <cell r="AB494" t="str">
            <v>T0</v>
          </cell>
          <cell r="AC494" t="str">
            <v>P26</v>
          </cell>
          <cell r="AD494" t="str">
            <v>T0</v>
          </cell>
          <cell r="AE494">
            <v>0</v>
          </cell>
          <cell r="AF494">
            <v>0.5</v>
          </cell>
          <cell r="AG494">
            <v>0.18333333333333332</v>
          </cell>
          <cell r="AH494">
            <v>0.5</v>
          </cell>
          <cell r="AI494">
            <v>0</v>
          </cell>
          <cell r="AJ494">
            <v>8.3333333333333329E-2</v>
          </cell>
          <cell r="AK494">
            <v>0</v>
          </cell>
          <cell r="AL494">
            <v>0</v>
          </cell>
          <cell r="AM494">
            <v>1.2666666666666666</v>
          </cell>
          <cell r="AN494">
            <v>1.2626452917274306E-7</v>
          </cell>
          <cell r="AP494">
            <v>2</v>
          </cell>
          <cell r="AQ494">
            <v>2</v>
          </cell>
          <cell r="BD494">
            <v>2</v>
          </cell>
          <cell r="BJ494">
            <v>1</v>
          </cell>
          <cell r="BK494">
            <v>1</v>
          </cell>
          <cell r="BL494">
            <v>1</v>
          </cell>
          <cell r="BM494">
            <v>1</v>
          </cell>
          <cell r="BO494" t="str">
            <v/>
          </cell>
          <cell r="BP494" t="str">
            <v xml:space="preserve">Expected to be replaceable. </v>
          </cell>
          <cell r="BQ494" t="str">
            <v/>
          </cell>
          <cell r="BR494" t="str">
            <v/>
          </cell>
          <cell r="BS494" t="str">
            <v/>
          </cell>
          <cell r="BT494" t="str">
            <v/>
          </cell>
          <cell r="BU494" t="str">
            <v/>
          </cell>
          <cell r="BV494" t="str">
            <v xml:space="preserve">Remove tank in accordance with above to gain access. Expected to need 2 mechanics to remove tank. </v>
          </cell>
          <cell r="BW494" t="str">
            <v/>
          </cell>
          <cell r="BX494" t="str">
            <v/>
          </cell>
          <cell r="BY494" t="str">
            <v/>
          </cell>
          <cell r="BZ494" t="str">
            <v/>
          </cell>
          <cell r="CA494" t="str">
            <v xml:space="preserve">Repair by exchange available at First or Second line without special facilities. </v>
          </cell>
          <cell r="CB494" t="str">
            <v/>
          </cell>
          <cell r="CC494" t="str">
            <v/>
          </cell>
          <cell r="CD494" t="str">
            <v/>
          </cell>
          <cell r="CE494" t="str">
            <v/>
          </cell>
          <cell r="CF494" t="str">
            <v xml:space="preserve">Remove and replace part with standard tools. No Special tools predicted. </v>
          </cell>
          <cell r="CG494" t="str">
            <v xml:space="preserve">Reinstall in the reverse order. </v>
          </cell>
          <cell r="CH494" t="str">
            <v/>
          </cell>
          <cell r="CI494" t="str">
            <v xml:space="preserve">No consumeables predicted. </v>
          </cell>
          <cell r="CJ494" t="str">
            <v xml:space="preserve">No predicted life limitations. </v>
          </cell>
          <cell r="CK494" t="str">
            <v/>
          </cell>
          <cell r="CL494" t="str">
            <v>Y</v>
          </cell>
        </row>
        <row r="495">
          <cell r="A495">
            <v>505</v>
          </cell>
          <cell r="B495">
            <v>5</v>
          </cell>
          <cell r="C495">
            <v>3</v>
          </cell>
          <cell r="D495" t="str">
            <v>Y</v>
          </cell>
          <cell r="E495">
            <v>9.9682523031112941E-2</v>
          </cell>
          <cell r="F495" t="str">
            <v>SV00A0A410AG1721</v>
          </cell>
          <cell r="G495" t="str">
            <v>Z-W-NL8</v>
          </cell>
          <cell r="H495" t="str">
            <v>Scout</v>
          </cell>
          <cell r="I495" t="str">
            <v>SECONDARY TANK - 1 - SCOUT</v>
          </cell>
          <cell r="J495" t="str">
            <v>Nord-Lock Washer M8</v>
          </cell>
          <cell r="K495" t="str">
            <v>(Strap Assy 1) FT28414/-</v>
          </cell>
          <cell r="L495" t="str">
            <v>Nord-Lock Washer M8</v>
          </cell>
          <cell r="M495">
            <v>6</v>
          </cell>
          <cell r="N495">
            <v>6</v>
          </cell>
          <cell r="O495">
            <v>1.6613753838518822E-2</v>
          </cell>
          <cell r="P495">
            <v>9.9682523031112941E-2</v>
          </cell>
          <cell r="Q495">
            <v>9.9682523031112946E-8</v>
          </cell>
          <cell r="R495">
            <v>10031848.809523808</v>
          </cell>
          <cell r="S495" t="str">
            <v>Any two straps will retain function</v>
          </cell>
          <cell r="T495" t="str">
            <v>NPRD 95 P2-237, Washer P# 7748743 - 1/1685.3506M GM converted to hours</v>
          </cell>
          <cell r="U495">
            <v>2</v>
          </cell>
          <cell r="V495">
            <v>1.2666666666666666</v>
          </cell>
          <cell r="W495">
            <v>1.2626452917274306E-7</v>
          </cell>
          <cell r="X49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95">
            <v>1</v>
          </cell>
          <cell r="AA495" t="str">
            <v>R5</v>
          </cell>
          <cell r="AB495" t="str">
            <v>T0</v>
          </cell>
          <cell r="AC495" t="str">
            <v>P26</v>
          </cell>
          <cell r="AD495" t="str">
            <v>T0</v>
          </cell>
          <cell r="AE495">
            <v>0</v>
          </cell>
          <cell r="AF495">
            <v>0.5</v>
          </cell>
          <cell r="AG495">
            <v>0.18333333333333332</v>
          </cell>
          <cell r="AH495">
            <v>0.5</v>
          </cell>
          <cell r="AI495">
            <v>0</v>
          </cell>
          <cell r="AJ495">
            <v>8.3333333333333329E-2</v>
          </cell>
          <cell r="AK495">
            <v>0</v>
          </cell>
          <cell r="AL495">
            <v>0</v>
          </cell>
          <cell r="AM495">
            <v>1.2666666666666666</v>
          </cell>
          <cell r="AN495">
            <v>1.2626452917274306E-7</v>
          </cell>
          <cell r="AP495">
            <v>2</v>
          </cell>
          <cell r="AQ495">
            <v>2</v>
          </cell>
          <cell r="BD495">
            <v>2</v>
          </cell>
          <cell r="BJ495">
            <v>1</v>
          </cell>
          <cell r="BK495">
            <v>1</v>
          </cell>
          <cell r="BL495">
            <v>1</v>
          </cell>
          <cell r="BM495">
            <v>1</v>
          </cell>
          <cell r="BO495" t="str">
            <v/>
          </cell>
          <cell r="BP495" t="str">
            <v xml:space="preserve">Expected to be replaceable. </v>
          </cell>
          <cell r="BQ495" t="str">
            <v/>
          </cell>
          <cell r="BR495" t="str">
            <v/>
          </cell>
          <cell r="BS495" t="str">
            <v/>
          </cell>
          <cell r="BT495" t="str">
            <v/>
          </cell>
          <cell r="BU495" t="str">
            <v/>
          </cell>
          <cell r="BV495" t="str">
            <v xml:space="preserve">Remove tank in accordance with above to gain access. Expected to need 2 mechanics to remove tank. </v>
          </cell>
          <cell r="BW495" t="str">
            <v/>
          </cell>
          <cell r="BX495" t="str">
            <v/>
          </cell>
          <cell r="BY495" t="str">
            <v/>
          </cell>
          <cell r="BZ495" t="str">
            <v/>
          </cell>
          <cell r="CA495" t="str">
            <v xml:space="preserve">Repair by exchange available at First or Second line without special facilities. </v>
          </cell>
          <cell r="CB495" t="str">
            <v/>
          </cell>
          <cell r="CC495" t="str">
            <v/>
          </cell>
          <cell r="CD495" t="str">
            <v/>
          </cell>
          <cell r="CE495" t="str">
            <v/>
          </cell>
          <cell r="CF495" t="str">
            <v xml:space="preserve">Remove and replace part with standard tools. No Special tools predicted. </v>
          </cell>
          <cell r="CG495" t="str">
            <v xml:space="preserve">Reinstall in the reverse order. </v>
          </cell>
          <cell r="CH495" t="str">
            <v/>
          </cell>
          <cell r="CI495" t="str">
            <v xml:space="preserve">No consumeables predicted. </v>
          </cell>
          <cell r="CJ495" t="str">
            <v xml:space="preserve">No predicted life limitations. </v>
          </cell>
          <cell r="CK495" t="str">
            <v/>
          </cell>
          <cell r="CL495" t="str">
            <v>Y</v>
          </cell>
        </row>
        <row r="496">
          <cell r="A496">
            <v>506</v>
          </cell>
          <cell r="B496">
            <v>46</v>
          </cell>
          <cell r="C496">
            <v>3</v>
          </cell>
          <cell r="D496" t="str">
            <v>Y</v>
          </cell>
          <cell r="E496">
            <v>0.112</v>
          </cell>
          <cell r="F496" t="str">
            <v>SV00A0A410AG1723</v>
          </cell>
          <cell r="G496" t="str">
            <v>BT-M8X30SKCPHD</v>
          </cell>
          <cell r="H496" t="str">
            <v>Scout</v>
          </cell>
          <cell r="I496" t="str">
            <v>SECONDARY TANK - 1 - SCOUT</v>
          </cell>
          <cell r="J496" t="str">
            <v>BOLT M8x30 Socket cap head screw</v>
          </cell>
          <cell r="K496" t="str">
            <v>(Strap Assy 1) FT28414/-</v>
          </cell>
          <cell r="L496" t="str">
            <v>BOLT M8x30 Socket cap head screw</v>
          </cell>
          <cell r="M496">
            <v>2</v>
          </cell>
          <cell r="N496">
            <v>2</v>
          </cell>
          <cell r="O496">
            <v>5.6000000000000001E-2</v>
          </cell>
          <cell r="P496">
            <v>0.112</v>
          </cell>
          <cell r="Q496">
            <v>1.12E-7</v>
          </cell>
          <cell r="R496">
            <v>8928571.4285714291</v>
          </cell>
          <cell r="S496" t="str">
            <v>Any two straps will retain function</v>
          </cell>
          <cell r="T496" t="str">
            <v>NPRD 95 P2-20, Bolt Hex Head - 0.0020M converted to hours</v>
          </cell>
          <cell r="U496">
            <v>2</v>
          </cell>
          <cell r="V496">
            <v>1.2666666666666666</v>
          </cell>
          <cell r="W496">
            <v>1.4186666666666667E-7</v>
          </cell>
          <cell r="X49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96">
            <v>1</v>
          </cell>
          <cell r="AA496" t="str">
            <v>R5</v>
          </cell>
          <cell r="AB496" t="str">
            <v>T0</v>
          </cell>
          <cell r="AC496" t="str">
            <v>P6</v>
          </cell>
          <cell r="AD496" t="str">
            <v>T0</v>
          </cell>
          <cell r="AE496">
            <v>0</v>
          </cell>
          <cell r="AF496">
            <v>0.5</v>
          </cell>
          <cell r="AG496">
            <v>0.18333333333333332</v>
          </cell>
          <cell r="AH496">
            <v>0.5</v>
          </cell>
          <cell r="AI496">
            <v>0</v>
          </cell>
          <cell r="AJ496">
            <v>8.3333333333333329E-2</v>
          </cell>
          <cell r="AK496">
            <v>0</v>
          </cell>
          <cell r="AL496">
            <v>0</v>
          </cell>
          <cell r="AM496">
            <v>1.2666666666666666</v>
          </cell>
          <cell r="AN496">
            <v>1.4186666666666667E-7</v>
          </cell>
          <cell r="AP496">
            <v>2</v>
          </cell>
          <cell r="AQ496">
            <v>2</v>
          </cell>
          <cell r="BD496">
            <v>2</v>
          </cell>
          <cell r="BJ496">
            <v>1</v>
          </cell>
          <cell r="BK496">
            <v>1</v>
          </cell>
          <cell r="BL496">
            <v>1</v>
          </cell>
          <cell r="BM496">
            <v>1</v>
          </cell>
          <cell r="BO496" t="str">
            <v/>
          </cell>
          <cell r="BP496" t="str">
            <v xml:space="preserve">Expected to be replaceable. </v>
          </cell>
          <cell r="BQ496" t="str">
            <v/>
          </cell>
          <cell r="BR496" t="str">
            <v/>
          </cell>
          <cell r="BS496" t="str">
            <v/>
          </cell>
          <cell r="BT496" t="str">
            <v/>
          </cell>
          <cell r="BU496" t="str">
            <v/>
          </cell>
          <cell r="BV496" t="str">
            <v xml:space="preserve">Remove tank in accordance with above to gain access. Expected to need 2 mechanics to remove tank. </v>
          </cell>
          <cell r="BW496" t="str">
            <v/>
          </cell>
          <cell r="BX496" t="str">
            <v/>
          </cell>
          <cell r="BY496" t="str">
            <v/>
          </cell>
          <cell r="BZ496" t="str">
            <v/>
          </cell>
          <cell r="CA496" t="str">
            <v xml:space="preserve">Repair by exchange available at First or Second line without special facilities. </v>
          </cell>
          <cell r="CB496" t="str">
            <v/>
          </cell>
          <cell r="CC496" t="str">
            <v/>
          </cell>
          <cell r="CD496" t="str">
            <v/>
          </cell>
          <cell r="CE496" t="str">
            <v/>
          </cell>
          <cell r="CF496" t="str">
            <v xml:space="preserve">Remove and replace part with standard tools. No Special tools predicted. </v>
          </cell>
          <cell r="CG496" t="str">
            <v xml:space="preserve">Reinstall in the reverse order. </v>
          </cell>
          <cell r="CH496" t="str">
            <v/>
          </cell>
          <cell r="CI496" t="str">
            <v xml:space="preserve">No consumeables predicted. </v>
          </cell>
          <cell r="CJ496" t="str">
            <v xml:space="preserve">No predicted life limitations. </v>
          </cell>
          <cell r="CK496" t="str">
            <v/>
          </cell>
          <cell r="CL496" t="str">
            <v>Y</v>
          </cell>
        </row>
        <row r="497">
          <cell r="A497">
            <v>507</v>
          </cell>
          <cell r="B497">
            <v>46</v>
          </cell>
          <cell r="C497">
            <v>3</v>
          </cell>
          <cell r="D497" t="str">
            <v>Y</v>
          </cell>
          <cell r="E497">
            <v>5.6000000000000001E-2</v>
          </cell>
          <cell r="F497" t="str">
            <v>SV00A0A410AG1725</v>
          </cell>
          <cell r="G497" t="str">
            <v>BT-M8X40SKCPHD</v>
          </cell>
          <cell r="H497" t="str">
            <v>Scout</v>
          </cell>
          <cell r="I497" t="str">
            <v>SECONDARY TANK - 1 - SCOUT</v>
          </cell>
          <cell r="J497" t="str">
            <v>BOLT M8x40 Socket cap head screw</v>
          </cell>
          <cell r="K497" t="str">
            <v>(Strap Assy 1) FT28414/-</v>
          </cell>
          <cell r="L497" t="str">
            <v>BOLT M8x40 Socket cap head screw</v>
          </cell>
          <cell r="M497">
            <v>1</v>
          </cell>
          <cell r="N497">
            <v>1</v>
          </cell>
          <cell r="O497">
            <v>5.6000000000000001E-2</v>
          </cell>
          <cell r="P497">
            <v>5.6000000000000001E-2</v>
          </cell>
          <cell r="Q497">
            <v>5.5999999999999999E-8</v>
          </cell>
          <cell r="R497">
            <v>17857142.857142858</v>
          </cell>
          <cell r="S497" t="str">
            <v>Any two straps will retain function</v>
          </cell>
          <cell r="T497" t="str">
            <v>NPRD 95 P2-20, Bolt Hex Head - 0.0020M converted to hours</v>
          </cell>
          <cell r="U497">
            <v>2</v>
          </cell>
          <cell r="V497">
            <v>1.2666666666666666</v>
          </cell>
          <cell r="W497">
            <v>7.0933333333333333E-8</v>
          </cell>
          <cell r="X49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97">
            <v>1</v>
          </cell>
          <cell r="AA497" t="str">
            <v>R5</v>
          </cell>
          <cell r="AB497" t="str">
            <v>T0</v>
          </cell>
          <cell r="AC497" t="str">
            <v>P6</v>
          </cell>
          <cell r="AD497" t="str">
            <v>T0</v>
          </cell>
          <cell r="AE497">
            <v>0</v>
          </cell>
          <cell r="AF497">
            <v>0.5</v>
          </cell>
          <cell r="AG497">
            <v>0.18333333333333332</v>
          </cell>
          <cell r="AH497">
            <v>0.5</v>
          </cell>
          <cell r="AI497">
            <v>0</v>
          </cell>
          <cell r="AJ497">
            <v>8.3333333333333329E-2</v>
          </cell>
          <cell r="AK497">
            <v>0</v>
          </cell>
          <cell r="AL497">
            <v>0</v>
          </cell>
          <cell r="AM497">
            <v>1.2666666666666666</v>
          </cell>
          <cell r="AN497">
            <v>7.0933333333333333E-8</v>
          </cell>
          <cell r="AP497">
            <v>2</v>
          </cell>
          <cell r="AQ497">
            <v>2</v>
          </cell>
          <cell r="BD497">
            <v>2</v>
          </cell>
          <cell r="BJ497">
            <v>1</v>
          </cell>
          <cell r="BK497">
            <v>1</v>
          </cell>
          <cell r="BL497">
            <v>1</v>
          </cell>
          <cell r="BM497">
            <v>1</v>
          </cell>
          <cell r="BO497" t="str">
            <v/>
          </cell>
          <cell r="BP497" t="str">
            <v xml:space="preserve">Expected to be replaceable. </v>
          </cell>
          <cell r="BQ497" t="str">
            <v/>
          </cell>
          <cell r="BR497" t="str">
            <v/>
          </cell>
          <cell r="BS497" t="str">
            <v/>
          </cell>
          <cell r="BT497" t="str">
            <v/>
          </cell>
          <cell r="BU497" t="str">
            <v/>
          </cell>
          <cell r="BV497" t="str">
            <v xml:space="preserve">Remove tank in accordance with above to gain access. Expected to need 2 mechanics to remove tank. </v>
          </cell>
          <cell r="BW497" t="str">
            <v/>
          </cell>
          <cell r="BX497" t="str">
            <v/>
          </cell>
          <cell r="BY497" t="str">
            <v/>
          </cell>
          <cell r="BZ497" t="str">
            <v/>
          </cell>
          <cell r="CA497" t="str">
            <v xml:space="preserve">Repair by exchange available at First or Second line without special facilities. </v>
          </cell>
          <cell r="CB497" t="str">
            <v/>
          </cell>
          <cell r="CC497" t="str">
            <v/>
          </cell>
          <cell r="CD497" t="str">
            <v/>
          </cell>
          <cell r="CE497" t="str">
            <v/>
          </cell>
          <cell r="CF497" t="str">
            <v xml:space="preserve">Remove and replace part with standard tools. No Special tools predicted. </v>
          </cell>
          <cell r="CG497" t="str">
            <v xml:space="preserve">Reinstall in the reverse order. </v>
          </cell>
          <cell r="CH497" t="str">
            <v/>
          </cell>
          <cell r="CI497" t="str">
            <v xml:space="preserve">No consumeables predicted. </v>
          </cell>
          <cell r="CJ497" t="str">
            <v xml:space="preserve">No predicted life limitations. </v>
          </cell>
          <cell r="CK497" t="str">
            <v/>
          </cell>
          <cell r="CL497" t="str">
            <v>Y</v>
          </cell>
        </row>
        <row r="498">
          <cell r="A498">
            <v>508</v>
          </cell>
          <cell r="B498">
            <v>46</v>
          </cell>
          <cell r="C498">
            <v>3</v>
          </cell>
          <cell r="D498" t="str">
            <v>Y</v>
          </cell>
          <cell r="E498">
            <v>0.224</v>
          </cell>
          <cell r="F498" t="str">
            <v>SV00A0A410AG1727</v>
          </cell>
          <cell r="G498" t="str">
            <v>BT-M8X60SKCPHD</v>
          </cell>
          <cell r="H498" t="str">
            <v>Scout</v>
          </cell>
          <cell r="I498" t="str">
            <v>SECONDARY TANK - 1 - SCOUT</v>
          </cell>
          <cell r="J498" t="str">
            <v>BOLT M8x60 Socket cap head screw</v>
          </cell>
          <cell r="K498" t="str">
            <v>(Strap Assy 1) FT28414/-</v>
          </cell>
          <cell r="L498" t="str">
            <v>BOLT M8x60 Socket cap head screw</v>
          </cell>
          <cell r="M498">
            <v>4</v>
          </cell>
          <cell r="N498">
            <v>4</v>
          </cell>
          <cell r="O498">
            <v>5.6000000000000001E-2</v>
          </cell>
          <cell r="P498">
            <v>0.224</v>
          </cell>
          <cell r="Q498">
            <v>2.2399999999999999E-7</v>
          </cell>
          <cell r="R498">
            <v>4464285.7142857146</v>
          </cell>
          <cell r="S498" t="str">
            <v>Any two straps will retain function</v>
          </cell>
          <cell r="T498" t="str">
            <v>NPRD 95 P2-20, Bolt Hex Head - 0.0020M converted to hours</v>
          </cell>
          <cell r="U498">
            <v>2</v>
          </cell>
          <cell r="V498">
            <v>1.2666666666666666</v>
          </cell>
          <cell r="W498">
            <v>2.8373333333333333E-7</v>
          </cell>
          <cell r="X49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98">
            <v>1</v>
          </cell>
          <cell r="AA498" t="str">
            <v>R5</v>
          </cell>
          <cell r="AB498" t="str">
            <v>T0</v>
          </cell>
          <cell r="AC498" t="str">
            <v>P6</v>
          </cell>
          <cell r="AD498" t="str">
            <v>T0</v>
          </cell>
          <cell r="AE498">
            <v>0</v>
          </cell>
          <cell r="AF498">
            <v>0.5</v>
          </cell>
          <cell r="AG498">
            <v>0.18333333333333332</v>
          </cell>
          <cell r="AH498">
            <v>0.5</v>
          </cell>
          <cell r="AI498">
            <v>0</v>
          </cell>
          <cell r="AJ498">
            <v>8.3333333333333329E-2</v>
          </cell>
          <cell r="AK498">
            <v>0</v>
          </cell>
          <cell r="AL498">
            <v>0</v>
          </cell>
          <cell r="AM498">
            <v>1.2666666666666666</v>
          </cell>
          <cell r="AN498">
            <v>2.8373333333333333E-7</v>
          </cell>
          <cell r="AP498">
            <v>2</v>
          </cell>
          <cell r="AQ498">
            <v>2</v>
          </cell>
          <cell r="BD498">
            <v>2</v>
          </cell>
          <cell r="BJ498">
            <v>1</v>
          </cell>
          <cell r="BK498">
            <v>1</v>
          </cell>
          <cell r="BL498">
            <v>1</v>
          </cell>
          <cell r="BM498">
            <v>1</v>
          </cell>
          <cell r="BO498" t="str">
            <v/>
          </cell>
          <cell r="BP498" t="str">
            <v xml:space="preserve">Expected to be replaceable. </v>
          </cell>
          <cell r="BQ498" t="str">
            <v/>
          </cell>
          <cell r="BR498" t="str">
            <v/>
          </cell>
          <cell r="BS498" t="str">
            <v/>
          </cell>
          <cell r="BT498" t="str">
            <v/>
          </cell>
          <cell r="BU498" t="str">
            <v/>
          </cell>
          <cell r="BV498" t="str">
            <v xml:space="preserve">Remove tank in accordance with above to gain access. Expected to need 2 mechanics to remove tank. </v>
          </cell>
          <cell r="BW498" t="str">
            <v/>
          </cell>
          <cell r="BX498" t="str">
            <v/>
          </cell>
          <cell r="BY498" t="str">
            <v/>
          </cell>
          <cell r="BZ498" t="str">
            <v/>
          </cell>
          <cell r="CA498" t="str">
            <v xml:space="preserve">Repair by exchange available at First or Second line without special facilities. </v>
          </cell>
          <cell r="CB498" t="str">
            <v/>
          </cell>
          <cell r="CC498" t="str">
            <v/>
          </cell>
          <cell r="CD498" t="str">
            <v/>
          </cell>
          <cell r="CE498" t="str">
            <v/>
          </cell>
          <cell r="CF498" t="str">
            <v xml:space="preserve">Remove and replace part with standard tools. No Special tools predicted. </v>
          </cell>
          <cell r="CG498" t="str">
            <v xml:space="preserve">Reinstall in the reverse order. </v>
          </cell>
          <cell r="CH498" t="str">
            <v/>
          </cell>
          <cell r="CI498" t="str">
            <v xml:space="preserve">No consumeables predicted. </v>
          </cell>
          <cell r="CJ498" t="str">
            <v xml:space="preserve">No predicted life limitations. </v>
          </cell>
          <cell r="CK498" t="str">
            <v/>
          </cell>
          <cell r="CL498" t="str">
            <v>Y</v>
          </cell>
        </row>
        <row r="499">
          <cell r="A499">
            <v>509</v>
          </cell>
          <cell r="B499">
            <v>46</v>
          </cell>
          <cell r="C499">
            <v>3</v>
          </cell>
          <cell r="D499" t="str">
            <v>Y</v>
          </cell>
          <cell r="E499">
            <v>0.112</v>
          </cell>
          <cell r="F499" t="str">
            <v>SV00A0A410AG1729</v>
          </cell>
          <cell r="G499" t="str">
            <v>BT-M8X90SKCPHD</v>
          </cell>
          <cell r="H499" t="str">
            <v>Scout</v>
          </cell>
          <cell r="I499" t="str">
            <v>SECONDARY TANK - 1 - SCOUT</v>
          </cell>
          <cell r="J499" t="str">
            <v>BOLT M8x90 Socket cap head screw</v>
          </cell>
          <cell r="K499" t="str">
            <v>(Strap Assy 1) FT28414/-</v>
          </cell>
          <cell r="L499" t="str">
            <v>BOLT M8x90 Socket cap head screw</v>
          </cell>
          <cell r="M499">
            <v>2</v>
          </cell>
          <cell r="N499">
            <v>2</v>
          </cell>
          <cell r="O499">
            <v>5.6000000000000001E-2</v>
          </cell>
          <cell r="P499">
            <v>0.112</v>
          </cell>
          <cell r="Q499">
            <v>1.12E-7</v>
          </cell>
          <cell r="R499">
            <v>8928571.4285714291</v>
          </cell>
          <cell r="S499" t="str">
            <v>Any two straps will retain function</v>
          </cell>
          <cell r="T499" t="str">
            <v>NPRD 95 P2-20, Bolt Hex Head - 0.0020M converted to hours</v>
          </cell>
          <cell r="U499">
            <v>2</v>
          </cell>
          <cell r="V499">
            <v>1.2666666666666666</v>
          </cell>
          <cell r="W499">
            <v>1.4186666666666667E-7</v>
          </cell>
          <cell r="X49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499">
            <v>1</v>
          </cell>
          <cell r="AA499" t="str">
            <v>R5</v>
          </cell>
          <cell r="AB499" t="str">
            <v>T0</v>
          </cell>
          <cell r="AC499" t="str">
            <v>P6</v>
          </cell>
          <cell r="AD499" t="str">
            <v>T0</v>
          </cell>
          <cell r="AE499">
            <v>0</v>
          </cell>
          <cell r="AF499">
            <v>0.5</v>
          </cell>
          <cell r="AG499">
            <v>0.18333333333333332</v>
          </cell>
          <cell r="AH499">
            <v>0.5</v>
          </cell>
          <cell r="AI499">
            <v>0</v>
          </cell>
          <cell r="AJ499">
            <v>8.3333333333333329E-2</v>
          </cell>
          <cell r="AK499">
            <v>0</v>
          </cell>
          <cell r="AL499">
            <v>0</v>
          </cell>
          <cell r="AM499">
            <v>1.2666666666666666</v>
          </cell>
          <cell r="AN499">
            <v>1.4186666666666667E-7</v>
          </cell>
          <cell r="AP499">
            <v>2</v>
          </cell>
          <cell r="AQ499">
            <v>2</v>
          </cell>
          <cell r="BD499">
            <v>2</v>
          </cell>
          <cell r="BJ499">
            <v>1</v>
          </cell>
          <cell r="BK499">
            <v>1</v>
          </cell>
          <cell r="BL499">
            <v>1</v>
          </cell>
          <cell r="BM499">
            <v>1</v>
          </cell>
          <cell r="BO499" t="str">
            <v/>
          </cell>
          <cell r="BP499" t="str">
            <v xml:space="preserve">Expected to be replaceable. </v>
          </cell>
          <cell r="BQ499" t="str">
            <v/>
          </cell>
          <cell r="BR499" t="str">
            <v/>
          </cell>
          <cell r="BS499" t="str">
            <v/>
          </cell>
          <cell r="BT499" t="str">
            <v/>
          </cell>
          <cell r="BU499" t="str">
            <v/>
          </cell>
          <cell r="BV499" t="str">
            <v xml:space="preserve">Remove tank in accordance with above to gain access. Expected to need 2 mechanics to remove tank. </v>
          </cell>
          <cell r="BW499" t="str">
            <v/>
          </cell>
          <cell r="BX499" t="str">
            <v/>
          </cell>
          <cell r="BY499" t="str">
            <v/>
          </cell>
          <cell r="BZ499" t="str">
            <v/>
          </cell>
          <cell r="CA499" t="str">
            <v xml:space="preserve">Repair by exchange available at First or Second line without special facilities. </v>
          </cell>
          <cell r="CB499" t="str">
            <v/>
          </cell>
          <cell r="CC499" t="str">
            <v/>
          </cell>
          <cell r="CD499" t="str">
            <v/>
          </cell>
          <cell r="CE499" t="str">
            <v/>
          </cell>
          <cell r="CF499" t="str">
            <v xml:space="preserve">Remove and replace part with standard tools. No Special tools predicted. </v>
          </cell>
          <cell r="CG499" t="str">
            <v xml:space="preserve">Reinstall in the reverse order. </v>
          </cell>
          <cell r="CH499" t="str">
            <v/>
          </cell>
          <cell r="CI499" t="str">
            <v xml:space="preserve">No consumeables predicted. </v>
          </cell>
          <cell r="CJ499" t="str">
            <v xml:space="preserve">No predicted life limitations. </v>
          </cell>
          <cell r="CK499" t="str">
            <v/>
          </cell>
          <cell r="CL499" t="str">
            <v>Y</v>
          </cell>
        </row>
        <row r="500">
          <cell r="A500">
            <v>510</v>
          </cell>
          <cell r="B500">
            <v>111</v>
          </cell>
          <cell r="C500">
            <v>2</v>
          </cell>
          <cell r="D500" t="str">
            <v>N</v>
          </cell>
          <cell r="E500">
            <v>0</v>
          </cell>
          <cell r="F500" t="str">
            <v>SV00A0A410AG19</v>
          </cell>
          <cell r="G500" t="str">
            <v/>
          </cell>
          <cell r="H500" t="str">
            <v>Scout</v>
          </cell>
          <cell r="I500" t="str">
            <v>SECONDARY TANK - 1 - SCOUT</v>
          </cell>
          <cell r="J500" t="str">
            <v/>
          </cell>
          <cell r="K500" t="str">
            <v>Strap Assy 2</v>
          </cell>
          <cell r="L500" t="str">
            <v/>
          </cell>
          <cell r="M500" t="str">
            <v/>
          </cell>
          <cell r="N500" t="str">
            <v/>
          </cell>
          <cell r="O500">
            <v>7.9493925537392647</v>
          </cell>
          <cell r="P500">
            <v>7.9493925537392647</v>
          </cell>
          <cell r="Q500">
            <v>7.949392553739265E-6</v>
          </cell>
          <cell r="R500">
            <v>125795.77536771867</v>
          </cell>
          <cell r="S500" t="str">
            <v>Any two straps will retain function</v>
          </cell>
          <cell r="T500" t="str">
            <v>Sum of Below Parts</v>
          </cell>
          <cell r="U500">
            <v>1</v>
          </cell>
          <cell r="V500">
            <v>1.4173733601112033</v>
          </cell>
          <cell r="W500">
            <v>1.1267257234736401E-5</v>
          </cell>
          <cell r="X500" t="str">
            <v xml:space="preserve">Repair by exchange available at First or Second line without special facilities. See parts below. Individual damaged parts can be replaced without replacing the tank. </v>
          </cell>
          <cell r="Z500">
            <v>0</v>
          </cell>
          <cell r="AA500" t="str">
            <v>T0</v>
          </cell>
          <cell r="AB500" t="str">
            <v>T0</v>
          </cell>
          <cell r="AC500" t="str">
            <v>T0</v>
          </cell>
          <cell r="AD500" t="str">
            <v>T0</v>
          </cell>
          <cell r="AL500" t="str">
            <v>MTTE =</v>
          </cell>
          <cell r="AM500">
            <v>1.4173733601112033</v>
          </cell>
          <cell r="AN500">
            <v>1.1267257234736401E-5</v>
          </cell>
          <cell r="AP500">
            <v>1</v>
          </cell>
          <cell r="AQ500">
            <v>4</v>
          </cell>
          <cell r="BJ500">
            <v>6</v>
          </cell>
          <cell r="BL500">
            <v>6</v>
          </cell>
          <cell r="BM500">
            <v>5</v>
          </cell>
          <cell r="BN500">
            <v>2</v>
          </cell>
          <cell r="BO500" t="str">
            <v/>
          </cell>
          <cell r="BP500" t="str">
            <v/>
          </cell>
          <cell r="BQ500" t="str">
            <v/>
          </cell>
          <cell r="BR500" t="str">
            <v/>
          </cell>
          <cell r="BS500" t="str">
            <v/>
          </cell>
          <cell r="BT500" t="str">
            <v/>
          </cell>
          <cell r="BU500" t="str">
            <v/>
          </cell>
          <cell r="BV500" t="str">
            <v/>
          </cell>
          <cell r="BW500" t="str">
            <v/>
          </cell>
          <cell r="BX500" t="str">
            <v/>
          </cell>
          <cell r="BY500" t="str">
            <v/>
          </cell>
          <cell r="BZ500" t="str">
            <v/>
          </cell>
          <cell r="CA500" t="str">
            <v xml:space="preserve">Repair by exchange available at First or Second line without special facilities. </v>
          </cell>
          <cell r="CB500" t="str">
            <v/>
          </cell>
          <cell r="CC500" t="str">
            <v/>
          </cell>
          <cell r="CD500" t="str">
            <v/>
          </cell>
          <cell r="CE500" t="str">
            <v/>
          </cell>
          <cell r="CF500" t="str">
            <v/>
          </cell>
          <cell r="CG500" t="str">
            <v/>
          </cell>
          <cell r="CH500" t="str">
            <v/>
          </cell>
          <cell r="CI500" t="str">
            <v/>
          </cell>
          <cell r="CJ500" t="str">
            <v/>
          </cell>
          <cell r="CK500" t="str">
            <v xml:space="preserve">See parts below. Individual damaged parts can be replaced without replacing the tank. </v>
          </cell>
          <cell r="CL500" t="str">
            <v>Y</v>
          </cell>
        </row>
        <row r="501">
          <cell r="A501">
            <v>511</v>
          </cell>
          <cell r="B501">
            <v>111</v>
          </cell>
          <cell r="C501">
            <v>3</v>
          </cell>
          <cell r="D501" t="str">
            <v>Y</v>
          </cell>
          <cell r="E501">
            <v>0.112</v>
          </cell>
          <cell r="F501" t="str">
            <v>SV00A0A410AG1901</v>
          </cell>
          <cell r="G501" t="str">
            <v>FT28424/01</v>
          </cell>
          <cell r="H501" t="str">
            <v>Scout</v>
          </cell>
          <cell r="I501" t="str">
            <v>SECONDARY TANK - 1 - SCOUT</v>
          </cell>
          <cell r="J501" t="str">
            <v>Strap</v>
          </cell>
          <cell r="K501" t="str">
            <v>(Strap Assy 2) FT28424/-</v>
          </cell>
          <cell r="L501" t="str">
            <v>Strap</v>
          </cell>
          <cell r="M501">
            <v>1</v>
          </cell>
          <cell r="N501">
            <v>1</v>
          </cell>
          <cell r="O501">
            <v>0.112</v>
          </cell>
          <cell r="P501">
            <v>0.112</v>
          </cell>
          <cell r="Q501">
            <v>1.12E-7</v>
          </cell>
          <cell r="R501">
            <v>8928571.4285714291</v>
          </cell>
          <cell r="S501" t="str">
            <v>Any two straps will retain function</v>
          </cell>
          <cell r="T501" t="str">
            <v>NPRD 95 P2- 152, Plate Universal - 0.0040M converted to hours</v>
          </cell>
          <cell r="U501">
            <v>2</v>
          </cell>
          <cell r="V501">
            <v>1.7499999999999998</v>
          </cell>
          <cell r="W501">
            <v>1.9599999999999998E-7</v>
          </cell>
          <cell r="X50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01">
            <v>1</v>
          </cell>
          <cell r="AA501" t="str">
            <v>R5</v>
          </cell>
          <cell r="AB501" t="str">
            <v>T0</v>
          </cell>
          <cell r="AC501" t="str">
            <v>P23</v>
          </cell>
          <cell r="AD501" t="str">
            <v>T0</v>
          </cell>
          <cell r="AE501">
            <v>0</v>
          </cell>
          <cell r="AF501">
            <v>0.5</v>
          </cell>
          <cell r="AG501">
            <v>0.66666666666666663</v>
          </cell>
          <cell r="AH501">
            <v>0.5</v>
          </cell>
          <cell r="AI501">
            <v>0</v>
          </cell>
          <cell r="AJ501">
            <v>8.3333333333333329E-2</v>
          </cell>
          <cell r="AK501">
            <v>0</v>
          </cell>
          <cell r="AL501">
            <v>0</v>
          </cell>
          <cell r="AM501">
            <v>1.7499999999999998</v>
          </cell>
          <cell r="AN501">
            <v>1.9599999999999998E-7</v>
          </cell>
          <cell r="AP501">
            <v>2</v>
          </cell>
          <cell r="AQ501">
            <v>2</v>
          </cell>
          <cell r="BD501">
            <v>2</v>
          </cell>
          <cell r="BJ501">
            <v>1</v>
          </cell>
          <cell r="BK501">
            <v>1</v>
          </cell>
          <cell r="BL501">
            <v>1</v>
          </cell>
          <cell r="BM501">
            <v>1</v>
          </cell>
          <cell r="BO501" t="str">
            <v/>
          </cell>
          <cell r="BP501" t="str">
            <v xml:space="preserve">Expected to be replaceable. </v>
          </cell>
          <cell r="BQ501" t="str">
            <v/>
          </cell>
          <cell r="BR501" t="str">
            <v/>
          </cell>
          <cell r="BS501" t="str">
            <v/>
          </cell>
          <cell r="BT501" t="str">
            <v/>
          </cell>
          <cell r="BU501" t="str">
            <v/>
          </cell>
          <cell r="BV501" t="str">
            <v xml:space="preserve">Remove tank in accordance with above to gain access. Expected to need 2 mechanics to remove tank. </v>
          </cell>
          <cell r="BW501" t="str">
            <v/>
          </cell>
          <cell r="BX501" t="str">
            <v/>
          </cell>
          <cell r="BY501" t="str">
            <v/>
          </cell>
          <cell r="BZ501" t="str">
            <v/>
          </cell>
          <cell r="CA501" t="str">
            <v xml:space="preserve">Repair by exchange available at First or Second line without special facilities. </v>
          </cell>
          <cell r="CB501" t="str">
            <v/>
          </cell>
          <cell r="CC501" t="str">
            <v/>
          </cell>
          <cell r="CD501" t="str">
            <v/>
          </cell>
          <cell r="CE501" t="str">
            <v/>
          </cell>
          <cell r="CF501" t="str">
            <v xml:space="preserve">Remove and replace part with standard tools. No Special tools predicted. </v>
          </cell>
          <cell r="CG501" t="str">
            <v xml:space="preserve">Reinstall in the reverse order. </v>
          </cell>
          <cell r="CH501" t="str">
            <v/>
          </cell>
          <cell r="CI501" t="str">
            <v xml:space="preserve">No consumeables predicted. </v>
          </cell>
          <cell r="CJ501" t="str">
            <v xml:space="preserve">No predicted life limitations. </v>
          </cell>
          <cell r="CK501" t="str">
            <v/>
          </cell>
          <cell r="CL501" t="str">
            <v>Y</v>
          </cell>
        </row>
        <row r="502">
          <cell r="A502">
            <v>512</v>
          </cell>
          <cell r="B502">
            <v>111</v>
          </cell>
          <cell r="C502">
            <v>3</v>
          </cell>
          <cell r="D502" t="str">
            <v>Y</v>
          </cell>
          <cell r="E502">
            <v>0.112</v>
          </cell>
          <cell r="F502" t="str">
            <v>SV00A0A410AG1903</v>
          </cell>
          <cell r="G502" t="str">
            <v>FT28424/02</v>
          </cell>
          <cell r="H502" t="str">
            <v>Scout</v>
          </cell>
          <cell r="I502" t="str">
            <v>SECONDARY TANK - 1 - SCOUT</v>
          </cell>
          <cell r="J502" t="str">
            <v>Strap</v>
          </cell>
          <cell r="K502" t="str">
            <v>(Strap Assy 2) FT28424/-</v>
          </cell>
          <cell r="L502" t="str">
            <v>Strap</v>
          </cell>
          <cell r="M502">
            <v>1</v>
          </cell>
          <cell r="N502">
            <v>1</v>
          </cell>
          <cell r="O502">
            <v>0.112</v>
          </cell>
          <cell r="P502">
            <v>0.112</v>
          </cell>
          <cell r="Q502">
            <v>1.12E-7</v>
          </cell>
          <cell r="R502">
            <v>8928571.4285714291</v>
          </cell>
          <cell r="S502" t="str">
            <v>Any two straps will retain function</v>
          </cell>
          <cell r="T502" t="str">
            <v>NPRD 95 P2- 152, Plate Universal - 0.0040M converted to hours</v>
          </cell>
          <cell r="U502">
            <v>2</v>
          </cell>
          <cell r="V502">
            <v>1.7499999999999998</v>
          </cell>
          <cell r="W502">
            <v>1.9599999999999998E-7</v>
          </cell>
          <cell r="X50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02">
            <v>1</v>
          </cell>
          <cell r="AA502" t="str">
            <v>R5</v>
          </cell>
          <cell r="AB502" t="str">
            <v>T0</v>
          </cell>
          <cell r="AC502" t="str">
            <v>P23</v>
          </cell>
          <cell r="AD502" t="str">
            <v>T0</v>
          </cell>
          <cell r="AE502">
            <v>0</v>
          </cell>
          <cell r="AF502">
            <v>0.5</v>
          </cell>
          <cell r="AG502">
            <v>0.66666666666666663</v>
          </cell>
          <cell r="AH502">
            <v>0.5</v>
          </cell>
          <cell r="AI502">
            <v>0</v>
          </cell>
          <cell r="AJ502">
            <v>8.3333333333333329E-2</v>
          </cell>
          <cell r="AK502">
            <v>0</v>
          </cell>
          <cell r="AL502">
            <v>0</v>
          </cell>
          <cell r="AM502">
            <v>1.7499999999999998</v>
          </cell>
          <cell r="AN502">
            <v>1.9599999999999998E-7</v>
          </cell>
          <cell r="AP502">
            <v>2</v>
          </cell>
          <cell r="AQ502">
            <v>2</v>
          </cell>
          <cell r="BD502">
            <v>2</v>
          </cell>
          <cell r="BJ502">
            <v>1</v>
          </cell>
          <cell r="BK502">
            <v>1</v>
          </cell>
          <cell r="BL502">
            <v>1</v>
          </cell>
          <cell r="BM502">
            <v>1</v>
          </cell>
          <cell r="BO502" t="str">
            <v/>
          </cell>
          <cell r="BP502" t="str">
            <v xml:space="preserve">Expected to be replaceable. </v>
          </cell>
          <cell r="BQ502" t="str">
            <v/>
          </cell>
          <cell r="BR502" t="str">
            <v/>
          </cell>
          <cell r="BS502" t="str">
            <v/>
          </cell>
          <cell r="BT502" t="str">
            <v/>
          </cell>
          <cell r="BU502" t="str">
            <v/>
          </cell>
          <cell r="BV502" t="str">
            <v xml:space="preserve">Remove tank in accordance with above to gain access. Expected to need 2 mechanics to remove tank. </v>
          </cell>
          <cell r="BW502" t="str">
            <v/>
          </cell>
          <cell r="BX502" t="str">
            <v/>
          </cell>
          <cell r="BY502" t="str">
            <v/>
          </cell>
          <cell r="BZ502" t="str">
            <v/>
          </cell>
          <cell r="CA502" t="str">
            <v xml:space="preserve">Repair by exchange available at First or Second line without special facilities. </v>
          </cell>
          <cell r="CB502" t="str">
            <v/>
          </cell>
          <cell r="CC502" t="str">
            <v/>
          </cell>
          <cell r="CD502" t="str">
            <v/>
          </cell>
          <cell r="CE502" t="str">
            <v/>
          </cell>
          <cell r="CF502" t="str">
            <v xml:space="preserve">Remove and replace part with standard tools. No Special tools predicted. </v>
          </cell>
          <cell r="CG502" t="str">
            <v xml:space="preserve">Reinstall in the reverse order. </v>
          </cell>
          <cell r="CH502" t="str">
            <v/>
          </cell>
          <cell r="CI502" t="str">
            <v xml:space="preserve">No consumeables predicted. </v>
          </cell>
          <cell r="CJ502" t="str">
            <v xml:space="preserve">No predicted life limitations. </v>
          </cell>
          <cell r="CK502" t="str">
            <v/>
          </cell>
          <cell r="CL502" t="str">
            <v>Y</v>
          </cell>
        </row>
        <row r="503">
          <cell r="A503">
            <v>513</v>
          </cell>
          <cell r="B503">
            <v>111</v>
          </cell>
          <cell r="C503">
            <v>3</v>
          </cell>
          <cell r="D503" t="str">
            <v>Y</v>
          </cell>
          <cell r="E503">
            <v>0.112</v>
          </cell>
          <cell r="F503" t="str">
            <v>SV00A0A410AG1905</v>
          </cell>
          <cell r="G503" t="str">
            <v>FT28424/03</v>
          </cell>
          <cell r="H503" t="str">
            <v>Scout</v>
          </cell>
          <cell r="I503" t="str">
            <v>SECONDARY TANK - 1 - SCOUT</v>
          </cell>
          <cell r="J503" t="str">
            <v>Strap</v>
          </cell>
          <cell r="K503" t="str">
            <v>(Strap Assy 2) FT28424/-</v>
          </cell>
          <cell r="L503" t="str">
            <v>Strap</v>
          </cell>
          <cell r="M503">
            <v>1</v>
          </cell>
          <cell r="N503">
            <v>1</v>
          </cell>
          <cell r="O503">
            <v>0.112</v>
          </cell>
          <cell r="P503">
            <v>0.112</v>
          </cell>
          <cell r="Q503">
            <v>1.12E-7</v>
          </cell>
          <cell r="R503">
            <v>8928571.4285714291</v>
          </cell>
          <cell r="S503" t="str">
            <v>Any two straps will retain function</v>
          </cell>
          <cell r="T503" t="str">
            <v>NPRD 95 P2- 152, Plate Universal - 0.0040M converted to hours</v>
          </cell>
          <cell r="U503">
            <v>2</v>
          </cell>
          <cell r="V503">
            <v>1.7499999999999998</v>
          </cell>
          <cell r="W503">
            <v>1.9599999999999998E-7</v>
          </cell>
          <cell r="X50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03">
            <v>1</v>
          </cell>
          <cell r="AA503" t="str">
            <v>R5</v>
          </cell>
          <cell r="AB503" t="str">
            <v>T0</v>
          </cell>
          <cell r="AC503" t="str">
            <v>P23</v>
          </cell>
          <cell r="AD503" t="str">
            <v>T0</v>
          </cell>
          <cell r="AE503">
            <v>0</v>
          </cell>
          <cell r="AF503">
            <v>0.5</v>
          </cell>
          <cell r="AG503">
            <v>0.66666666666666663</v>
          </cell>
          <cell r="AH503">
            <v>0.5</v>
          </cell>
          <cell r="AI503">
            <v>0</v>
          </cell>
          <cell r="AJ503">
            <v>8.3333333333333329E-2</v>
          </cell>
          <cell r="AK503">
            <v>0</v>
          </cell>
          <cell r="AL503">
            <v>0</v>
          </cell>
          <cell r="AM503">
            <v>1.7499999999999998</v>
          </cell>
          <cell r="AN503">
            <v>1.9599999999999998E-7</v>
          </cell>
          <cell r="AP503">
            <v>2</v>
          </cell>
          <cell r="AQ503">
            <v>2</v>
          </cell>
          <cell r="BD503">
            <v>2</v>
          </cell>
          <cell r="BJ503">
            <v>1</v>
          </cell>
          <cell r="BK503">
            <v>1</v>
          </cell>
          <cell r="BL503">
            <v>1</v>
          </cell>
          <cell r="BM503">
            <v>1</v>
          </cell>
          <cell r="BO503" t="str">
            <v/>
          </cell>
          <cell r="BP503" t="str">
            <v xml:space="preserve">Expected to be replaceable. </v>
          </cell>
          <cell r="BQ503" t="str">
            <v/>
          </cell>
          <cell r="BR503" t="str">
            <v/>
          </cell>
          <cell r="BS503" t="str">
            <v/>
          </cell>
          <cell r="BT503" t="str">
            <v/>
          </cell>
          <cell r="BU503" t="str">
            <v/>
          </cell>
          <cell r="BV503" t="str">
            <v xml:space="preserve">Remove tank in accordance with above to gain access. Expected to need 2 mechanics to remove tank. </v>
          </cell>
          <cell r="BW503" t="str">
            <v/>
          </cell>
          <cell r="BX503" t="str">
            <v/>
          </cell>
          <cell r="BY503" t="str">
            <v/>
          </cell>
          <cell r="BZ503" t="str">
            <v/>
          </cell>
          <cell r="CA503" t="str">
            <v xml:space="preserve">Repair by exchange available at First or Second line without special facilities. </v>
          </cell>
          <cell r="CB503" t="str">
            <v/>
          </cell>
          <cell r="CC503" t="str">
            <v/>
          </cell>
          <cell r="CD503" t="str">
            <v/>
          </cell>
          <cell r="CE503" t="str">
            <v/>
          </cell>
          <cell r="CF503" t="str">
            <v xml:space="preserve">Remove and replace part with standard tools. No Special tools predicted. </v>
          </cell>
          <cell r="CG503" t="str">
            <v xml:space="preserve">Reinstall in the reverse order. </v>
          </cell>
          <cell r="CH503" t="str">
            <v/>
          </cell>
          <cell r="CI503" t="str">
            <v xml:space="preserve">No consumeables predicted. </v>
          </cell>
          <cell r="CJ503" t="str">
            <v xml:space="preserve">No predicted life limitations. </v>
          </cell>
          <cell r="CK503" t="str">
            <v/>
          </cell>
          <cell r="CL503" t="str">
            <v>Y</v>
          </cell>
        </row>
        <row r="504">
          <cell r="A504">
            <v>514</v>
          </cell>
          <cell r="B504">
            <v>48</v>
          </cell>
          <cell r="C504">
            <v>3</v>
          </cell>
          <cell r="D504" t="str">
            <v>Y</v>
          </cell>
          <cell r="E504">
            <v>0.44800000000000001</v>
          </cell>
          <cell r="F504" t="str">
            <v>SV00A0A410AG1907</v>
          </cell>
          <cell r="G504" t="str">
            <v>FT28911</v>
          </cell>
          <cell r="H504" t="str">
            <v>Scout</v>
          </cell>
          <cell r="I504" t="str">
            <v>SECONDARY TANK - 1 - SCOUT</v>
          </cell>
          <cell r="J504" t="str">
            <v>Tension Block Threaded M8</v>
          </cell>
          <cell r="K504" t="str">
            <v>(Strap Assy 2) FT28424/-</v>
          </cell>
          <cell r="L504" t="str">
            <v>Tension Block Threaded M8</v>
          </cell>
          <cell r="M504">
            <v>2</v>
          </cell>
          <cell r="N504">
            <v>2</v>
          </cell>
          <cell r="O504">
            <v>0.224</v>
          </cell>
          <cell r="P504">
            <v>0.44800000000000001</v>
          </cell>
          <cell r="Q504">
            <v>4.4799999999999999E-7</v>
          </cell>
          <cell r="R504">
            <v>2232142.8571428573</v>
          </cell>
          <cell r="S504" t="str">
            <v>Any two straps will retain function</v>
          </cell>
          <cell r="T504" t="str">
            <v>NPRD 95 P2-152, Plate - 0.008M GM converted to hours.</v>
          </cell>
          <cell r="U504">
            <v>2</v>
          </cell>
          <cell r="V504">
            <v>1.7499999999999998</v>
          </cell>
          <cell r="W504">
            <v>7.8399999999999993E-7</v>
          </cell>
          <cell r="X50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04">
            <v>1</v>
          </cell>
          <cell r="AA504" t="str">
            <v>R5</v>
          </cell>
          <cell r="AB504" t="str">
            <v>T0</v>
          </cell>
          <cell r="AC504" t="str">
            <v>P23</v>
          </cell>
          <cell r="AD504" t="str">
            <v>T0</v>
          </cell>
          <cell r="AE504">
            <v>0</v>
          </cell>
          <cell r="AF504">
            <v>0.5</v>
          </cell>
          <cell r="AG504">
            <v>0.66666666666666663</v>
          </cell>
          <cell r="AH504">
            <v>0.5</v>
          </cell>
          <cell r="AI504">
            <v>0</v>
          </cell>
          <cell r="AJ504">
            <v>8.3333333333333329E-2</v>
          </cell>
          <cell r="AK504">
            <v>0</v>
          </cell>
          <cell r="AL504">
            <v>0</v>
          </cell>
          <cell r="AM504">
            <v>1.7499999999999998</v>
          </cell>
          <cell r="AN504">
            <v>7.8399999999999993E-7</v>
          </cell>
          <cell r="AP504">
            <v>2</v>
          </cell>
          <cell r="AQ504">
            <v>2</v>
          </cell>
          <cell r="BD504">
            <v>2</v>
          </cell>
          <cell r="BJ504">
            <v>1</v>
          </cell>
          <cell r="BK504">
            <v>1</v>
          </cell>
          <cell r="BL504">
            <v>1</v>
          </cell>
          <cell r="BM504">
            <v>1</v>
          </cell>
          <cell r="BO504" t="str">
            <v/>
          </cell>
          <cell r="BP504" t="str">
            <v xml:space="preserve">Expected to be replaceable. </v>
          </cell>
          <cell r="BQ504" t="str">
            <v/>
          </cell>
          <cell r="BR504" t="str">
            <v/>
          </cell>
          <cell r="BS504" t="str">
            <v/>
          </cell>
          <cell r="BT504" t="str">
            <v/>
          </cell>
          <cell r="BU504" t="str">
            <v/>
          </cell>
          <cell r="BV504" t="str">
            <v xml:space="preserve">Remove tank in accordance with above to gain access. Expected to need 2 mechanics to remove tank. </v>
          </cell>
          <cell r="BW504" t="str">
            <v/>
          </cell>
          <cell r="BX504" t="str">
            <v/>
          </cell>
          <cell r="BY504" t="str">
            <v/>
          </cell>
          <cell r="BZ504" t="str">
            <v/>
          </cell>
          <cell r="CA504" t="str">
            <v xml:space="preserve">Repair by exchange available at First or Second line without special facilities. </v>
          </cell>
          <cell r="CB504" t="str">
            <v/>
          </cell>
          <cell r="CC504" t="str">
            <v/>
          </cell>
          <cell r="CD504" t="str">
            <v/>
          </cell>
          <cell r="CE504" t="str">
            <v/>
          </cell>
          <cell r="CF504" t="str">
            <v xml:space="preserve">Remove and replace part with standard tools. No Special tools predicted. </v>
          </cell>
          <cell r="CG504" t="str">
            <v xml:space="preserve">Reinstall in the reverse order. </v>
          </cell>
          <cell r="CH504" t="str">
            <v/>
          </cell>
          <cell r="CI504" t="str">
            <v xml:space="preserve">No consumeables predicted. </v>
          </cell>
          <cell r="CJ504" t="str">
            <v xml:space="preserve">No predicted life limitations. </v>
          </cell>
          <cell r="CK504" t="str">
            <v/>
          </cell>
          <cell r="CL504" t="str">
            <v>Y</v>
          </cell>
        </row>
        <row r="505">
          <cell r="A505">
            <v>515</v>
          </cell>
          <cell r="B505">
            <v>48</v>
          </cell>
          <cell r="C505">
            <v>3</v>
          </cell>
          <cell r="D505" t="str">
            <v>Y</v>
          </cell>
          <cell r="E505">
            <v>0.44800000000000001</v>
          </cell>
          <cell r="F505" t="str">
            <v>SV00A0A410AG1909</v>
          </cell>
          <cell r="G505" t="str">
            <v>FT28910</v>
          </cell>
          <cell r="H505" t="str">
            <v>Scout</v>
          </cell>
          <cell r="I505" t="str">
            <v>SECONDARY TANK - 1 - SCOUT</v>
          </cell>
          <cell r="J505" t="str">
            <v>Tension Block Clearance</v>
          </cell>
          <cell r="K505" t="str">
            <v>(Strap Assy 2) FT28424/-</v>
          </cell>
          <cell r="L505" t="str">
            <v>Tension Block Clearance</v>
          </cell>
          <cell r="M505">
            <v>2</v>
          </cell>
          <cell r="N505">
            <v>2</v>
          </cell>
          <cell r="O505">
            <v>0.224</v>
          </cell>
          <cell r="P505">
            <v>0.44800000000000001</v>
          </cell>
          <cell r="Q505">
            <v>4.4799999999999999E-7</v>
          </cell>
          <cell r="R505">
            <v>2232142.8571428573</v>
          </cell>
          <cell r="S505" t="str">
            <v>Any two straps will retain function</v>
          </cell>
          <cell r="T505" t="str">
            <v>NPRD 95 P2-152, Plate - 0.008M GM converted to hours.</v>
          </cell>
          <cell r="U505">
            <v>2</v>
          </cell>
          <cell r="V505">
            <v>1.7499999999999998</v>
          </cell>
          <cell r="W505">
            <v>7.8399999999999993E-7</v>
          </cell>
          <cell r="X50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05">
            <v>1</v>
          </cell>
          <cell r="AA505" t="str">
            <v>R5</v>
          </cell>
          <cell r="AB505" t="str">
            <v>T0</v>
          </cell>
          <cell r="AC505" t="str">
            <v>P23</v>
          </cell>
          <cell r="AD505" t="str">
            <v>T0</v>
          </cell>
          <cell r="AE505">
            <v>0</v>
          </cell>
          <cell r="AF505">
            <v>0.5</v>
          </cell>
          <cell r="AG505">
            <v>0.66666666666666663</v>
          </cell>
          <cell r="AH505">
            <v>0.5</v>
          </cell>
          <cell r="AI505">
            <v>0</v>
          </cell>
          <cell r="AJ505">
            <v>8.3333333333333329E-2</v>
          </cell>
          <cell r="AK505">
            <v>0</v>
          </cell>
          <cell r="AL505">
            <v>0</v>
          </cell>
          <cell r="AM505">
            <v>1.7499999999999998</v>
          </cell>
          <cell r="AN505">
            <v>7.8399999999999993E-7</v>
          </cell>
          <cell r="AP505">
            <v>2</v>
          </cell>
          <cell r="AQ505">
            <v>2</v>
          </cell>
          <cell r="BD505">
            <v>2</v>
          </cell>
          <cell r="BJ505">
            <v>1</v>
          </cell>
          <cell r="BK505">
            <v>1</v>
          </cell>
          <cell r="BL505">
            <v>1</v>
          </cell>
          <cell r="BM505">
            <v>1</v>
          </cell>
          <cell r="BO505" t="str">
            <v/>
          </cell>
          <cell r="BP505" t="str">
            <v xml:space="preserve">Expected to be replaceable. </v>
          </cell>
          <cell r="BQ505" t="str">
            <v/>
          </cell>
          <cell r="BR505" t="str">
            <v/>
          </cell>
          <cell r="BS505" t="str">
            <v/>
          </cell>
          <cell r="BT505" t="str">
            <v/>
          </cell>
          <cell r="BU505" t="str">
            <v/>
          </cell>
          <cell r="BV505" t="str">
            <v xml:space="preserve">Remove tank in accordance with above to gain access. Expected to need 2 mechanics to remove tank. </v>
          </cell>
          <cell r="BW505" t="str">
            <v/>
          </cell>
          <cell r="BX505" t="str">
            <v/>
          </cell>
          <cell r="BY505" t="str">
            <v/>
          </cell>
          <cell r="BZ505" t="str">
            <v/>
          </cell>
          <cell r="CA505" t="str">
            <v xml:space="preserve">Repair by exchange available at First or Second line without special facilities. </v>
          </cell>
          <cell r="CB505" t="str">
            <v/>
          </cell>
          <cell r="CC505" t="str">
            <v/>
          </cell>
          <cell r="CD505" t="str">
            <v/>
          </cell>
          <cell r="CE505" t="str">
            <v/>
          </cell>
          <cell r="CF505" t="str">
            <v xml:space="preserve">Remove and replace part with standard tools. No Special tools predicted. </v>
          </cell>
          <cell r="CG505" t="str">
            <v xml:space="preserve">Reinstall in the reverse order. </v>
          </cell>
          <cell r="CH505" t="str">
            <v/>
          </cell>
          <cell r="CI505" t="str">
            <v xml:space="preserve">No consumeables predicted. </v>
          </cell>
          <cell r="CJ505" t="str">
            <v xml:space="preserve">No predicted life limitations. </v>
          </cell>
          <cell r="CK505" t="str">
            <v/>
          </cell>
          <cell r="CL505" t="str">
            <v>Y</v>
          </cell>
        </row>
        <row r="506">
          <cell r="A506">
            <v>516</v>
          </cell>
          <cell r="B506">
            <v>73</v>
          </cell>
          <cell r="C506">
            <v>3</v>
          </cell>
          <cell r="D506" t="str">
            <v>Y</v>
          </cell>
          <cell r="E506">
            <v>5.0848000000000004</v>
          </cell>
          <cell r="F506" t="str">
            <v>SV00A0A410AG1911</v>
          </cell>
          <cell r="G506" t="str">
            <v>NT-M8-SCX24</v>
          </cell>
          <cell r="H506" t="str">
            <v>Scout</v>
          </cell>
          <cell r="I506" t="str">
            <v>SECONDARY TANK - 1 - SCOUT</v>
          </cell>
          <cell r="J506" t="str">
            <v>Studding Connector M8</v>
          </cell>
          <cell r="K506" t="str">
            <v>(Strap Assy 2) FT28424/-</v>
          </cell>
          <cell r="L506" t="str">
            <v>Studding Connector M8</v>
          </cell>
          <cell r="M506">
            <v>2</v>
          </cell>
          <cell r="N506">
            <v>2</v>
          </cell>
          <cell r="O506">
            <v>2.5424000000000002</v>
          </cell>
          <cell r="P506">
            <v>5.0848000000000004</v>
          </cell>
          <cell r="Q506">
            <v>5.0848000000000009E-6</v>
          </cell>
          <cell r="R506">
            <v>196664.56891126491</v>
          </cell>
          <cell r="S506" t="str">
            <v>Any two straps will retain function</v>
          </cell>
          <cell r="T506" t="str">
            <v>NPRD 95 P2-49, Connector Adapter - 0.0908M converted to hours</v>
          </cell>
          <cell r="U506">
            <v>2</v>
          </cell>
          <cell r="V506">
            <v>1.3</v>
          </cell>
          <cell r="W506">
            <v>6.6102400000000009E-6</v>
          </cell>
          <cell r="X50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06">
            <v>1</v>
          </cell>
          <cell r="AA506" t="str">
            <v>R5</v>
          </cell>
          <cell r="AB506" t="str">
            <v>T0</v>
          </cell>
          <cell r="AC506" t="str">
            <v>P11</v>
          </cell>
          <cell r="AD506" t="str">
            <v>T0</v>
          </cell>
          <cell r="AE506">
            <v>0</v>
          </cell>
          <cell r="AF506">
            <v>0.5</v>
          </cell>
          <cell r="AG506">
            <v>0.21666666666666667</v>
          </cell>
          <cell r="AH506">
            <v>0.5</v>
          </cell>
          <cell r="AI506">
            <v>0</v>
          </cell>
          <cell r="AJ506">
            <v>8.3333333333333329E-2</v>
          </cell>
          <cell r="AK506">
            <v>0</v>
          </cell>
          <cell r="AL506">
            <v>0</v>
          </cell>
          <cell r="AM506">
            <v>1.3</v>
          </cell>
          <cell r="AN506">
            <v>6.6102400000000009E-6</v>
          </cell>
          <cell r="AP506">
            <v>2</v>
          </cell>
          <cell r="AQ506">
            <v>2</v>
          </cell>
          <cell r="BD506">
            <v>2</v>
          </cell>
          <cell r="BJ506">
            <v>1</v>
          </cell>
          <cell r="BK506">
            <v>1</v>
          </cell>
          <cell r="BL506">
            <v>2</v>
          </cell>
          <cell r="BM506">
            <v>1</v>
          </cell>
          <cell r="BO506" t="str">
            <v/>
          </cell>
          <cell r="BP506" t="str">
            <v xml:space="preserve">Expected to be replaceable. </v>
          </cell>
          <cell r="BQ506" t="str">
            <v/>
          </cell>
          <cell r="BR506" t="str">
            <v/>
          </cell>
          <cell r="BS506" t="str">
            <v/>
          </cell>
          <cell r="BT506" t="str">
            <v/>
          </cell>
          <cell r="BU506" t="str">
            <v/>
          </cell>
          <cell r="BV506" t="str">
            <v xml:space="preserve">Remove tank in accordance with above to gain access. Expected to need 2 mechanics to remove tank. </v>
          </cell>
          <cell r="BW506" t="str">
            <v/>
          </cell>
          <cell r="BX506" t="str">
            <v/>
          </cell>
          <cell r="BY506" t="str">
            <v/>
          </cell>
          <cell r="BZ506" t="str">
            <v/>
          </cell>
          <cell r="CA506" t="str">
            <v xml:space="preserve">Repair by exchange available at First or Second line without special facilities. </v>
          </cell>
          <cell r="CB506" t="str">
            <v/>
          </cell>
          <cell r="CC506" t="str">
            <v/>
          </cell>
          <cell r="CD506" t="str">
            <v/>
          </cell>
          <cell r="CE506" t="str">
            <v/>
          </cell>
          <cell r="CF506" t="str">
            <v xml:space="preserve">Remove and replace part with standard tools. No Special tools predicted. </v>
          </cell>
          <cell r="CG506" t="str">
            <v xml:space="preserve">Reinstall in the reverse order. </v>
          </cell>
          <cell r="CH506" t="str">
            <v/>
          </cell>
          <cell r="CI506" t="str">
            <v xml:space="preserve">Use thread-locking compound on fasteners. Use silicone grease on bonded seals for preservation.  Use anti-seizing grease/compound on bulkhead connectors and bolts.  Use  bonding compound on mounting strap clamp locations as required. </v>
          </cell>
          <cell r="CJ506" t="str">
            <v xml:space="preserve">No predicted life limitations. </v>
          </cell>
          <cell r="CK506" t="str">
            <v/>
          </cell>
          <cell r="CL506" t="str">
            <v>Y</v>
          </cell>
        </row>
        <row r="507">
          <cell r="A507">
            <v>517</v>
          </cell>
          <cell r="B507">
            <v>48</v>
          </cell>
          <cell r="C507">
            <v>3</v>
          </cell>
          <cell r="D507" t="str">
            <v>Y</v>
          </cell>
          <cell r="E507">
            <v>0.224</v>
          </cell>
          <cell r="F507" t="str">
            <v>SV00A0A410AG1913</v>
          </cell>
          <cell r="G507" t="str">
            <v>FT28905</v>
          </cell>
          <cell r="H507" t="str">
            <v>Scout</v>
          </cell>
          <cell r="I507" t="str">
            <v>SECONDARY TANK - 1 - SCOUT</v>
          </cell>
          <cell r="J507" t="str">
            <v>Mounting Block</v>
          </cell>
          <cell r="K507" t="str">
            <v>(Strap Assy 2) FT28424/-</v>
          </cell>
          <cell r="L507" t="str">
            <v>Mounting Block</v>
          </cell>
          <cell r="M507">
            <v>1</v>
          </cell>
          <cell r="N507">
            <v>1</v>
          </cell>
          <cell r="O507">
            <v>0.224</v>
          </cell>
          <cell r="P507">
            <v>0.224</v>
          </cell>
          <cell r="Q507">
            <v>2.2399999999999999E-7</v>
          </cell>
          <cell r="R507">
            <v>4464285.7142857146</v>
          </cell>
          <cell r="S507" t="str">
            <v>Any two straps will retain function</v>
          </cell>
          <cell r="T507" t="str">
            <v>NPRD 95 P2-152, Plate - 0.008M GM converted to hours.</v>
          </cell>
          <cell r="U507">
            <v>2</v>
          </cell>
          <cell r="V507">
            <v>1.7499999999999998</v>
          </cell>
          <cell r="W507">
            <v>3.9199999999999996E-7</v>
          </cell>
          <cell r="X50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07">
            <v>1</v>
          </cell>
          <cell r="AA507" t="str">
            <v>R5</v>
          </cell>
          <cell r="AB507" t="str">
            <v>T0</v>
          </cell>
          <cell r="AC507" t="str">
            <v>P23</v>
          </cell>
          <cell r="AD507" t="str">
            <v>T0</v>
          </cell>
          <cell r="AE507">
            <v>0</v>
          </cell>
          <cell r="AF507">
            <v>0.5</v>
          </cell>
          <cell r="AG507">
            <v>0.66666666666666663</v>
          </cell>
          <cell r="AH507">
            <v>0.5</v>
          </cell>
          <cell r="AI507">
            <v>0</v>
          </cell>
          <cell r="AJ507">
            <v>8.3333333333333329E-2</v>
          </cell>
          <cell r="AK507">
            <v>0</v>
          </cell>
          <cell r="AL507">
            <v>0</v>
          </cell>
          <cell r="AM507">
            <v>1.7499999999999998</v>
          </cell>
          <cell r="AN507">
            <v>3.9199999999999996E-7</v>
          </cell>
          <cell r="AP507">
            <v>2</v>
          </cell>
          <cell r="AQ507">
            <v>2</v>
          </cell>
          <cell r="BD507">
            <v>2</v>
          </cell>
          <cell r="BJ507">
            <v>1</v>
          </cell>
          <cell r="BK507">
            <v>1</v>
          </cell>
          <cell r="BL507">
            <v>1</v>
          </cell>
          <cell r="BM507">
            <v>1</v>
          </cell>
          <cell r="BO507" t="str">
            <v/>
          </cell>
          <cell r="BP507" t="str">
            <v xml:space="preserve">Expected to be replaceable. </v>
          </cell>
          <cell r="BQ507" t="str">
            <v/>
          </cell>
          <cell r="BR507" t="str">
            <v/>
          </cell>
          <cell r="BS507" t="str">
            <v/>
          </cell>
          <cell r="BT507" t="str">
            <v/>
          </cell>
          <cell r="BU507" t="str">
            <v/>
          </cell>
          <cell r="BV507" t="str">
            <v xml:space="preserve">Remove tank in accordance with above to gain access. Expected to need 2 mechanics to remove tank. </v>
          </cell>
          <cell r="BW507" t="str">
            <v/>
          </cell>
          <cell r="BX507" t="str">
            <v/>
          </cell>
          <cell r="BY507" t="str">
            <v/>
          </cell>
          <cell r="BZ507" t="str">
            <v/>
          </cell>
          <cell r="CA507" t="str">
            <v xml:space="preserve">Repair by exchange available at First or Second line without special facilities. </v>
          </cell>
          <cell r="CB507" t="str">
            <v/>
          </cell>
          <cell r="CC507" t="str">
            <v/>
          </cell>
          <cell r="CD507" t="str">
            <v/>
          </cell>
          <cell r="CE507" t="str">
            <v/>
          </cell>
          <cell r="CF507" t="str">
            <v xml:space="preserve">Remove and replace part with standard tools. No Special tools predicted. </v>
          </cell>
          <cell r="CG507" t="str">
            <v xml:space="preserve">Reinstall in the reverse order. </v>
          </cell>
          <cell r="CH507" t="str">
            <v/>
          </cell>
          <cell r="CI507" t="str">
            <v xml:space="preserve">No consumeables predicted. </v>
          </cell>
          <cell r="CJ507" t="str">
            <v xml:space="preserve">No predicted life limitations. </v>
          </cell>
          <cell r="CK507" t="str">
            <v/>
          </cell>
          <cell r="CL507" t="str">
            <v>Y</v>
          </cell>
        </row>
        <row r="508">
          <cell r="A508">
            <v>518</v>
          </cell>
          <cell r="B508">
            <v>48</v>
          </cell>
          <cell r="C508">
            <v>3</v>
          </cell>
          <cell r="D508" t="str">
            <v>Y</v>
          </cell>
          <cell r="E508">
            <v>0.224</v>
          </cell>
          <cell r="F508" t="str">
            <v>SV00A0A410AG1915</v>
          </cell>
          <cell r="G508" t="str">
            <v>FT28909</v>
          </cell>
          <cell r="H508" t="str">
            <v>Scout</v>
          </cell>
          <cell r="I508" t="str">
            <v>SECONDARY TANK - 1 - SCOUT</v>
          </cell>
          <cell r="J508" t="str">
            <v>Strap Retaining Block</v>
          </cell>
          <cell r="K508" t="str">
            <v>(Strap Assy 2) FT28424/-</v>
          </cell>
          <cell r="L508" t="str">
            <v>Strap Retaining Block</v>
          </cell>
          <cell r="M508">
            <v>1</v>
          </cell>
          <cell r="N508">
            <v>1</v>
          </cell>
          <cell r="O508">
            <v>0.224</v>
          </cell>
          <cell r="P508">
            <v>0.224</v>
          </cell>
          <cell r="Q508">
            <v>2.2399999999999999E-7</v>
          </cell>
          <cell r="R508">
            <v>4464285.7142857146</v>
          </cell>
          <cell r="S508" t="str">
            <v>Any two straps will retain function</v>
          </cell>
          <cell r="T508" t="str">
            <v>NPRD 95 P2-152, Plate - 0.008M GM converted to hours.</v>
          </cell>
          <cell r="U508">
            <v>2</v>
          </cell>
          <cell r="V508">
            <v>1.7499999999999998</v>
          </cell>
          <cell r="W508">
            <v>3.9199999999999996E-7</v>
          </cell>
          <cell r="X50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08">
            <v>1</v>
          </cell>
          <cell r="AA508" t="str">
            <v>R5</v>
          </cell>
          <cell r="AB508" t="str">
            <v>T0</v>
          </cell>
          <cell r="AC508" t="str">
            <v>P23</v>
          </cell>
          <cell r="AD508" t="str">
            <v>T0</v>
          </cell>
          <cell r="AE508">
            <v>0</v>
          </cell>
          <cell r="AF508">
            <v>0.5</v>
          </cell>
          <cell r="AG508">
            <v>0.66666666666666663</v>
          </cell>
          <cell r="AH508">
            <v>0.5</v>
          </cell>
          <cell r="AI508">
            <v>0</v>
          </cell>
          <cell r="AJ508">
            <v>8.3333333333333329E-2</v>
          </cell>
          <cell r="AK508">
            <v>0</v>
          </cell>
          <cell r="AL508">
            <v>0</v>
          </cell>
          <cell r="AM508">
            <v>1.7499999999999998</v>
          </cell>
          <cell r="AN508">
            <v>3.9199999999999996E-7</v>
          </cell>
          <cell r="AP508">
            <v>2</v>
          </cell>
          <cell r="AQ508">
            <v>2</v>
          </cell>
          <cell r="BD508">
            <v>2</v>
          </cell>
          <cell r="BJ508">
            <v>1</v>
          </cell>
          <cell r="BK508">
            <v>1</v>
          </cell>
          <cell r="BL508">
            <v>1</v>
          </cell>
          <cell r="BM508">
            <v>1</v>
          </cell>
          <cell r="BO508" t="str">
            <v/>
          </cell>
          <cell r="BP508" t="str">
            <v xml:space="preserve">Expected to be replaceable. </v>
          </cell>
          <cell r="BQ508" t="str">
            <v/>
          </cell>
          <cell r="BR508" t="str">
            <v/>
          </cell>
          <cell r="BS508" t="str">
            <v/>
          </cell>
          <cell r="BT508" t="str">
            <v/>
          </cell>
          <cell r="BU508" t="str">
            <v/>
          </cell>
          <cell r="BV508" t="str">
            <v xml:space="preserve">Remove tank in accordance with above to gain access. Expected to need 2 mechanics to remove tank. </v>
          </cell>
          <cell r="BW508" t="str">
            <v/>
          </cell>
          <cell r="BX508" t="str">
            <v/>
          </cell>
          <cell r="BY508" t="str">
            <v/>
          </cell>
          <cell r="BZ508" t="str">
            <v/>
          </cell>
          <cell r="CA508" t="str">
            <v xml:space="preserve">Repair by exchange available at First or Second line without special facilities. </v>
          </cell>
          <cell r="CB508" t="str">
            <v/>
          </cell>
          <cell r="CC508" t="str">
            <v/>
          </cell>
          <cell r="CD508" t="str">
            <v/>
          </cell>
          <cell r="CE508" t="str">
            <v/>
          </cell>
          <cell r="CF508" t="str">
            <v xml:space="preserve">Remove and replace part with standard tools. No Special tools predicted. </v>
          </cell>
          <cell r="CG508" t="str">
            <v xml:space="preserve">Reinstall in the reverse order. </v>
          </cell>
          <cell r="CH508" t="str">
            <v/>
          </cell>
          <cell r="CI508" t="str">
            <v xml:space="preserve">No consumeables predicted. </v>
          </cell>
          <cell r="CJ508" t="str">
            <v xml:space="preserve">No predicted life limitations. </v>
          </cell>
          <cell r="CK508" t="str">
            <v/>
          </cell>
          <cell r="CL508" t="str">
            <v>Y</v>
          </cell>
        </row>
        <row r="509">
          <cell r="A509">
            <v>519</v>
          </cell>
          <cell r="B509">
            <v>48</v>
          </cell>
          <cell r="C509">
            <v>3</v>
          </cell>
          <cell r="D509" t="str">
            <v>Y</v>
          </cell>
          <cell r="E509">
            <v>0.224</v>
          </cell>
          <cell r="F509" t="str">
            <v>SV00A0A410AG1917</v>
          </cell>
          <cell r="G509" t="str">
            <v>FT28907</v>
          </cell>
          <cell r="H509" t="str">
            <v>Scout</v>
          </cell>
          <cell r="I509" t="str">
            <v>SECONDARY TANK - 1 - SCOUT</v>
          </cell>
          <cell r="J509" t="str">
            <v>Welded Mounting Block</v>
          </cell>
          <cell r="K509" t="str">
            <v>(Strap Assy 2) FT28424/-</v>
          </cell>
          <cell r="L509" t="str">
            <v>Welded Mounting Block</v>
          </cell>
          <cell r="M509">
            <v>1</v>
          </cell>
          <cell r="N509">
            <v>1</v>
          </cell>
          <cell r="O509">
            <v>0.224</v>
          </cell>
          <cell r="P509">
            <v>0.224</v>
          </cell>
          <cell r="Q509">
            <v>2.2399999999999999E-7</v>
          </cell>
          <cell r="R509">
            <v>4464285.7142857146</v>
          </cell>
          <cell r="S509" t="str">
            <v>Any two straps will retain function</v>
          </cell>
          <cell r="T509" t="str">
            <v>NPRD 95 P2-152, Plate - 0.008M GM converted to hours.</v>
          </cell>
          <cell r="U509">
            <v>2</v>
          </cell>
          <cell r="V509">
            <v>1.7499999999999998</v>
          </cell>
          <cell r="W509">
            <v>3.9199999999999996E-7</v>
          </cell>
          <cell r="X50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09">
            <v>1</v>
          </cell>
          <cell r="AA509" t="str">
            <v>R5</v>
          </cell>
          <cell r="AB509" t="str">
            <v>T0</v>
          </cell>
          <cell r="AC509" t="str">
            <v>P23</v>
          </cell>
          <cell r="AD509" t="str">
            <v>T0</v>
          </cell>
          <cell r="AE509">
            <v>0</v>
          </cell>
          <cell r="AF509">
            <v>0.5</v>
          </cell>
          <cell r="AG509">
            <v>0.66666666666666663</v>
          </cell>
          <cell r="AH509">
            <v>0.5</v>
          </cell>
          <cell r="AI509">
            <v>0</v>
          </cell>
          <cell r="AJ509">
            <v>8.3333333333333329E-2</v>
          </cell>
          <cell r="AK509">
            <v>0</v>
          </cell>
          <cell r="AL509">
            <v>0</v>
          </cell>
          <cell r="AM509">
            <v>1.7499999999999998</v>
          </cell>
          <cell r="AN509">
            <v>3.9199999999999996E-7</v>
          </cell>
          <cell r="AP509">
            <v>2</v>
          </cell>
          <cell r="AQ509">
            <v>2</v>
          </cell>
          <cell r="BD509">
            <v>2</v>
          </cell>
          <cell r="BJ509">
            <v>1</v>
          </cell>
          <cell r="BK509">
            <v>1</v>
          </cell>
          <cell r="BL509">
            <v>1</v>
          </cell>
          <cell r="BM509">
            <v>1</v>
          </cell>
          <cell r="BO509" t="str">
            <v/>
          </cell>
          <cell r="BP509" t="str">
            <v xml:space="preserve">Expected to be replaceable. </v>
          </cell>
          <cell r="BQ509" t="str">
            <v/>
          </cell>
          <cell r="BR509" t="str">
            <v/>
          </cell>
          <cell r="BS509" t="str">
            <v/>
          </cell>
          <cell r="BT509" t="str">
            <v/>
          </cell>
          <cell r="BU509" t="str">
            <v/>
          </cell>
          <cell r="BV509" t="str">
            <v xml:space="preserve">Remove tank in accordance with above to gain access. Expected to need 2 mechanics to remove tank. </v>
          </cell>
          <cell r="BW509" t="str">
            <v/>
          </cell>
          <cell r="BX509" t="str">
            <v/>
          </cell>
          <cell r="BY509" t="str">
            <v/>
          </cell>
          <cell r="BZ509" t="str">
            <v/>
          </cell>
          <cell r="CA509" t="str">
            <v xml:space="preserve">Repair by exchange available at First or Second line without special facilities. </v>
          </cell>
          <cell r="CB509" t="str">
            <v/>
          </cell>
          <cell r="CC509" t="str">
            <v/>
          </cell>
          <cell r="CD509" t="str">
            <v/>
          </cell>
          <cell r="CE509" t="str">
            <v/>
          </cell>
          <cell r="CF509" t="str">
            <v xml:space="preserve">Remove and replace part with standard tools. No Special tools predicted. </v>
          </cell>
          <cell r="CG509" t="str">
            <v xml:space="preserve">Reinstall in the reverse order. </v>
          </cell>
          <cell r="CH509" t="str">
            <v/>
          </cell>
          <cell r="CI509" t="str">
            <v xml:space="preserve">No consumeables predicted. </v>
          </cell>
          <cell r="CJ509" t="str">
            <v xml:space="preserve">No predicted life limitations. </v>
          </cell>
          <cell r="CK509" t="str">
            <v/>
          </cell>
          <cell r="CL509" t="str">
            <v>Y</v>
          </cell>
        </row>
        <row r="510">
          <cell r="A510">
            <v>520</v>
          </cell>
          <cell r="B510">
            <v>48</v>
          </cell>
          <cell r="C510">
            <v>3</v>
          </cell>
          <cell r="D510" t="str">
            <v>Y</v>
          </cell>
          <cell r="E510">
            <v>0.224</v>
          </cell>
          <cell r="F510" t="str">
            <v>SV00A0A410AG1919</v>
          </cell>
          <cell r="G510" t="str">
            <v>FT28908</v>
          </cell>
          <cell r="H510" t="str">
            <v>Scout</v>
          </cell>
          <cell r="I510" t="str">
            <v>SECONDARY TANK - 1 - SCOUT</v>
          </cell>
          <cell r="J510" t="str">
            <v>Strap Mounting Block</v>
          </cell>
          <cell r="K510" t="str">
            <v>(Strap Assy 2) FT28424/-</v>
          </cell>
          <cell r="L510" t="str">
            <v>Strap Mounting Block</v>
          </cell>
          <cell r="M510">
            <v>1</v>
          </cell>
          <cell r="N510">
            <v>1</v>
          </cell>
          <cell r="O510">
            <v>0.224</v>
          </cell>
          <cell r="P510">
            <v>0.224</v>
          </cell>
          <cell r="Q510">
            <v>2.2399999999999999E-7</v>
          </cell>
          <cell r="R510">
            <v>4464285.7142857146</v>
          </cell>
          <cell r="S510" t="str">
            <v>Any two straps will retain function</v>
          </cell>
          <cell r="T510" t="str">
            <v>NPRD 95 P2-152, Plate - 0.008M GM converted to hours.</v>
          </cell>
          <cell r="U510">
            <v>2</v>
          </cell>
          <cell r="V510">
            <v>1.7499999999999998</v>
          </cell>
          <cell r="W510">
            <v>3.9199999999999996E-7</v>
          </cell>
          <cell r="X51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10">
            <v>1</v>
          </cell>
          <cell r="AA510" t="str">
            <v>R5</v>
          </cell>
          <cell r="AB510" t="str">
            <v>T0</v>
          </cell>
          <cell r="AC510" t="str">
            <v>P23</v>
          </cell>
          <cell r="AD510" t="str">
            <v>T0</v>
          </cell>
          <cell r="AE510">
            <v>0</v>
          </cell>
          <cell r="AF510">
            <v>0.5</v>
          </cell>
          <cell r="AG510">
            <v>0.66666666666666663</v>
          </cell>
          <cell r="AH510">
            <v>0.5</v>
          </cell>
          <cell r="AI510">
            <v>0</v>
          </cell>
          <cell r="AJ510">
            <v>8.3333333333333329E-2</v>
          </cell>
          <cell r="AK510">
            <v>0</v>
          </cell>
          <cell r="AL510">
            <v>0</v>
          </cell>
          <cell r="AM510">
            <v>1.7499999999999998</v>
          </cell>
          <cell r="AN510">
            <v>3.9199999999999996E-7</v>
          </cell>
          <cell r="AP510">
            <v>2</v>
          </cell>
          <cell r="AQ510">
            <v>2</v>
          </cell>
          <cell r="BD510">
            <v>2</v>
          </cell>
          <cell r="BJ510">
            <v>1</v>
          </cell>
          <cell r="BK510">
            <v>1</v>
          </cell>
          <cell r="BL510">
            <v>1</v>
          </cell>
          <cell r="BM510">
            <v>1</v>
          </cell>
          <cell r="BO510" t="str">
            <v/>
          </cell>
          <cell r="BP510" t="str">
            <v xml:space="preserve">Expected to be replaceable. </v>
          </cell>
          <cell r="BQ510" t="str">
            <v/>
          </cell>
          <cell r="BR510" t="str">
            <v/>
          </cell>
          <cell r="BS510" t="str">
            <v/>
          </cell>
          <cell r="BT510" t="str">
            <v/>
          </cell>
          <cell r="BU510" t="str">
            <v/>
          </cell>
          <cell r="BV510" t="str">
            <v xml:space="preserve">Remove tank in accordance with above to gain access. Expected to need 2 mechanics to remove tank. </v>
          </cell>
          <cell r="BW510" t="str">
            <v/>
          </cell>
          <cell r="BX510" t="str">
            <v/>
          </cell>
          <cell r="BY510" t="str">
            <v/>
          </cell>
          <cell r="BZ510" t="str">
            <v/>
          </cell>
          <cell r="CA510" t="str">
            <v xml:space="preserve">Repair by exchange available at First or Second line without special facilities. </v>
          </cell>
          <cell r="CB510" t="str">
            <v/>
          </cell>
          <cell r="CC510" t="str">
            <v/>
          </cell>
          <cell r="CD510" t="str">
            <v/>
          </cell>
          <cell r="CE510" t="str">
            <v/>
          </cell>
          <cell r="CF510" t="str">
            <v xml:space="preserve">Remove and replace part with standard tools. No Special tools predicted. </v>
          </cell>
          <cell r="CG510" t="str">
            <v xml:space="preserve">Reinstall in the reverse order. </v>
          </cell>
          <cell r="CH510" t="str">
            <v/>
          </cell>
          <cell r="CI510" t="str">
            <v xml:space="preserve">No consumeables predicted. </v>
          </cell>
          <cell r="CJ510" t="str">
            <v xml:space="preserve">No predicted life limitations. </v>
          </cell>
          <cell r="CK510" t="str">
            <v/>
          </cell>
          <cell r="CL510" t="str">
            <v>Y</v>
          </cell>
        </row>
        <row r="511">
          <cell r="A511">
            <v>521</v>
          </cell>
          <cell r="B511">
            <v>5</v>
          </cell>
          <cell r="C511">
            <v>3</v>
          </cell>
          <cell r="D511" t="str">
            <v>Y</v>
          </cell>
          <cell r="E511">
            <v>0.11629627686963176</v>
          </cell>
          <cell r="F511" t="str">
            <v>SV00A0A410AG1921</v>
          </cell>
          <cell r="G511" t="str">
            <v>Z-W-M8</v>
          </cell>
          <cell r="H511" t="str">
            <v>Scout</v>
          </cell>
          <cell r="I511" t="str">
            <v>SECONDARY TANK - 1 - SCOUT</v>
          </cell>
          <cell r="J511" t="str">
            <v>Washer M8</v>
          </cell>
          <cell r="K511" t="str">
            <v>(Strap Assy 2) FT28424/-</v>
          </cell>
          <cell r="L511" t="str">
            <v>Washer M8</v>
          </cell>
          <cell r="M511">
            <v>7</v>
          </cell>
          <cell r="N511">
            <v>7</v>
          </cell>
          <cell r="O511">
            <v>1.6613753838518822E-2</v>
          </cell>
          <cell r="P511">
            <v>0.11629627686963176</v>
          </cell>
          <cell r="Q511">
            <v>1.1629627686963175E-7</v>
          </cell>
          <cell r="R511">
            <v>8598727.551020408</v>
          </cell>
          <cell r="S511" t="str">
            <v>Any two straps will retain function</v>
          </cell>
          <cell r="T511" t="str">
            <v>NPRD 95 P2-237, Washer P# 7748743 - 1/1685.3506M GM converted to hours</v>
          </cell>
          <cell r="U511">
            <v>2</v>
          </cell>
          <cell r="V511">
            <v>1.2666666666666666</v>
          </cell>
          <cell r="W511">
            <v>1.4730861736820022E-7</v>
          </cell>
          <cell r="X51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11">
            <v>1</v>
          </cell>
          <cell r="AA511" t="str">
            <v>R5</v>
          </cell>
          <cell r="AB511" t="str">
            <v>T0</v>
          </cell>
          <cell r="AC511" t="str">
            <v>P26</v>
          </cell>
          <cell r="AD511" t="str">
            <v>T0</v>
          </cell>
          <cell r="AE511">
            <v>0</v>
          </cell>
          <cell r="AF511">
            <v>0.5</v>
          </cell>
          <cell r="AG511">
            <v>0.18333333333333332</v>
          </cell>
          <cell r="AH511">
            <v>0.5</v>
          </cell>
          <cell r="AI511">
            <v>0</v>
          </cell>
          <cell r="AJ511">
            <v>8.3333333333333329E-2</v>
          </cell>
          <cell r="AK511">
            <v>0</v>
          </cell>
          <cell r="AL511">
            <v>0</v>
          </cell>
          <cell r="AM511">
            <v>1.2666666666666666</v>
          </cell>
          <cell r="AN511">
            <v>1.4730861736820022E-7</v>
          </cell>
          <cell r="AP511">
            <v>2</v>
          </cell>
          <cell r="AQ511">
            <v>2</v>
          </cell>
          <cell r="BD511">
            <v>2</v>
          </cell>
          <cell r="BJ511">
            <v>1</v>
          </cell>
          <cell r="BK511">
            <v>1</v>
          </cell>
          <cell r="BL511">
            <v>1</v>
          </cell>
          <cell r="BM511">
            <v>1</v>
          </cell>
          <cell r="BO511" t="str">
            <v/>
          </cell>
          <cell r="BP511" t="str">
            <v xml:space="preserve">Expected to be replaceable. </v>
          </cell>
          <cell r="BQ511" t="str">
            <v/>
          </cell>
          <cell r="BR511" t="str">
            <v/>
          </cell>
          <cell r="BS511" t="str">
            <v/>
          </cell>
          <cell r="BT511" t="str">
            <v/>
          </cell>
          <cell r="BU511" t="str">
            <v/>
          </cell>
          <cell r="BV511" t="str">
            <v xml:space="preserve">Remove tank in accordance with above to gain access. Expected to need 2 mechanics to remove tank. </v>
          </cell>
          <cell r="BW511" t="str">
            <v/>
          </cell>
          <cell r="BX511" t="str">
            <v/>
          </cell>
          <cell r="BY511" t="str">
            <v/>
          </cell>
          <cell r="BZ511" t="str">
            <v/>
          </cell>
          <cell r="CA511" t="str">
            <v xml:space="preserve">Repair by exchange available at First or Second line without special facilities. </v>
          </cell>
          <cell r="CB511" t="str">
            <v/>
          </cell>
          <cell r="CC511" t="str">
            <v/>
          </cell>
          <cell r="CD511" t="str">
            <v/>
          </cell>
          <cell r="CE511" t="str">
            <v/>
          </cell>
          <cell r="CF511" t="str">
            <v xml:space="preserve">Remove and replace part with standard tools. No Special tools predicted. </v>
          </cell>
          <cell r="CG511" t="str">
            <v xml:space="preserve">Reinstall in the reverse order. </v>
          </cell>
          <cell r="CH511" t="str">
            <v/>
          </cell>
          <cell r="CI511" t="str">
            <v xml:space="preserve">No consumeables predicted. </v>
          </cell>
          <cell r="CJ511" t="str">
            <v xml:space="preserve">No predicted life limitations. </v>
          </cell>
          <cell r="CK511" t="str">
            <v/>
          </cell>
          <cell r="CL511" t="str">
            <v>Y</v>
          </cell>
        </row>
        <row r="512">
          <cell r="A512">
            <v>522</v>
          </cell>
          <cell r="B512">
            <v>5</v>
          </cell>
          <cell r="C512">
            <v>3</v>
          </cell>
          <cell r="D512" t="str">
            <v>Y</v>
          </cell>
          <cell r="E512">
            <v>0.11629627686963176</v>
          </cell>
          <cell r="F512" t="str">
            <v>SV00A0A410AG1923</v>
          </cell>
          <cell r="G512" t="str">
            <v>Z-W-NL8</v>
          </cell>
          <cell r="H512" t="str">
            <v>Scout</v>
          </cell>
          <cell r="I512" t="str">
            <v>SECONDARY TANK - 1 - SCOUT</v>
          </cell>
          <cell r="J512" t="str">
            <v>Nord-Lock Washer M8</v>
          </cell>
          <cell r="K512" t="str">
            <v>(Strap Assy 2) FT28424/-</v>
          </cell>
          <cell r="L512" t="str">
            <v>Nord-Lock Washer M8</v>
          </cell>
          <cell r="M512">
            <v>7</v>
          </cell>
          <cell r="N512">
            <v>7</v>
          </cell>
          <cell r="O512">
            <v>1.6613753838518822E-2</v>
          </cell>
          <cell r="P512">
            <v>0.11629627686963176</v>
          </cell>
          <cell r="Q512">
            <v>1.1629627686963175E-7</v>
          </cell>
          <cell r="R512">
            <v>8598727.551020408</v>
          </cell>
          <cell r="S512" t="str">
            <v>Any two straps will retain function</v>
          </cell>
          <cell r="T512" t="str">
            <v>NPRD 95 P2-237, Washer P# 7748743 - 1/1685.3506M GM converted to hours</v>
          </cell>
          <cell r="U512">
            <v>2</v>
          </cell>
          <cell r="V512">
            <v>1.2666666666666666</v>
          </cell>
          <cell r="W512">
            <v>1.4730861736820022E-7</v>
          </cell>
          <cell r="X51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12">
            <v>1</v>
          </cell>
          <cell r="AA512" t="str">
            <v>R5</v>
          </cell>
          <cell r="AB512" t="str">
            <v>T0</v>
          </cell>
          <cell r="AC512" t="str">
            <v>P26</v>
          </cell>
          <cell r="AD512" t="str">
            <v>T0</v>
          </cell>
          <cell r="AE512">
            <v>0</v>
          </cell>
          <cell r="AF512">
            <v>0.5</v>
          </cell>
          <cell r="AG512">
            <v>0.18333333333333332</v>
          </cell>
          <cell r="AH512">
            <v>0.5</v>
          </cell>
          <cell r="AI512">
            <v>0</v>
          </cell>
          <cell r="AJ512">
            <v>8.3333333333333329E-2</v>
          </cell>
          <cell r="AK512">
            <v>0</v>
          </cell>
          <cell r="AL512">
            <v>0</v>
          </cell>
          <cell r="AM512">
            <v>1.2666666666666666</v>
          </cell>
          <cell r="AN512">
            <v>1.4730861736820022E-7</v>
          </cell>
          <cell r="AP512">
            <v>2</v>
          </cell>
          <cell r="AQ512">
            <v>2</v>
          </cell>
          <cell r="BD512">
            <v>2</v>
          </cell>
          <cell r="BJ512">
            <v>1</v>
          </cell>
          <cell r="BK512">
            <v>1</v>
          </cell>
          <cell r="BL512">
            <v>1</v>
          </cell>
          <cell r="BM512">
            <v>1</v>
          </cell>
          <cell r="BO512" t="str">
            <v/>
          </cell>
          <cell r="BP512" t="str">
            <v xml:space="preserve">Expected to be replaceable. </v>
          </cell>
          <cell r="BQ512" t="str">
            <v/>
          </cell>
          <cell r="BR512" t="str">
            <v/>
          </cell>
          <cell r="BS512" t="str">
            <v/>
          </cell>
          <cell r="BT512" t="str">
            <v/>
          </cell>
          <cell r="BU512" t="str">
            <v/>
          </cell>
          <cell r="BV512" t="str">
            <v xml:space="preserve">Remove tank in accordance with above to gain access. Expected to need 2 mechanics to remove tank. </v>
          </cell>
          <cell r="BW512" t="str">
            <v/>
          </cell>
          <cell r="BX512" t="str">
            <v/>
          </cell>
          <cell r="BY512" t="str">
            <v/>
          </cell>
          <cell r="BZ512" t="str">
            <v/>
          </cell>
          <cell r="CA512" t="str">
            <v xml:space="preserve">Repair by exchange available at First or Second line without special facilities. </v>
          </cell>
          <cell r="CB512" t="str">
            <v/>
          </cell>
          <cell r="CC512" t="str">
            <v/>
          </cell>
          <cell r="CD512" t="str">
            <v/>
          </cell>
          <cell r="CE512" t="str">
            <v/>
          </cell>
          <cell r="CF512" t="str">
            <v xml:space="preserve">Remove and replace part with standard tools. No Special tools predicted. </v>
          </cell>
          <cell r="CG512" t="str">
            <v xml:space="preserve">Reinstall in the reverse order. </v>
          </cell>
          <cell r="CH512" t="str">
            <v/>
          </cell>
          <cell r="CI512" t="str">
            <v xml:space="preserve">No consumeables predicted. </v>
          </cell>
          <cell r="CJ512" t="str">
            <v xml:space="preserve">No predicted life limitations. </v>
          </cell>
          <cell r="CK512" t="str">
            <v/>
          </cell>
          <cell r="CL512" t="str">
            <v>Y</v>
          </cell>
        </row>
        <row r="513">
          <cell r="A513">
            <v>523</v>
          </cell>
          <cell r="B513">
            <v>46</v>
          </cell>
          <cell r="C513">
            <v>3</v>
          </cell>
          <cell r="D513" t="str">
            <v>Y</v>
          </cell>
          <cell r="E513">
            <v>0.112</v>
          </cell>
          <cell r="F513" t="str">
            <v>SV00A0A410AG1925</v>
          </cell>
          <cell r="G513" t="str">
            <v>BT-M8X30SKCPHD</v>
          </cell>
          <cell r="H513" t="str">
            <v>Scout</v>
          </cell>
          <cell r="I513" t="str">
            <v>SECONDARY TANK - 1 - SCOUT</v>
          </cell>
          <cell r="J513" t="str">
            <v>BOLT M8x30 Socket cap head screw</v>
          </cell>
          <cell r="K513" t="str">
            <v>(Strap Assy 2) FT28424/-</v>
          </cell>
          <cell r="L513" t="str">
            <v>BOLT M8x30 Socket cap head screw</v>
          </cell>
          <cell r="M513">
            <v>2</v>
          </cell>
          <cell r="N513">
            <v>2</v>
          </cell>
          <cell r="O513">
            <v>5.6000000000000001E-2</v>
          </cell>
          <cell r="P513">
            <v>0.112</v>
          </cell>
          <cell r="Q513">
            <v>1.12E-7</v>
          </cell>
          <cell r="R513">
            <v>8928571.4285714291</v>
          </cell>
          <cell r="S513" t="str">
            <v>Any two straps will retain function</v>
          </cell>
          <cell r="T513" t="str">
            <v>NPRD 95 P2-20, Bolt Hex Head - 0.0020M converted to hours</v>
          </cell>
          <cell r="U513">
            <v>2</v>
          </cell>
          <cell r="V513">
            <v>1.2666666666666666</v>
          </cell>
          <cell r="W513">
            <v>1.4186666666666667E-7</v>
          </cell>
          <cell r="X51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13">
            <v>1</v>
          </cell>
          <cell r="AA513" t="str">
            <v>R5</v>
          </cell>
          <cell r="AB513" t="str">
            <v>T0</v>
          </cell>
          <cell r="AC513" t="str">
            <v>P6</v>
          </cell>
          <cell r="AD513" t="str">
            <v>T0</v>
          </cell>
          <cell r="AE513">
            <v>0</v>
          </cell>
          <cell r="AF513">
            <v>0.5</v>
          </cell>
          <cell r="AG513">
            <v>0.18333333333333332</v>
          </cell>
          <cell r="AH513">
            <v>0.5</v>
          </cell>
          <cell r="AI513">
            <v>0</v>
          </cell>
          <cell r="AJ513">
            <v>8.3333333333333329E-2</v>
          </cell>
          <cell r="AK513">
            <v>0</v>
          </cell>
          <cell r="AL513">
            <v>0</v>
          </cell>
          <cell r="AM513">
            <v>1.2666666666666666</v>
          </cell>
          <cell r="AN513">
            <v>1.4186666666666667E-7</v>
          </cell>
          <cell r="AP513">
            <v>2</v>
          </cell>
          <cell r="AQ513">
            <v>2</v>
          </cell>
          <cell r="BD513">
            <v>2</v>
          </cell>
          <cell r="BJ513">
            <v>1</v>
          </cell>
          <cell r="BK513">
            <v>1</v>
          </cell>
          <cell r="BL513">
            <v>1</v>
          </cell>
          <cell r="BM513">
            <v>1</v>
          </cell>
          <cell r="BO513" t="str">
            <v/>
          </cell>
          <cell r="BP513" t="str">
            <v xml:space="preserve">Expected to be replaceable. </v>
          </cell>
          <cell r="BQ513" t="str">
            <v/>
          </cell>
          <cell r="BR513" t="str">
            <v/>
          </cell>
          <cell r="BS513" t="str">
            <v/>
          </cell>
          <cell r="BT513" t="str">
            <v/>
          </cell>
          <cell r="BU513" t="str">
            <v/>
          </cell>
          <cell r="BV513" t="str">
            <v xml:space="preserve">Remove tank in accordance with above to gain access. Expected to need 2 mechanics to remove tank. </v>
          </cell>
          <cell r="BW513" t="str">
            <v/>
          </cell>
          <cell r="BX513" t="str">
            <v/>
          </cell>
          <cell r="BY513" t="str">
            <v/>
          </cell>
          <cell r="BZ513" t="str">
            <v/>
          </cell>
          <cell r="CA513" t="str">
            <v xml:space="preserve">Repair by exchange available at First or Second line without special facilities. </v>
          </cell>
          <cell r="CB513" t="str">
            <v/>
          </cell>
          <cell r="CC513" t="str">
            <v/>
          </cell>
          <cell r="CD513" t="str">
            <v/>
          </cell>
          <cell r="CE513" t="str">
            <v/>
          </cell>
          <cell r="CF513" t="str">
            <v xml:space="preserve">Remove and replace part with standard tools. No Special tools predicted. </v>
          </cell>
          <cell r="CG513" t="str">
            <v xml:space="preserve">Reinstall in the reverse order. </v>
          </cell>
          <cell r="CH513" t="str">
            <v/>
          </cell>
          <cell r="CI513" t="str">
            <v xml:space="preserve">No consumeables predicted. </v>
          </cell>
          <cell r="CJ513" t="str">
            <v xml:space="preserve">No predicted life limitations. </v>
          </cell>
          <cell r="CK513" t="str">
            <v/>
          </cell>
          <cell r="CL513" t="str">
            <v>Y</v>
          </cell>
        </row>
        <row r="514">
          <cell r="A514">
            <v>524</v>
          </cell>
          <cell r="B514">
            <v>46</v>
          </cell>
          <cell r="C514">
            <v>3</v>
          </cell>
          <cell r="D514" t="str">
            <v>Y</v>
          </cell>
          <cell r="E514">
            <v>5.6000000000000001E-2</v>
          </cell>
          <cell r="F514" t="str">
            <v>SV00A0A410AG1927</v>
          </cell>
          <cell r="G514" t="str">
            <v>BT-M8X40SKCPHD</v>
          </cell>
          <cell r="H514" t="str">
            <v>Scout</v>
          </cell>
          <cell r="I514" t="str">
            <v>SECONDARY TANK - 1 - SCOUT</v>
          </cell>
          <cell r="J514" t="str">
            <v>BOLT M8x40 Socket cap head screw</v>
          </cell>
          <cell r="K514" t="str">
            <v>(Strap Assy 2) FT28424/-</v>
          </cell>
          <cell r="L514" t="str">
            <v>BOLT M8x40 Socket cap head screw</v>
          </cell>
          <cell r="M514">
            <v>1</v>
          </cell>
          <cell r="N514">
            <v>1</v>
          </cell>
          <cell r="O514">
            <v>5.6000000000000001E-2</v>
          </cell>
          <cell r="P514">
            <v>5.6000000000000001E-2</v>
          </cell>
          <cell r="Q514">
            <v>5.5999999999999999E-8</v>
          </cell>
          <cell r="R514">
            <v>17857142.857142858</v>
          </cell>
          <cell r="S514" t="str">
            <v>Any two straps will retain function</v>
          </cell>
          <cell r="T514" t="str">
            <v>NPRD 95 P2-20, Bolt Hex Head - 0.0020M converted to hours</v>
          </cell>
          <cell r="U514">
            <v>2</v>
          </cell>
          <cell r="V514">
            <v>1.2666666666666666</v>
          </cell>
          <cell r="W514">
            <v>7.0933333333333333E-8</v>
          </cell>
          <cell r="X51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14">
            <v>1</v>
          </cell>
          <cell r="AA514" t="str">
            <v>R5</v>
          </cell>
          <cell r="AB514" t="str">
            <v>T0</v>
          </cell>
          <cell r="AC514" t="str">
            <v>P6</v>
          </cell>
          <cell r="AD514" t="str">
            <v>T0</v>
          </cell>
          <cell r="AE514">
            <v>0</v>
          </cell>
          <cell r="AF514">
            <v>0.5</v>
          </cell>
          <cell r="AG514">
            <v>0.18333333333333332</v>
          </cell>
          <cell r="AH514">
            <v>0.5</v>
          </cell>
          <cell r="AI514">
            <v>0</v>
          </cell>
          <cell r="AJ514">
            <v>8.3333333333333329E-2</v>
          </cell>
          <cell r="AK514">
            <v>0</v>
          </cell>
          <cell r="AL514">
            <v>0</v>
          </cell>
          <cell r="AM514">
            <v>1.2666666666666666</v>
          </cell>
          <cell r="AN514">
            <v>7.0933333333333333E-8</v>
          </cell>
          <cell r="AP514">
            <v>2</v>
          </cell>
          <cell r="AQ514">
            <v>2</v>
          </cell>
          <cell r="BD514">
            <v>2</v>
          </cell>
          <cell r="BJ514">
            <v>1</v>
          </cell>
          <cell r="BK514">
            <v>1</v>
          </cell>
          <cell r="BL514">
            <v>1</v>
          </cell>
          <cell r="BM514">
            <v>1</v>
          </cell>
          <cell r="BO514" t="str">
            <v/>
          </cell>
          <cell r="BP514" t="str">
            <v xml:space="preserve">Expected to be replaceable. </v>
          </cell>
          <cell r="BQ514" t="str">
            <v/>
          </cell>
          <cell r="BR514" t="str">
            <v/>
          </cell>
          <cell r="BS514" t="str">
            <v/>
          </cell>
          <cell r="BT514" t="str">
            <v/>
          </cell>
          <cell r="BU514" t="str">
            <v/>
          </cell>
          <cell r="BV514" t="str">
            <v xml:space="preserve">Remove tank in accordance with above to gain access. Expected to need 2 mechanics to remove tank. </v>
          </cell>
          <cell r="BW514" t="str">
            <v/>
          </cell>
          <cell r="BX514" t="str">
            <v/>
          </cell>
          <cell r="BY514" t="str">
            <v/>
          </cell>
          <cell r="BZ514" t="str">
            <v/>
          </cell>
          <cell r="CA514" t="str">
            <v xml:space="preserve">Repair by exchange available at First or Second line without special facilities. </v>
          </cell>
          <cell r="CB514" t="str">
            <v/>
          </cell>
          <cell r="CC514" t="str">
            <v/>
          </cell>
          <cell r="CD514" t="str">
            <v/>
          </cell>
          <cell r="CE514" t="str">
            <v/>
          </cell>
          <cell r="CF514" t="str">
            <v xml:space="preserve">Remove and replace part with standard tools. No Special tools predicted. </v>
          </cell>
          <cell r="CG514" t="str">
            <v xml:space="preserve">Reinstall in the reverse order. </v>
          </cell>
          <cell r="CH514" t="str">
            <v/>
          </cell>
          <cell r="CI514" t="str">
            <v xml:space="preserve">No consumeables predicted. </v>
          </cell>
          <cell r="CJ514" t="str">
            <v xml:space="preserve">No predicted life limitations. </v>
          </cell>
          <cell r="CK514" t="str">
            <v/>
          </cell>
          <cell r="CL514" t="str">
            <v>Y</v>
          </cell>
        </row>
        <row r="515">
          <cell r="A515">
            <v>525</v>
          </cell>
          <cell r="B515">
            <v>46</v>
          </cell>
          <cell r="C515">
            <v>3</v>
          </cell>
          <cell r="D515" t="str">
            <v>Y</v>
          </cell>
          <cell r="E515">
            <v>0.224</v>
          </cell>
          <cell r="F515" t="str">
            <v>SV00A0A410AG1929</v>
          </cell>
          <cell r="G515" t="str">
            <v>BT-M8X60SKCPHD</v>
          </cell>
          <cell r="H515" t="str">
            <v>Scout</v>
          </cell>
          <cell r="I515" t="str">
            <v>SECONDARY TANK - 1 - SCOUT</v>
          </cell>
          <cell r="J515" t="str">
            <v>BOLT M8x60 Socket cap head screw</v>
          </cell>
          <cell r="K515" t="str">
            <v>(Strap Assy 2) FT28424/-</v>
          </cell>
          <cell r="L515" t="str">
            <v>BOLT M8x60 Socket cap head screw</v>
          </cell>
          <cell r="M515">
            <v>4</v>
          </cell>
          <cell r="N515">
            <v>4</v>
          </cell>
          <cell r="O515">
            <v>5.6000000000000001E-2</v>
          </cell>
          <cell r="P515">
            <v>0.224</v>
          </cell>
          <cell r="Q515">
            <v>2.2399999999999999E-7</v>
          </cell>
          <cell r="R515">
            <v>4464285.7142857146</v>
          </cell>
          <cell r="S515" t="str">
            <v>Any two straps will retain function</v>
          </cell>
          <cell r="T515" t="str">
            <v>NPRD 95 P2-20, Bolt Hex Head - 0.0020M converted to hours</v>
          </cell>
          <cell r="U515">
            <v>2</v>
          </cell>
          <cell r="V515">
            <v>1.2666666666666666</v>
          </cell>
          <cell r="W515">
            <v>2.8373333333333333E-7</v>
          </cell>
          <cell r="X51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15">
            <v>1</v>
          </cell>
          <cell r="AA515" t="str">
            <v>R5</v>
          </cell>
          <cell r="AB515" t="str">
            <v>T0</v>
          </cell>
          <cell r="AC515" t="str">
            <v>P6</v>
          </cell>
          <cell r="AD515" t="str">
            <v>T0</v>
          </cell>
          <cell r="AE515">
            <v>0</v>
          </cell>
          <cell r="AF515">
            <v>0.5</v>
          </cell>
          <cell r="AG515">
            <v>0.18333333333333332</v>
          </cell>
          <cell r="AH515">
            <v>0.5</v>
          </cell>
          <cell r="AI515">
            <v>0</v>
          </cell>
          <cell r="AJ515">
            <v>8.3333333333333329E-2</v>
          </cell>
          <cell r="AK515">
            <v>0</v>
          </cell>
          <cell r="AL515">
            <v>0</v>
          </cell>
          <cell r="AM515">
            <v>1.2666666666666666</v>
          </cell>
          <cell r="AN515">
            <v>2.8373333333333333E-7</v>
          </cell>
          <cell r="AP515">
            <v>2</v>
          </cell>
          <cell r="AQ515">
            <v>2</v>
          </cell>
          <cell r="BD515">
            <v>2</v>
          </cell>
          <cell r="BJ515">
            <v>1</v>
          </cell>
          <cell r="BK515">
            <v>1</v>
          </cell>
          <cell r="BL515">
            <v>1</v>
          </cell>
          <cell r="BM515">
            <v>1</v>
          </cell>
          <cell r="BO515" t="str">
            <v/>
          </cell>
          <cell r="BP515" t="str">
            <v xml:space="preserve">Expected to be replaceable. </v>
          </cell>
          <cell r="BQ515" t="str">
            <v/>
          </cell>
          <cell r="BR515" t="str">
            <v/>
          </cell>
          <cell r="BS515" t="str">
            <v/>
          </cell>
          <cell r="BT515" t="str">
            <v/>
          </cell>
          <cell r="BU515" t="str">
            <v/>
          </cell>
          <cell r="BV515" t="str">
            <v xml:space="preserve">Remove tank in accordance with above to gain access. Expected to need 2 mechanics to remove tank. </v>
          </cell>
          <cell r="BW515" t="str">
            <v/>
          </cell>
          <cell r="BX515" t="str">
            <v/>
          </cell>
          <cell r="BY515" t="str">
            <v/>
          </cell>
          <cell r="BZ515" t="str">
            <v/>
          </cell>
          <cell r="CA515" t="str">
            <v xml:space="preserve">Repair by exchange available at First or Second line without special facilities. </v>
          </cell>
          <cell r="CB515" t="str">
            <v/>
          </cell>
          <cell r="CC515" t="str">
            <v/>
          </cell>
          <cell r="CD515" t="str">
            <v/>
          </cell>
          <cell r="CE515" t="str">
            <v/>
          </cell>
          <cell r="CF515" t="str">
            <v xml:space="preserve">Remove and replace part with standard tools. No Special tools predicted. </v>
          </cell>
          <cell r="CG515" t="str">
            <v xml:space="preserve">Reinstall in the reverse order. </v>
          </cell>
          <cell r="CH515" t="str">
            <v/>
          </cell>
          <cell r="CI515" t="str">
            <v xml:space="preserve">No consumeables predicted. </v>
          </cell>
          <cell r="CJ515" t="str">
            <v xml:space="preserve">No predicted life limitations. </v>
          </cell>
          <cell r="CK515" t="str">
            <v/>
          </cell>
          <cell r="CL515" t="str">
            <v>Y</v>
          </cell>
        </row>
        <row r="516">
          <cell r="A516">
            <v>526</v>
          </cell>
          <cell r="B516">
            <v>46</v>
          </cell>
          <cell r="C516">
            <v>3</v>
          </cell>
          <cell r="D516" t="str">
            <v>Y</v>
          </cell>
          <cell r="E516">
            <v>0.112</v>
          </cell>
          <cell r="F516" t="str">
            <v>SV00A0A410AG1931</v>
          </cell>
          <cell r="G516" t="str">
            <v>BT-M8X90SKCPHD</v>
          </cell>
          <cell r="H516" t="str">
            <v>Scout</v>
          </cell>
          <cell r="I516" t="str">
            <v>SECONDARY TANK - 1 - SCOUT</v>
          </cell>
          <cell r="J516" t="str">
            <v>BOLT M8x90 Socket cap head screw</v>
          </cell>
          <cell r="K516" t="str">
            <v>(Strap Assy 2) FT28424/-</v>
          </cell>
          <cell r="L516" t="str">
            <v>BOLT M8x90 Socket cap head screw</v>
          </cell>
          <cell r="M516">
            <v>2</v>
          </cell>
          <cell r="N516">
            <v>2</v>
          </cell>
          <cell r="O516">
            <v>5.6000000000000001E-2</v>
          </cell>
          <cell r="P516">
            <v>0.112</v>
          </cell>
          <cell r="Q516">
            <v>1.12E-7</v>
          </cell>
          <cell r="R516">
            <v>8928571.4285714291</v>
          </cell>
          <cell r="S516" t="str">
            <v>Any two straps will retain function</v>
          </cell>
          <cell r="T516" t="str">
            <v>NPRD 95 P2-20, Bolt Hex Head - 0.0020M converted to hours</v>
          </cell>
          <cell r="U516">
            <v>2</v>
          </cell>
          <cell r="V516">
            <v>1.2666666666666666</v>
          </cell>
          <cell r="W516">
            <v>1.4186666666666667E-7</v>
          </cell>
          <cell r="X51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16">
            <v>1</v>
          </cell>
          <cell r="AA516" t="str">
            <v>R5</v>
          </cell>
          <cell r="AB516" t="str">
            <v>T0</v>
          </cell>
          <cell r="AC516" t="str">
            <v>P6</v>
          </cell>
          <cell r="AD516" t="str">
            <v>T0</v>
          </cell>
          <cell r="AE516">
            <v>0</v>
          </cell>
          <cell r="AF516">
            <v>0.5</v>
          </cell>
          <cell r="AG516">
            <v>0.18333333333333332</v>
          </cell>
          <cell r="AH516">
            <v>0.5</v>
          </cell>
          <cell r="AI516">
            <v>0</v>
          </cell>
          <cell r="AJ516">
            <v>8.3333333333333329E-2</v>
          </cell>
          <cell r="AK516">
            <v>0</v>
          </cell>
          <cell r="AL516">
            <v>0</v>
          </cell>
          <cell r="AM516">
            <v>1.2666666666666666</v>
          </cell>
          <cell r="AN516">
            <v>1.4186666666666667E-7</v>
          </cell>
          <cell r="AP516">
            <v>2</v>
          </cell>
          <cell r="AQ516">
            <v>2</v>
          </cell>
          <cell r="BD516">
            <v>2</v>
          </cell>
          <cell r="BJ516">
            <v>1</v>
          </cell>
          <cell r="BK516">
            <v>1</v>
          </cell>
          <cell r="BL516">
            <v>1</v>
          </cell>
          <cell r="BM516">
            <v>1</v>
          </cell>
          <cell r="BO516" t="str">
            <v/>
          </cell>
          <cell r="BP516" t="str">
            <v xml:space="preserve">Expected to be replaceable. </v>
          </cell>
          <cell r="BQ516" t="str">
            <v/>
          </cell>
          <cell r="BR516" t="str">
            <v/>
          </cell>
          <cell r="BS516" t="str">
            <v/>
          </cell>
          <cell r="BT516" t="str">
            <v/>
          </cell>
          <cell r="BU516" t="str">
            <v/>
          </cell>
          <cell r="BV516" t="str">
            <v xml:space="preserve">Remove tank in accordance with above to gain access. Expected to need 2 mechanics to remove tank. </v>
          </cell>
          <cell r="BW516" t="str">
            <v/>
          </cell>
          <cell r="BX516" t="str">
            <v/>
          </cell>
          <cell r="BY516" t="str">
            <v/>
          </cell>
          <cell r="BZ516" t="str">
            <v/>
          </cell>
          <cell r="CA516" t="str">
            <v xml:space="preserve">Repair by exchange available at First or Second line without special facilities. </v>
          </cell>
          <cell r="CB516" t="str">
            <v/>
          </cell>
          <cell r="CC516" t="str">
            <v/>
          </cell>
          <cell r="CD516" t="str">
            <v/>
          </cell>
          <cell r="CE516" t="str">
            <v/>
          </cell>
          <cell r="CF516" t="str">
            <v xml:space="preserve">Remove and replace part with standard tools. No Special tools predicted. </v>
          </cell>
          <cell r="CG516" t="str">
            <v xml:space="preserve">Reinstall in the reverse order. </v>
          </cell>
          <cell r="CH516" t="str">
            <v/>
          </cell>
          <cell r="CI516" t="str">
            <v xml:space="preserve">No consumeables predicted. </v>
          </cell>
          <cell r="CJ516" t="str">
            <v xml:space="preserve">No predicted life limitations. </v>
          </cell>
          <cell r="CK516" t="str">
            <v/>
          </cell>
          <cell r="CL516" t="str">
            <v>Y</v>
          </cell>
        </row>
        <row r="517">
          <cell r="A517">
            <v>527</v>
          </cell>
          <cell r="B517">
            <v>111</v>
          </cell>
          <cell r="C517">
            <v>2</v>
          </cell>
          <cell r="D517" t="str">
            <v>N</v>
          </cell>
          <cell r="E517">
            <v>0</v>
          </cell>
          <cell r="F517" t="str">
            <v>SV00A0A410AG21</v>
          </cell>
          <cell r="G517" t="str">
            <v/>
          </cell>
          <cell r="H517" t="str">
            <v>Scout</v>
          </cell>
          <cell r="I517" t="str">
            <v>SECONDARY TANK - 1 - SCOUT</v>
          </cell>
          <cell r="J517" t="str">
            <v/>
          </cell>
          <cell r="K517" t="str">
            <v>Strap Assy 3</v>
          </cell>
          <cell r="L517" t="str">
            <v/>
          </cell>
          <cell r="M517" t="str">
            <v/>
          </cell>
          <cell r="N517" t="str">
            <v/>
          </cell>
          <cell r="O517">
            <v>7.9493925537392647</v>
          </cell>
          <cell r="P517">
            <v>7.9493925537392647</v>
          </cell>
          <cell r="Q517">
            <v>7.949392553739265E-6</v>
          </cell>
          <cell r="R517">
            <v>125795.77536771867</v>
          </cell>
          <cell r="S517" t="str">
            <v>Any two straps will retain function</v>
          </cell>
          <cell r="T517" t="str">
            <v>Sum of Below Parts</v>
          </cell>
          <cell r="U517">
            <v>1</v>
          </cell>
          <cell r="V517">
            <v>1.4173733601112033</v>
          </cell>
          <cell r="W517">
            <v>1.1267257234736401E-5</v>
          </cell>
          <cell r="X517" t="str">
            <v xml:space="preserve">Repair by exchange available at First or Second line without special facilities. See parts below. Individual damaged parts can be replaced without replacing the tank. </v>
          </cell>
          <cell r="Z517">
            <v>0</v>
          </cell>
          <cell r="AA517" t="str">
            <v>T0</v>
          </cell>
          <cell r="AB517" t="str">
            <v>T0</v>
          </cell>
          <cell r="AC517" t="str">
            <v>T0</v>
          </cell>
          <cell r="AD517" t="str">
            <v>T0</v>
          </cell>
          <cell r="AL517" t="str">
            <v>MTTE =</v>
          </cell>
          <cell r="AM517">
            <v>1.4173733601112033</v>
          </cell>
          <cell r="AN517">
            <v>1.1267257234736401E-5</v>
          </cell>
          <cell r="AP517">
            <v>1</v>
          </cell>
          <cell r="AQ517">
            <v>4</v>
          </cell>
          <cell r="BJ517">
            <v>6</v>
          </cell>
          <cell r="BL517">
            <v>6</v>
          </cell>
          <cell r="BM517">
            <v>5</v>
          </cell>
          <cell r="BN517">
            <v>2</v>
          </cell>
          <cell r="BO517" t="str">
            <v/>
          </cell>
          <cell r="BP517" t="str">
            <v/>
          </cell>
          <cell r="BQ517" t="str">
            <v/>
          </cell>
          <cell r="BR517" t="str">
            <v/>
          </cell>
          <cell r="BS517" t="str">
            <v/>
          </cell>
          <cell r="BT517" t="str">
            <v/>
          </cell>
          <cell r="BU517" t="str">
            <v/>
          </cell>
          <cell r="BV517" t="str">
            <v/>
          </cell>
          <cell r="BW517" t="str">
            <v/>
          </cell>
          <cell r="BX517" t="str">
            <v/>
          </cell>
          <cell r="BY517" t="str">
            <v/>
          </cell>
          <cell r="BZ517" t="str">
            <v/>
          </cell>
          <cell r="CA517" t="str">
            <v xml:space="preserve">Repair by exchange available at First or Second line without special facilities. </v>
          </cell>
          <cell r="CB517" t="str">
            <v/>
          </cell>
          <cell r="CC517" t="str">
            <v/>
          </cell>
          <cell r="CD517" t="str">
            <v/>
          </cell>
          <cell r="CE517" t="str">
            <v/>
          </cell>
          <cell r="CF517" t="str">
            <v/>
          </cell>
          <cell r="CG517" t="str">
            <v/>
          </cell>
          <cell r="CH517" t="str">
            <v/>
          </cell>
          <cell r="CI517" t="str">
            <v/>
          </cell>
          <cell r="CJ517" t="str">
            <v/>
          </cell>
          <cell r="CK517" t="str">
            <v xml:space="preserve">See parts below. Individual damaged parts can be replaced without replacing the tank. </v>
          </cell>
          <cell r="CL517" t="str">
            <v>Y</v>
          </cell>
        </row>
        <row r="518">
          <cell r="A518">
            <v>528</v>
          </cell>
          <cell r="B518">
            <v>111</v>
          </cell>
          <cell r="C518">
            <v>3</v>
          </cell>
          <cell r="D518" t="str">
            <v>Y</v>
          </cell>
          <cell r="E518">
            <v>0.112</v>
          </cell>
          <cell r="F518" t="str">
            <v>SV00A0A410AG2101</v>
          </cell>
          <cell r="G518" t="str">
            <v>FT28434/01</v>
          </cell>
          <cell r="H518" t="str">
            <v>Scout</v>
          </cell>
          <cell r="I518" t="str">
            <v>SECONDARY TANK - 1 - SCOUT</v>
          </cell>
          <cell r="J518" t="str">
            <v>Strap</v>
          </cell>
          <cell r="K518" t="str">
            <v>(Strap Assy 3) FT28434/-</v>
          </cell>
          <cell r="L518" t="str">
            <v>Strap</v>
          </cell>
          <cell r="M518">
            <v>1</v>
          </cell>
          <cell r="N518">
            <v>1</v>
          </cell>
          <cell r="O518">
            <v>0.112</v>
          </cell>
          <cell r="P518">
            <v>0.112</v>
          </cell>
          <cell r="Q518">
            <v>1.12E-7</v>
          </cell>
          <cell r="R518">
            <v>8928571.4285714291</v>
          </cell>
          <cell r="S518" t="str">
            <v>Any two straps will retain function</v>
          </cell>
          <cell r="T518" t="str">
            <v>NPRD 95 P2- 152, Plate Universal - 0.0040M converted to hours</v>
          </cell>
          <cell r="U518">
            <v>2</v>
          </cell>
          <cell r="V518">
            <v>1.7499999999999998</v>
          </cell>
          <cell r="W518">
            <v>1.9599999999999998E-7</v>
          </cell>
          <cell r="X51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18">
            <v>1</v>
          </cell>
          <cell r="AA518" t="str">
            <v>R5</v>
          </cell>
          <cell r="AB518" t="str">
            <v>T0</v>
          </cell>
          <cell r="AC518" t="str">
            <v>P23</v>
          </cell>
          <cell r="AD518" t="str">
            <v>T0</v>
          </cell>
          <cell r="AE518">
            <v>0</v>
          </cell>
          <cell r="AF518">
            <v>0.5</v>
          </cell>
          <cell r="AG518">
            <v>0.66666666666666663</v>
          </cell>
          <cell r="AH518">
            <v>0.5</v>
          </cell>
          <cell r="AI518">
            <v>0</v>
          </cell>
          <cell r="AJ518">
            <v>8.3333333333333329E-2</v>
          </cell>
          <cell r="AK518">
            <v>0</v>
          </cell>
          <cell r="AL518">
            <v>0</v>
          </cell>
          <cell r="AM518">
            <v>1.7499999999999998</v>
          </cell>
          <cell r="AN518">
            <v>1.9599999999999998E-7</v>
          </cell>
          <cell r="AP518">
            <v>2</v>
          </cell>
          <cell r="AQ518">
            <v>2</v>
          </cell>
          <cell r="BD518">
            <v>2</v>
          </cell>
          <cell r="BJ518">
            <v>1</v>
          </cell>
          <cell r="BK518">
            <v>1</v>
          </cell>
          <cell r="BL518">
            <v>1</v>
          </cell>
          <cell r="BM518">
            <v>1</v>
          </cell>
          <cell r="BO518" t="str">
            <v/>
          </cell>
          <cell r="BP518" t="str">
            <v xml:space="preserve">Expected to be replaceable. </v>
          </cell>
          <cell r="BQ518" t="str">
            <v/>
          </cell>
          <cell r="BR518" t="str">
            <v/>
          </cell>
          <cell r="BS518" t="str">
            <v/>
          </cell>
          <cell r="BT518" t="str">
            <v/>
          </cell>
          <cell r="BU518" t="str">
            <v/>
          </cell>
          <cell r="BV518" t="str">
            <v xml:space="preserve">Remove tank in accordance with above to gain access. Expected to need 2 mechanics to remove tank. </v>
          </cell>
          <cell r="BW518" t="str">
            <v/>
          </cell>
          <cell r="BX518" t="str">
            <v/>
          </cell>
          <cell r="BY518" t="str">
            <v/>
          </cell>
          <cell r="BZ518" t="str">
            <v/>
          </cell>
          <cell r="CA518" t="str">
            <v xml:space="preserve">Repair by exchange available at First or Second line without special facilities. </v>
          </cell>
          <cell r="CB518" t="str">
            <v/>
          </cell>
          <cell r="CC518" t="str">
            <v/>
          </cell>
          <cell r="CD518" t="str">
            <v/>
          </cell>
          <cell r="CE518" t="str">
            <v/>
          </cell>
          <cell r="CF518" t="str">
            <v xml:space="preserve">Remove and replace part with standard tools. No Special tools predicted. </v>
          </cell>
          <cell r="CG518" t="str">
            <v xml:space="preserve">Reinstall in the reverse order. </v>
          </cell>
          <cell r="CH518" t="str">
            <v/>
          </cell>
          <cell r="CI518" t="str">
            <v xml:space="preserve">No consumeables predicted. </v>
          </cell>
          <cell r="CJ518" t="str">
            <v xml:space="preserve">No predicted life limitations. </v>
          </cell>
          <cell r="CK518" t="str">
            <v/>
          </cell>
          <cell r="CL518" t="str">
            <v>Y</v>
          </cell>
        </row>
        <row r="519">
          <cell r="A519">
            <v>529</v>
          </cell>
          <cell r="B519">
            <v>111</v>
          </cell>
          <cell r="C519">
            <v>3</v>
          </cell>
          <cell r="D519" t="str">
            <v>Y</v>
          </cell>
          <cell r="E519">
            <v>0.112</v>
          </cell>
          <cell r="F519" t="str">
            <v>SV00A0A410AG2103</v>
          </cell>
          <cell r="G519" t="str">
            <v>FT28434/02</v>
          </cell>
          <cell r="H519" t="str">
            <v>Scout</v>
          </cell>
          <cell r="I519" t="str">
            <v>SECONDARY TANK - 1 - SCOUT</v>
          </cell>
          <cell r="J519" t="str">
            <v>Strap</v>
          </cell>
          <cell r="K519" t="str">
            <v>(Strap Assy 3) FT28434/-</v>
          </cell>
          <cell r="L519" t="str">
            <v>Strap</v>
          </cell>
          <cell r="M519">
            <v>1</v>
          </cell>
          <cell r="N519">
            <v>1</v>
          </cell>
          <cell r="O519">
            <v>0.112</v>
          </cell>
          <cell r="P519">
            <v>0.112</v>
          </cell>
          <cell r="Q519">
            <v>1.12E-7</v>
          </cell>
          <cell r="R519">
            <v>8928571.4285714291</v>
          </cell>
          <cell r="S519" t="str">
            <v>Any two straps will retain function</v>
          </cell>
          <cell r="T519" t="str">
            <v>NPRD 95 P2- 152, Plate Universal - 0.0040M converted to hours</v>
          </cell>
          <cell r="U519">
            <v>2</v>
          </cell>
          <cell r="V519">
            <v>1.7499999999999998</v>
          </cell>
          <cell r="W519">
            <v>1.9599999999999998E-7</v>
          </cell>
          <cell r="X51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19">
            <v>1</v>
          </cell>
          <cell r="AA519" t="str">
            <v>R5</v>
          </cell>
          <cell r="AB519" t="str">
            <v>T0</v>
          </cell>
          <cell r="AC519" t="str">
            <v>P23</v>
          </cell>
          <cell r="AD519" t="str">
            <v>T0</v>
          </cell>
          <cell r="AE519">
            <v>0</v>
          </cell>
          <cell r="AF519">
            <v>0.5</v>
          </cell>
          <cell r="AG519">
            <v>0.66666666666666663</v>
          </cell>
          <cell r="AH519">
            <v>0.5</v>
          </cell>
          <cell r="AI519">
            <v>0</v>
          </cell>
          <cell r="AJ519">
            <v>8.3333333333333329E-2</v>
          </cell>
          <cell r="AK519">
            <v>0</v>
          </cell>
          <cell r="AL519">
            <v>0</v>
          </cell>
          <cell r="AM519">
            <v>1.7499999999999998</v>
          </cell>
          <cell r="AN519">
            <v>1.9599999999999998E-7</v>
          </cell>
          <cell r="AP519">
            <v>2</v>
          </cell>
          <cell r="AQ519">
            <v>2</v>
          </cell>
          <cell r="BD519">
            <v>2</v>
          </cell>
          <cell r="BJ519">
            <v>1</v>
          </cell>
          <cell r="BK519">
            <v>1</v>
          </cell>
          <cell r="BL519">
            <v>1</v>
          </cell>
          <cell r="BM519">
            <v>1</v>
          </cell>
          <cell r="BO519" t="str">
            <v/>
          </cell>
          <cell r="BP519" t="str">
            <v xml:space="preserve">Expected to be replaceable. </v>
          </cell>
          <cell r="BQ519" t="str">
            <v/>
          </cell>
          <cell r="BR519" t="str">
            <v/>
          </cell>
          <cell r="BS519" t="str">
            <v/>
          </cell>
          <cell r="BT519" t="str">
            <v/>
          </cell>
          <cell r="BU519" t="str">
            <v/>
          </cell>
          <cell r="BV519" t="str">
            <v xml:space="preserve">Remove tank in accordance with above to gain access. Expected to need 2 mechanics to remove tank. </v>
          </cell>
          <cell r="BW519" t="str">
            <v/>
          </cell>
          <cell r="BX519" t="str">
            <v/>
          </cell>
          <cell r="BY519" t="str">
            <v/>
          </cell>
          <cell r="BZ519" t="str">
            <v/>
          </cell>
          <cell r="CA519" t="str">
            <v xml:space="preserve">Repair by exchange available at First or Second line without special facilities. </v>
          </cell>
          <cell r="CB519" t="str">
            <v/>
          </cell>
          <cell r="CC519" t="str">
            <v/>
          </cell>
          <cell r="CD519" t="str">
            <v/>
          </cell>
          <cell r="CE519" t="str">
            <v/>
          </cell>
          <cell r="CF519" t="str">
            <v xml:space="preserve">Remove and replace part with standard tools. No Special tools predicted. </v>
          </cell>
          <cell r="CG519" t="str">
            <v xml:space="preserve">Reinstall in the reverse order. </v>
          </cell>
          <cell r="CH519" t="str">
            <v/>
          </cell>
          <cell r="CI519" t="str">
            <v xml:space="preserve">No consumeables predicted. </v>
          </cell>
          <cell r="CJ519" t="str">
            <v xml:space="preserve">No predicted life limitations. </v>
          </cell>
          <cell r="CK519" t="str">
            <v/>
          </cell>
          <cell r="CL519" t="str">
            <v>Y</v>
          </cell>
        </row>
        <row r="520">
          <cell r="A520">
            <v>530</v>
          </cell>
          <cell r="B520">
            <v>111</v>
          </cell>
          <cell r="C520">
            <v>3</v>
          </cell>
          <cell r="D520" t="str">
            <v>Y</v>
          </cell>
          <cell r="E520">
            <v>0.112</v>
          </cell>
          <cell r="F520" t="str">
            <v>SV00A0A410AG2105</v>
          </cell>
          <cell r="G520" t="str">
            <v>FT28434/03</v>
          </cell>
          <cell r="H520" t="str">
            <v>Scout</v>
          </cell>
          <cell r="I520" t="str">
            <v>SECONDARY TANK - 1 - SCOUT</v>
          </cell>
          <cell r="J520" t="str">
            <v>Strap</v>
          </cell>
          <cell r="K520" t="str">
            <v>(Strap Assy 3) FT28434/-</v>
          </cell>
          <cell r="L520" t="str">
            <v>Strap</v>
          </cell>
          <cell r="M520">
            <v>1</v>
          </cell>
          <cell r="N520">
            <v>1</v>
          </cell>
          <cell r="O520">
            <v>0.112</v>
          </cell>
          <cell r="P520">
            <v>0.112</v>
          </cell>
          <cell r="Q520">
            <v>1.12E-7</v>
          </cell>
          <cell r="R520">
            <v>8928571.4285714291</v>
          </cell>
          <cell r="S520" t="str">
            <v>Any two straps will retain function</v>
          </cell>
          <cell r="T520" t="str">
            <v>NPRD 95 P2- 152, Plate Universal - 0.0040M converted to hours</v>
          </cell>
          <cell r="U520">
            <v>2</v>
          </cell>
          <cell r="V520">
            <v>1.7499999999999998</v>
          </cell>
          <cell r="W520">
            <v>1.9599999999999998E-7</v>
          </cell>
          <cell r="X52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20">
            <v>1</v>
          </cell>
          <cell r="AA520" t="str">
            <v>R5</v>
          </cell>
          <cell r="AB520" t="str">
            <v>T0</v>
          </cell>
          <cell r="AC520" t="str">
            <v>P23</v>
          </cell>
          <cell r="AD520" t="str">
            <v>T0</v>
          </cell>
          <cell r="AE520">
            <v>0</v>
          </cell>
          <cell r="AF520">
            <v>0.5</v>
          </cell>
          <cell r="AG520">
            <v>0.66666666666666663</v>
          </cell>
          <cell r="AH520">
            <v>0.5</v>
          </cell>
          <cell r="AI520">
            <v>0</v>
          </cell>
          <cell r="AJ520">
            <v>8.3333333333333329E-2</v>
          </cell>
          <cell r="AK520">
            <v>0</v>
          </cell>
          <cell r="AL520">
            <v>0</v>
          </cell>
          <cell r="AM520">
            <v>1.7499999999999998</v>
          </cell>
          <cell r="AN520">
            <v>1.9599999999999998E-7</v>
          </cell>
          <cell r="AP520">
            <v>2</v>
          </cell>
          <cell r="AQ520">
            <v>2</v>
          </cell>
          <cell r="BD520">
            <v>2</v>
          </cell>
          <cell r="BJ520">
            <v>1</v>
          </cell>
          <cell r="BK520">
            <v>1</v>
          </cell>
          <cell r="BL520">
            <v>1</v>
          </cell>
          <cell r="BM520">
            <v>1</v>
          </cell>
          <cell r="BO520" t="str">
            <v/>
          </cell>
          <cell r="BP520" t="str">
            <v xml:space="preserve">Expected to be replaceable. </v>
          </cell>
          <cell r="BQ520" t="str">
            <v/>
          </cell>
          <cell r="BR520" t="str">
            <v/>
          </cell>
          <cell r="BS520" t="str">
            <v/>
          </cell>
          <cell r="BT520" t="str">
            <v/>
          </cell>
          <cell r="BU520" t="str">
            <v/>
          </cell>
          <cell r="BV520" t="str">
            <v xml:space="preserve">Remove tank in accordance with above to gain access. Expected to need 2 mechanics to remove tank. </v>
          </cell>
          <cell r="BW520" t="str">
            <v/>
          </cell>
          <cell r="BX520" t="str">
            <v/>
          </cell>
          <cell r="BY520" t="str">
            <v/>
          </cell>
          <cell r="BZ520" t="str">
            <v/>
          </cell>
          <cell r="CA520" t="str">
            <v xml:space="preserve">Repair by exchange available at First or Second line without special facilities. </v>
          </cell>
          <cell r="CB520" t="str">
            <v/>
          </cell>
          <cell r="CC520" t="str">
            <v/>
          </cell>
          <cell r="CD520" t="str">
            <v/>
          </cell>
          <cell r="CE520" t="str">
            <v/>
          </cell>
          <cell r="CF520" t="str">
            <v xml:space="preserve">Remove and replace part with standard tools. No Special tools predicted. </v>
          </cell>
          <cell r="CG520" t="str">
            <v xml:space="preserve">Reinstall in the reverse order. </v>
          </cell>
          <cell r="CH520" t="str">
            <v/>
          </cell>
          <cell r="CI520" t="str">
            <v xml:space="preserve">No consumeables predicted. </v>
          </cell>
          <cell r="CJ520" t="str">
            <v xml:space="preserve">No predicted life limitations. </v>
          </cell>
          <cell r="CK520" t="str">
            <v/>
          </cell>
          <cell r="CL520" t="str">
            <v>Y</v>
          </cell>
        </row>
        <row r="521">
          <cell r="A521">
            <v>531</v>
          </cell>
          <cell r="B521">
            <v>48</v>
          </cell>
          <cell r="C521">
            <v>3</v>
          </cell>
          <cell r="D521" t="str">
            <v>Y</v>
          </cell>
          <cell r="E521">
            <v>0.44800000000000001</v>
          </cell>
          <cell r="F521" t="str">
            <v>SV00A0A410AG2107</v>
          </cell>
          <cell r="G521" t="str">
            <v>FT28911</v>
          </cell>
          <cell r="H521" t="str">
            <v>Scout</v>
          </cell>
          <cell r="I521" t="str">
            <v>SECONDARY TANK - 1 - SCOUT</v>
          </cell>
          <cell r="J521" t="str">
            <v>Tension Block Threaded M8</v>
          </cell>
          <cell r="K521" t="str">
            <v>(Strap Assy 3) FT28434/-</v>
          </cell>
          <cell r="L521" t="str">
            <v>Tension Block Threaded M8</v>
          </cell>
          <cell r="M521">
            <v>2</v>
          </cell>
          <cell r="N521">
            <v>2</v>
          </cell>
          <cell r="O521">
            <v>0.224</v>
          </cell>
          <cell r="P521">
            <v>0.44800000000000001</v>
          </cell>
          <cell r="Q521">
            <v>4.4799999999999999E-7</v>
          </cell>
          <cell r="R521">
            <v>2232142.8571428573</v>
          </cell>
          <cell r="S521" t="str">
            <v>Any two straps will retain function</v>
          </cell>
          <cell r="T521" t="str">
            <v>NPRD 95 P2-152, Plate - 0.008M GM converted to hours.</v>
          </cell>
          <cell r="U521">
            <v>2</v>
          </cell>
          <cell r="V521">
            <v>1.7499999999999998</v>
          </cell>
          <cell r="W521">
            <v>7.8399999999999993E-7</v>
          </cell>
          <cell r="X52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21">
            <v>1</v>
          </cell>
          <cell r="AA521" t="str">
            <v>R5</v>
          </cell>
          <cell r="AB521" t="str">
            <v>T0</v>
          </cell>
          <cell r="AC521" t="str">
            <v>P23</v>
          </cell>
          <cell r="AD521" t="str">
            <v>T0</v>
          </cell>
          <cell r="AE521">
            <v>0</v>
          </cell>
          <cell r="AF521">
            <v>0.5</v>
          </cell>
          <cell r="AG521">
            <v>0.66666666666666663</v>
          </cell>
          <cell r="AH521">
            <v>0.5</v>
          </cell>
          <cell r="AI521">
            <v>0</v>
          </cell>
          <cell r="AJ521">
            <v>8.3333333333333329E-2</v>
          </cell>
          <cell r="AK521">
            <v>0</v>
          </cell>
          <cell r="AL521">
            <v>0</v>
          </cell>
          <cell r="AM521">
            <v>1.7499999999999998</v>
          </cell>
          <cell r="AN521">
            <v>7.8399999999999993E-7</v>
          </cell>
          <cell r="AP521">
            <v>2</v>
          </cell>
          <cell r="AQ521">
            <v>2</v>
          </cell>
          <cell r="BD521">
            <v>2</v>
          </cell>
          <cell r="BJ521">
            <v>1</v>
          </cell>
          <cell r="BK521">
            <v>1</v>
          </cell>
          <cell r="BL521">
            <v>1</v>
          </cell>
          <cell r="BM521">
            <v>1</v>
          </cell>
          <cell r="BO521" t="str">
            <v/>
          </cell>
          <cell r="BP521" t="str">
            <v xml:space="preserve">Expected to be replaceable. </v>
          </cell>
          <cell r="BQ521" t="str">
            <v/>
          </cell>
          <cell r="BR521" t="str">
            <v/>
          </cell>
          <cell r="BS521" t="str">
            <v/>
          </cell>
          <cell r="BT521" t="str">
            <v/>
          </cell>
          <cell r="BU521" t="str">
            <v/>
          </cell>
          <cell r="BV521" t="str">
            <v xml:space="preserve">Remove tank in accordance with above to gain access. Expected to need 2 mechanics to remove tank. </v>
          </cell>
          <cell r="BW521" t="str">
            <v/>
          </cell>
          <cell r="BX521" t="str">
            <v/>
          </cell>
          <cell r="BY521" t="str">
            <v/>
          </cell>
          <cell r="BZ521" t="str">
            <v/>
          </cell>
          <cell r="CA521" t="str">
            <v xml:space="preserve">Repair by exchange available at First or Second line without special facilities. </v>
          </cell>
          <cell r="CB521" t="str">
            <v/>
          </cell>
          <cell r="CC521" t="str">
            <v/>
          </cell>
          <cell r="CD521" t="str">
            <v/>
          </cell>
          <cell r="CE521" t="str">
            <v/>
          </cell>
          <cell r="CF521" t="str">
            <v xml:space="preserve">Remove and replace part with standard tools. No Special tools predicted. </v>
          </cell>
          <cell r="CG521" t="str">
            <v xml:space="preserve">Reinstall in the reverse order. </v>
          </cell>
          <cell r="CH521" t="str">
            <v/>
          </cell>
          <cell r="CI521" t="str">
            <v xml:space="preserve">No consumeables predicted. </v>
          </cell>
          <cell r="CJ521" t="str">
            <v xml:space="preserve">No predicted life limitations. </v>
          </cell>
          <cell r="CK521" t="str">
            <v/>
          </cell>
          <cell r="CL521" t="str">
            <v>Y</v>
          </cell>
        </row>
        <row r="522">
          <cell r="A522">
            <v>532</v>
          </cell>
          <cell r="B522">
            <v>48</v>
          </cell>
          <cell r="C522">
            <v>3</v>
          </cell>
          <cell r="D522" t="str">
            <v>Y</v>
          </cell>
          <cell r="E522">
            <v>0.44800000000000001</v>
          </cell>
          <cell r="F522" t="str">
            <v>SV00A0A410AG2109</v>
          </cell>
          <cell r="G522" t="str">
            <v>FT28910</v>
          </cell>
          <cell r="H522" t="str">
            <v>Scout</v>
          </cell>
          <cell r="I522" t="str">
            <v>SECONDARY TANK - 1 - SCOUT</v>
          </cell>
          <cell r="J522" t="str">
            <v>Tension Block Clearance</v>
          </cell>
          <cell r="K522" t="str">
            <v>(Strap Assy 3) FT28434/-</v>
          </cell>
          <cell r="L522" t="str">
            <v>Tension Block Clearance</v>
          </cell>
          <cell r="M522">
            <v>2</v>
          </cell>
          <cell r="N522">
            <v>2</v>
          </cell>
          <cell r="O522">
            <v>0.224</v>
          </cell>
          <cell r="P522">
            <v>0.44800000000000001</v>
          </cell>
          <cell r="Q522">
            <v>4.4799999999999999E-7</v>
          </cell>
          <cell r="R522">
            <v>2232142.8571428573</v>
          </cell>
          <cell r="S522" t="str">
            <v>Any two straps will retain function</v>
          </cell>
          <cell r="T522" t="str">
            <v>NPRD 95 P2-152, Plate - 0.008M GM converted to hours.</v>
          </cell>
          <cell r="U522">
            <v>2</v>
          </cell>
          <cell r="V522">
            <v>1.7499999999999998</v>
          </cell>
          <cell r="W522">
            <v>7.8399999999999993E-7</v>
          </cell>
          <cell r="X52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22">
            <v>1</v>
          </cell>
          <cell r="AA522" t="str">
            <v>R5</v>
          </cell>
          <cell r="AB522" t="str">
            <v>T0</v>
          </cell>
          <cell r="AC522" t="str">
            <v>P23</v>
          </cell>
          <cell r="AD522" t="str">
            <v>T0</v>
          </cell>
          <cell r="AE522">
            <v>0</v>
          </cell>
          <cell r="AF522">
            <v>0.5</v>
          </cell>
          <cell r="AG522">
            <v>0.66666666666666663</v>
          </cell>
          <cell r="AH522">
            <v>0.5</v>
          </cell>
          <cell r="AI522">
            <v>0</v>
          </cell>
          <cell r="AJ522">
            <v>8.3333333333333329E-2</v>
          </cell>
          <cell r="AK522">
            <v>0</v>
          </cell>
          <cell r="AL522">
            <v>0</v>
          </cell>
          <cell r="AM522">
            <v>1.7499999999999998</v>
          </cell>
          <cell r="AN522">
            <v>7.8399999999999993E-7</v>
          </cell>
          <cell r="AP522">
            <v>2</v>
          </cell>
          <cell r="AQ522">
            <v>2</v>
          </cell>
          <cell r="BD522">
            <v>2</v>
          </cell>
          <cell r="BJ522">
            <v>1</v>
          </cell>
          <cell r="BK522">
            <v>1</v>
          </cell>
          <cell r="BL522">
            <v>1</v>
          </cell>
          <cell r="BM522">
            <v>1</v>
          </cell>
          <cell r="BO522" t="str">
            <v/>
          </cell>
          <cell r="BP522" t="str">
            <v xml:space="preserve">Expected to be replaceable. </v>
          </cell>
          <cell r="BQ522" t="str">
            <v/>
          </cell>
          <cell r="BR522" t="str">
            <v/>
          </cell>
          <cell r="BS522" t="str">
            <v/>
          </cell>
          <cell r="BT522" t="str">
            <v/>
          </cell>
          <cell r="BU522" t="str">
            <v/>
          </cell>
          <cell r="BV522" t="str">
            <v xml:space="preserve">Remove tank in accordance with above to gain access. Expected to need 2 mechanics to remove tank. </v>
          </cell>
          <cell r="BW522" t="str">
            <v/>
          </cell>
          <cell r="BX522" t="str">
            <v/>
          </cell>
          <cell r="BY522" t="str">
            <v/>
          </cell>
          <cell r="BZ522" t="str">
            <v/>
          </cell>
          <cell r="CA522" t="str">
            <v xml:space="preserve">Repair by exchange available at First or Second line without special facilities. </v>
          </cell>
          <cell r="CB522" t="str">
            <v/>
          </cell>
          <cell r="CC522" t="str">
            <v/>
          </cell>
          <cell r="CD522" t="str">
            <v/>
          </cell>
          <cell r="CE522" t="str">
            <v/>
          </cell>
          <cell r="CF522" t="str">
            <v xml:space="preserve">Remove and replace part with standard tools. No Special tools predicted. </v>
          </cell>
          <cell r="CG522" t="str">
            <v xml:space="preserve">Reinstall in the reverse order. </v>
          </cell>
          <cell r="CH522" t="str">
            <v/>
          </cell>
          <cell r="CI522" t="str">
            <v xml:space="preserve">No consumeables predicted. </v>
          </cell>
          <cell r="CJ522" t="str">
            <v xml:space="preserve">No predicted life limitations. </v>
          </cell>
          <cell r="CK522" t="str">
            <v/>
          </cell>
          <cell r="CL522" t="str">
            <v>Y</v>
          </cell>
        </row>
        <row r="523">
          <cell r="A523">
            <v>533</v>
          </cell>
          <cell r="B523">
            <v>73</v>
          </cell>
          <cell r="C523">
            <v>3</v>
          </cell>
          <cell r="D523" t="str">
            <v>Y</v>
          </cell>
          <cell r="E523">
            <v>5.0848000000000004</v>
          </cell>
          <cell r="F523" t="str">
            <v>SV00A0A410AG2111</v>
          </cell>
          <cell r="G523" t="str">
            <v>NT-M8-SCX24</v>
          </cell>
          <cell r="H523" t="str">
            <v>Scout</v>
          </cell>
          <cell r="I523" t="str">
            <v>SECONDARY TANK - 1 - SCOUT</v>
          </cell>
          <cell r="J523" t="str">
            <v>Studding Connector M8</v>
          </cell>
          <cell r="K523" t="str">
            <v>(Strap Assy 3) FT28434/-</v>
          </cell>
          <cell r="L523" t="str">
            <v>Studding Connector M8</v>
          </cell>
          <cell r="M523">
            <v>2</v>
          </cell>
          <cell r="N523">
            <v>2</v>
          </cell>
          <cell r="O523">
            <v>2.5424000000000002</v>
          </cell>
          <cell r="P523">
            <v>5.0848000000000004</v>
          </cell>
          <cell r="Q523">
            <v>5.0848000000000009E-6</v>
          </cell>
          <cell r="R523">
            <v>196664.56891126491</v>
          </cell>
          <cell r="S523" t="str">
            <v>Any two straps will retain function</v>
          </cell>
          <cell r="T523" t="str">
            <v>NPRD 95 P2-49, Connector Adapter - 0.0908M converted to hours</v>
          </cell>
          <cell r="U523">
            <v>2</v>
          </cell>
          <cell r="V523">
            <v>1.3</v>
          </cell>
          <cell r="W523">
            <v>6.6102400000000009E-6</v>
          </cell>
          <cell r="X52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23">
            <v>1</v>
          </cell>
          <cell r="AA523" t="str">
            <v>R5</v>
          </cell>
          <cell r="AB523" t="str">
            <v>T0</v>
          </cell>
          <cell r="AC523" t="str">
            <v>P11</v>
          </cell>
          <cell r="AD523" t="str">
            <v>T0</v>
          </cell>
          <cell r="AE523">
            <v>0</v>
          </cell>
          <cell r="AF523">
            <v>0.5</v>
          </cell>
          <cell r="AG523">
            <v>0.21666666666666667</v>
          </cell>
          <cell r="AH523">
            <v>0.5</v>
          </cell>
          <cell r="AI523">
            <v>0</v>
          </cell>
          <cell r="AJ523">
            <v>8.3333333333333329E-2</v>
          </cell>
          <cell r="AK523">
            <v>0</v>
          </cell>
          <cell r="AL523">
            <v>0</v>
          </cell>
          <cell r="AM523">
            <v>1.3</v>
          </cell>
          <cell r="AN523">
            <v>6.6102400000000009E-6</v>
          </cell>
          <cell r="AP523">
            <v>2</v>
          </cell>
          <cell r="AQ523">
            <v>2</v>
          </cell>
          <cell r="BD523">
            <v>2</v>
          </cell>
          <cell r="BJ523">
            <v>1</v>
          </cell>
          <cell r="BK523">
            <v>1</v>
          </cell>
          <cell r="BL523">
            <v>2</v>
          </cell>
          <cell r="BM523">
            <v>1</v>
          </cell>
          <cell r="BO523" t="str">
            <v/>
          </cell>
          <cell r="BP523" t="str">
            <v xml:space="preserve">Expected to be replaceable. </v>
          </cell>
          <cell r="BQ523" t="str">
            <v/>
          </cell>
          <cell r="BR523" t="str">
            <v/>
          </cell>
          <cell r="BS523" t="str">
            <v/>
          </cell>
          <cell r="BT523" t="str">
            <v/>
          </cell>
          <cell r="BU523" t="str">
            <v/>
          </cell>
          <cell r="BV523" t="str">
            <v xml:space="preserve">Remove tank in accordance with above to gain access. Expected to need 2 mechanics to remove tank. </v>
          </cell>
          <cell r="BW523" t="str">
            <v/>
          </cell>
          <cell r="BX523" t="str">
            <v/>
          </cell>
          <cell r="BY523" t="str">
            <v/>
          </cell>
          <cell r="BZ523" t="str">
            <v/>
          </cell>
          <cell r="CA523" t="str">
            <v xml:space="preserve">Repair by exchange available at First or Second line without special facilities. </v>
          </cell>
          <cell r="CB523" t="str">
            <v/>
          </cell>
          <cell r="CC523" t="str">
            <v/>
          </cell>
          <cell r="CD523" t="str">
            <v/>
          </cell>
          <cell r="CE523" t="str">
            <v/>
          </cell>
          <cell r="CF523" t="str">
            <v xml:space="preserve">Remove and replace part with standard tools. No Special tools predicted. </v>
          </cell>
          <cell r="CG523" t="str">
            <v xml:space="preserve">Reinstall in the reverse order. </v>
          </cell>
          <cell r="CH523" t="str">
            <v/>
          </cell>
          <cell r="CI523" t="str">
            <v xml:space="preserve">Use thread-locking compound on fasteners. Use silicone grease on bonded seals for preservation.  Use anti-seizing grease/compound on bulkhead connectors and bolts.  Use  bonding compound on mounting strap clamp locations as required. </v>
          </cell>
          <cell r="CJ523" t="str">
            <v xml:space="preserve">No predicted life limitations. </v>
          </cell>
          <cell r="CK523" t="str">
            <v/>
          </cell>
          <cell r="CL523" t="str">
            <v>Y</v>
          </cell>
        </row>
        <row r="524">
          <cell r="A524">
            <v>534</v>
          </cell>
          <cell r="B524">
            <v>48</v>
          </cell>
          <cell r="C524">
            <v>3</v>
          </cell>
          <cell r="D524" t="str">
            <v>Y</v>
          </cell>
          <cell r="E524">
            <v>0.224</v>
          </cell>
          <cell r="F524" t="str">
            <v>SV00A0A410AG2113</v>
          </cell>
          <cell r="G524" t="str">
            <v>FT28905</v>
          </cell>
          <cell r="H524" t="str">
            <v>Scout</v>
          </cell>
          <cell r="I524" t="str">
            <v>SECONDARY TANK - 1 - SCOUT</v>
          </cell>
          <cell r="J524" t="str">
            <v>Mounting Block</v>
          </cell>
          <cell r="K524" t="str">
            <v>(Strap Assy 3) FT28434/-</v>
          </cell>
          <cell r="L524" t="str">
            <v>Mounting Block</v>
          </cell>
          <cell r="M524">
            <v>1</v>
          </cell>
          <cell r="N524">
            <v>1</v>
          </cell>
          <cell r="O524">
            <v>0.224</v>
          </cell>
          <cell r="P524">
            <v>0.224</v>
          </cell>
          <cell r="Q524">
            <v>2.2399999999999999E-7</v>
          </cell>
          <cell r="R524">
            <v>4464285.7142857146</v>
          </cell>
          <cell r="S524" t="str">
            <v>Any two straps will retain function</v>
          </cell>
          <cell r="T524" t="str">
            <v>NPRD 95 P2-152, Plate - 0.008M GM converted to hours.</v>
          </cell>
          <cell r="U524">
            <v>2</v>
          </cell>
          <cell r="V524">
            <v>1.7499999999999998</v>
          </cell>
          <cell r="W524">
            <v>3.9199999999999996E-7</v>
          </cell>
          <cell r="X52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24">
            <v>1</v>
          </cell>
          <cell r="AA524" t="str">
            <v>R5</v>
          </cell>
          <cell r="AB524" t="str">
            <v>T0</v>
          </cell>
          <cell r="AC524" t="str">
            <v>P23</v>
          </cell>
          <cell r="AD524" t="str">
            <v>T0</v>
          </cell>
          <cell r="AE524">
            <v>0</v>
          </cell>
          <cell r="AF524">
            <v>0.5</v>
          </cell>
          <cell r="AG524">
            <v>0.66666666666666663</v>
          </cell>
          <cell r="AH524">
            <v>0.5</v>
          </cell>
          <cell r="AI524">
            <v>0</v>
          </cell>
          <cell r="AJ524">
            <v>8.3333333333333329E-2</v>
          </cell>
          <cell r="AK524">
            <v>0</v>
          </cell>
          <cell r="AL524">
            <v>0</v>
          </cell>
          <cell r="AM524">
            <v>1.7499999999999998</v>
          </cell>
          <cell r="AN524">
            <v>3.9199999999999996E-7</v>
          </cell>
          <cell r="AP524">
            <v>2</v>
          </cell>
          <cell r="AQ524">
            <v>2</v>
          </cell>
          <cell r="BD524">
            <v>2</v>
          </cell>
          <cell r="BJ524">
            <v>1</v>
          </cell>
          <cell r="BK524">
            <v>1</v>
          </cell>
          <cell r="BL524">
            <v>1</v>
          </cell>
          <cell r="BM524">
            <v>1</v>
          </cell>
          <cell r="BO524" t="str">
            <v/>
          </cell>
          <cell r="BP524" t="str">
            <v xml:space="preserve">Expected to be replaceable. </v>
          </cell>
          <cell r="BQ524" t="str">
            <v/>
          </cell>
          <cell r="BR524" t="str">
            <v/>
          </cell>
          <cell r="BS524" t="str">
            <v/>
          </cell>
          <cell r="BT524" t="str">
            <v/>
          </cell>
          <cell r="BU524" t="str">
            <v/>
          </cell>
          <cell r="BV524" t="str">
            <v xml:space="preserve">Remove tank in accordance with above to gain access. Expected to need 2 mechanics to remove tank. </v>
          </cell>
          <cell r="BW524" t="str">
            <v/>
          </cell>
          <cell r="BX524" t="str">
            <v/>
          </cell>
          <cell r="BY524" t="str">
            <v/>
          </cell>
          <cell r="BZ524" t="str">
            <v/>
          </cell>
          <cell r="CA524" t="str">
            <v xml:space="preserve">Repair by exchange available at First or Second line without special facilities. </v>
          </cell>
          <cell r="CB524" t="str">
            <v/>
          </cell>
          <cell r="CC524" t="str">
            <v/>
          </cell>
          <cell r="CD524" t="str">
            <v/>
          </cell>
          <cell r="CE524" t="str">
            <v/>
          </cell>
          <cell r="CF524" t="str">
            <v xml:space="preserve">Remove and replace part with standard tools. No Special tools predicted. </v>
          </cell>
          <cell r="CG524" t="str">
            <v xml:space="preserve">Reinstall in the reverse order. </v>
          </cell>
          <cell r="CH524" t="str">
            <v/>
          </cell>
          <cell r="CI524" t="str">
            <v xml:space="preserve">No consumeables predicted. </v>
          </cell>
          <cell r="CJ524" t="str">
            <v xml:space="preserve">No predicted life limitations. </v>
          </cell>
          <cell r="CK524" t="str">
            <v/>
          </cell>
          <cell r="CL524" t="str">
            <v>Y</v>
          </cell>
        </row>
        <row r="525">
          <cell r="A525">
            <v>535</v>
          </cell>
          <cell r="B525">
            <v>48</v>
          </cell>
          <cell r="C525">
            <v>3</v>
          </cell>
          <cell r="D525" t="str">
            <v>Y</v>
          </cell>
          <cell r="E525">
            <v>0.224</v>
          </cell>
          <cell r="F525" t="str">
            <v>SV00A0A410AG2115</v>
          </cell>
          <cell r="G525" t="str">
            <v>FT28909</v>
          </cell>
          <cell r="H525" t="str">
            <v>Scout</v>
          </cell>
          <cell r="I525" t="str">
            <v>SECONDARY TANK - 1 - SCOUT</v>
          </cell>
          <cell r="J525" t="str">
            <v>Strap Retaining Block</v>
          </cell>
          <cell r="K525" t="str">
            <v>(Strap Assy 3) FT28434/-</v>
          </cell>
          <cell r="L525" t="str">
            <v>Strap Retaining Block</v>
          </cell>
          <cell r="M525">
            <v>1</v>
          </cell>
          <cell r="N525">
            <v>1</v>
          </cell>
          <cell r="O525">
            <v>0.224</v>
          </cell>
          <cell r="P525">
            <v>0.224</v>
          </cell>
          <cell r="Q525">
            <v>2.2399999999999999E-7</v>
          </cell>
          <cell r="R525">
            <v>4464285.7142857146</v>
          </cell>
          <cell r="S525" t="str">
            <v>Any two straps will retain function</v>
          </cell>
          <cell r="T525" t="str">
            <v>NPRD 95 P2-152, Plate - 0.008M GM converted to hours.</v>
          </cell>
          <cell r="U525">
            <v>2</v>
          </cell>
          <cell r="V525">
            <v>1.7499999999999998</v>
          </cell>
          <cell r="W525">
            <v>3.9199999999999996E-7</v>
          </cell>
          <cell r="X52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25">
            <v>1</v>
          </cell>
          <cell r="AA525" t="str">
            <v>R5</v>
          </cell>
          <cell r="AB525" t="str">
            <v>T0</v>
          </cell>
          <cell r="AC525" t="str">
            <v>P23</v>
          </cell>
          <cell r="AD525" t="str">
            <v>T0</v>
          </cell>
          <cell r="AE525">
            <v>0</v>
          </cell>
          <cell r="AF525">
            <v>0.5</v>
          </cell>
          <cell r="AG525">
            <v>0.66666666666666663</v>
          </cell>
          <cell r="AH525">
            <v>0.5</v>
          </cell>
          <cell r="AI525">
            <v>0</v>
          </cell>
          <cell r="AJ525">
            <v>8.3333333333333329E-2</v>
          </cell>
          <cell r="AK525">
            <v>0</v>
          </cell>
          <cell r="AL525">
            <v>0</v>
          </cell>
          <cell r="AM525">
            <v>1.7499999999999998</v>
          </cell>
          <cell r="AN525">
            <v>3.9199999999999996E-7</v>
          </cell>
          <cell r="AP525">
            <v>2</v>
          </cell>
          <cell r="AQ525">
            <v>2</v>
          </cell>
          <cell r="BD525">
            <v>2</v>
          </cell>
          <cell r="BJ525">
            <v>1</v>
          </cell>
          <cell r="BK525">
            <v>1</v>
          </cell>
          <cell r="BL525">
            <v>1</v>
          </cell>
          <cell r="BM525">
            <v>1</v>
          </cell>
          <cell r="BO525" t="str">
            <v/>
          </cell>
          <cell r="BP525" t="str">
            <v xml:space="preserve">Expected to be replaceable. </v>
          </cell>
          <cell r="BQ525" t="str">
            <v/>
          </cell>
          <cell r="BR525" t="str">
            <v/>
          </cell>
          <cell r="BS525" t="str">
            <v/>
          </cell>
          <cell r="BT525" t="str">
            <v/>
          </cell>
          <cell r="BU525" t="str">
            <v/>
          </cell>
          <cell r="BV525" t="str">
            <v xml:space="preserve">Remove tank in accordance with above to gain access. Expected to need 2 mechanics to remove tank. </v>
          </cell>
          <cell r="BW525" t="str">
            <v/>
          </cell>
          <cell r="BX525" t="str">
            <v/>
          </cell>
          <cell r="BY525" t="str">
            <v/>
          </cell>
          <cell r="BZ525" t="str">
            <v/>
          </cell>
          <cell r="CA525" t="str">
            <v xml:space="preserve">Repair by exchange available at First or Second line without special facilities. </v>
          </cell>
          <cell r="CB525" t="str">
            <v/>
          </cell>
          <cell r="CC525" t="str">
            <v/>
          </cell>
          <cell r="CD525" t="str">
            <v/>
          </cell>
          <cell r="CE525" t="str">
            <v/>
          </cell>
          <cell r="CF525" t="str">
            <v xml:space="preserve">Remove and replace part with standard tools. No Special tools predicted. </v>
          </cell>
          <cell r="CG525" t="str">
            <v xml:space="preserve">Reinstall in the reverse order. </v>
          </cell>
          <cell r="CH525" t="str">
            <v/>
          </cell>
          <cell r="CI525" t="str">
            <v xml:space="preserve">No consumeables predicted. </v>
          </cell>
          <cell r="CJ525" t="str">
            <v xml:space="preserve">No predicted life limitations. </v>
          </cell>
          <cell r="CK525" t="str">
            <v/>
          </cell>
          <cell r="CL525" t="str">
            <v>Y</v>
          </cell>
        </row>
        <row r="526">
          <cell r="A526">
            <v>536</v>
          </cell>
          <cell r="B526">
            <v>48</v>
          </cell>
          <cell r="C526">
            <v>3</v>
          </cell>
          <cell r="D526" t="str">
            <v>Y</v>
          </cell>
          <cell r="E526">
            <v>0.224</v>
          </cell>
          <cell r="F526" t="str">
            <v>SV00A0A410AG2117</v>
          </cell>
          <cell r="G526" t="str">
            <v>FT28907</v>
          </cell>
          <cell r="H526" t="str">
            <v>Scout</v>
          </cell>
          <cell r="I526" t="str">
            <v>SECONDARY TANK - 1 - SCOUT</v>
          </cell>
          <cell r="J526" t="str">
            <v>Welded Mounting Block</v>
          </cell>
          <cell r="K526" t="str">
            <v>(Strap Assy 3) FT28434/-</v>
          </cell>
          <cell r="L526" t="str">
            <v>Welded Mounting Block</v>
          </cell>
          <cell r="M526">
            <v>1</v>
          </cell>
          <cell r="N526">
            <v>1</v>
          </cell>
          <cell r="O526">
            <v>0.224</v>
          </cell>
          <cell r="P526">
            <v>0.224</v>
          </cell>
          <cell r="Q526">
            <v>2.2399999999999999E-7</v>
          </cell>
          <cell r="R526">
            <v>4464285.7142857146</v>
          </cell>
          <cell r="S526" t="str">
            <v>Any two straps will retain function</v>
          </cell>
          <cell r="T526" t="str">
            <v>NPRD 95 P2-152, Plate - 0.008M GM converted to hours.</v>
          </cell>
          <cell r="U526">
            <v>2</v>
          </cell>
          <cell r="V526">
            <v>1.7499999999999998</v>
          </cell>
          <cell r="W526">
            <v>3.9199999999999996E-7</v>
          </cell>
          <cell r="X52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26">
            <v>1</v>
          </cell>
          <cell r="AA526" t="str">
            <v>R5</v>
          </cell>
          <cell r="AB526" t="str">
            <v>T0</v>
          </cell>
          <cell r="AC526" t="str">
            <v>P23</v>
          </cell>
          <cell r="AD526" t="str">
            <v>T0</v>
          </cell>
          <cell r="AE526">
            <v>0</v>
          </cell>
          <cell r="AF526">
            <v>0.5</v>
          </cell>
          <cell r="AG526">
            <v>0.66666666666666663</v>
          </cell>
          <cell r="AH526">
            <v>0.5</v>
          </cell>
          <cell r="AI526">
            <v>0</v>
          </cell>
          <cell r="AJ526">
            <v>8.3333333333333329E-2</v>
          </cell>
          <cell r="AK526">
            <v>0</v>
          </cell>
          <cell r="AL526">
            <v>0</v>
          </cell>
          <cell r="AM526">
            <v>1.7499999999999998</v>
          </cell>
          <cell r="AN526">
            <v>3.9199999999999996E-7</v>
          </cell>
          <cell r="AP526">
            <v>2</v>
          </cell>
          <cell r="AQ526">
            <v>2</v>
          </cell>
          <cell r="BD526">
            <v>2</v>
          </cell>
          <cell r="BJ526">
            <v>1</v>
          </cell>
          <cell r="BK526">
            <v>1</v>
          </cell>
          <cell r="BL526">
            <v>1</v>
          </cell>
          <cell r="BM526">
            <v>1</v>
          </cell>
          <cell r="BO526" t="str">
            <v/>
          </cell>
          <cell r="BP526" t="str">
            <v xml:space="preserve">Expected to be replaceable. </v>
          </cell>
          <cell r="BQ526" t="str">
            <v/>
          </cell>
          <cell r="BR526" t="str">
            <v/>
          </cell>
          <cell r="BS526" t="str">
            <v/>
          </cell>
          <cell r="BT526" t="str">
            <v/>
          </cell>
          <cell r="BU526" t="str">
            <v/>
          </cell>
          <cell r="BV526" t="str">
            <v xml:space="preserve">Remove tank in accordance with above to gain access. Expected to need 2 mechanics to remove tank. </v>
          </cell>
          <cell r="BW526" t="str">
            <v/>
          </cell>
          <cell r="BX526" t="str">
            <v/>
          </cell>
          <cell r="BY526" t="str">
            <v/>
          </cell>
          <cell r="BZ526" t="str">
            <v/>
          </cell>
          <cell r="CA526" t="str">
            <v xml:space="preserve">Repair by exchange available at First or Second line without special facilities. </v>
          </cell>
          <cell r="CB526" t="str">
            <v/>
          </cell>
          <cell r="CC526" t="str">
            <v/>
          </cell>
          <cell r="CD526" t="str">
            <v/>
          </cell>
          <cell r="CE526" t="str">
            <v/>
          </cell>
          <cell r="CF526" t="str">
            <v xml:space="preserve">Remove and replace part with standard tools. No Special tools predicted. </v>
          </cell>
          <cell r="CG526" t="str">
            <v xml:space="preserve">Reinstall in the reverse order. </v>
          </cell>
          <cell r="CH526" t="str">
            <v/>
          </cell>
          <cell r="CI526" t="str">
            <v xml:space="preserve">No consumeables predicted. </v>
          </cell>
          <cell r="CJ526" t="str">
            <v xml:space="preserve">No predicted life limitations. </v>
          </cell>
          <cell r="CK526" t="str">
            <v/>
          </cell>
          <cell r="CL526" t="str">
            <v>Y</v>
          </cell>
        </row>
        <row r="527">
          <cell r="A527">
            <v>537</v>
          </cell>
          <cell r="B527">
            <v>48</v>
          </cell>
          <cell r="C527">
            <v>3</v>
          </cell>
          <cell r="D527" t="str">
            <v>Y</v>
          </cell>
          <cell r="E527">
            <v>0.224</v>
          </cell>
          <cell r="F527" t="str">
            <v>SV00A0A410AG2119</v>
          </cell>
          <cell r="G527" t="str">
            <v>FT28908</v>
          </cell>
          <cell r="H527" t="str">
            <v>Scout</v>
          </cell>
          <cell r="I527" t="str">
            <v>SECONDARY TANK - 1 - SCOUT</v>
          </cell>
          <cell r="J527" t="str">
            <v>Strap Mounting Block</v>
          </cell>
          <cell r="K527" t="str">
            <v>(Strap Assy 3) FT28434/-</v>
          </cell>
          <cell r="L527" t="str">
            <v>Strap Mounting Block</v>
          </cell>
          <cell r="M527">
            <v>1</v>
          </cell>
          <cell r="N527">
            <v>1</v>
          </cell>
          <cell r="O527">
            <v>0.224</v>
          </cell>
          <cell r="P527">
            <v>0.224</v>
          </cell>
          <cell r="Q527">
            <v>2.2399999999999999E-7</v>
          </cell>
          <cell r="R527">
            <v>4464285.7142857146</v>
          </cell>
          <cell r="S527" t="str">
            <v>Any two straps will retain function</v>
          </cell>
          <cell r="T527" t="str">
            <v>NPRD 95 P2-152, Plate - 0.008M GM converted to hours.</v>
          </cell>
          <cell r="U527">
            <v>2</v>
          </cell>
          <cell r="V527">
            <v>1.7499999999999998</v>
          </cell>
          <cell r="W527">
            <v>3.9199999999999996E-7</v>
          </cell>
          <cell r="X52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27">
            <v>1</v>
          </cell>
          <cell r="AA527" t="str">
            <v>R5</v>
          </cell>
          <cell r="AB527" t="str">
            <v>T0</v>
          </cell>
          <cell r="AC527" t="str">
            <v>P23</v>
          </cell>
          <cell r="AD527" t="str">
            <v>T0</v>
          </cell>
          <cell r="AE527">
            <v>0</v>
          </cell>
          <cell r="AF527">
            <v>0.5</v>
          </cell>
          <cell r="AG527">
            <v>0.66666666666666663</v>
          </cell>
          <cell r="AH527">
            <v>0.5</v>
          </cell>
          <cell r="AI527">
            <v>0</v>
          </cell>
          <cell r="AJ527">
            <v>8.3333333333333329E-2</v>
          </cell>
          <cell r="AK527">
            <v>0</v>
          </cell>
          <cell r="AL527">
            <v>0</v>
          </cell>
          <cell r="AM527">
            <v>1.7499999999999998</v>
          </cell>
          <cell r="AN527">
            <v>3.9199999999999996E-7</v>
          </cell>
          <cell r="AP527">
            <v>2</v>
          </cell>
          <cell r="AQ527">
            <v>2</v>
          </cell>
          <cell r="BD527">
            <v>2</v>
          </cell>
          <cell r="BJ527">
            <v>1</v>
          </cell>
          <cell r="BK527">
            <v>1</v>
          </cell>
          <cell r="BL527">
            <v>1</v>
          </cell>
          <cell r="BM527">
            <v>1</v>
          </cell>
          <cell r="BO527" t="str">
            <v/>
          </cell>
          <cell r="BP527" t="str">
            <v xml:space="preserve">Expected to be replaceable. </v>
          </cell>
          <cell r="BQ527" t="str">
            <v/>
          </cell>
          <cell r="BR527" t="str">
            <v/>
          </cell>
          <cell r="BS527" t="str">
            <v/>
          </cell>
          <cell r="BT527" t="str">
            <v/>
          </cell>
          <cell r="BU527" t="str">
            <v/>
          </cell>
          <cell r="BV527" t="str">
            <v xml:space="preserve">Remove tank in accordance with above to gain access. Expected to need 2 mechanics to remove tank. </v>
          </cell>
          <cell r="BW527" t="str">
            <v/>
          </cell>
          <cell r="BX527" t="str">
            <v/>
          </cell>
          <cell r="BY527" t="str">
            <v/>
          </cell>
          <cell r="BZ527" t="str">
            <v/>
          </cell>
          <cell r="CA527" t="str">
            <v xml:space="preserve">Repair by exchange available at First or Second line without special facilities. </v>
          </cell>
          <cell r="CB527" t="str">
            <v/>
          </cell>
          <cell r="CC527" t="str">
            <v/>
          </cell>
          <cell r="CD527" t="str">
            <v/>
          </cell>
          <cell r="CE527" t="str">
            <v/>
          </cell>
          <cell r="CF527" t="str">
            <v xml:space="preserve">Remove and replace part with standard tools. No Special tools predicted. </v>
          </cell>
          <cell r="CG527" t="str">
            <v xml:space="preserve">Reinstall in the reverse order. </v>
          </cell>
          <cell r="CH527" t="str">
            <v/>
          </cell>
          <cell r="CI527" t="str">
            <v xml:space="preserve">No consumeables predicted. </v>
          </cell>
          <cell r="CJ527" t="str">
            <v xml:space="preserve">No predicted life limitations. </v>
          </cell>
          <cell r="CK527" t="str">
            <v/>
          </cell>
          <cell r="CL527" t="str">
            <v>Y</v>
          </cell>
        </row>
        <row r="528">
          <cell r="A528">
            <v>538</v>
          </cell>
          <cell r="B528">
            <v>5</v>
          </cell>
          <cell r="C528">
            <v>3</v>
          </cell>
          <cell r="D528" t="str">
            <v>Y</v>
          </cell>
          <cell r="E528">
            <v>0.11629627686963176</v>
          </cell>
          <cell r="F528" t="str">
            <v>SV00A0A410AG2121</v>
          </cell>
          <cell r="G528" t="str">
            <v>Z-W-M8</v>
          </cell>
          <cell r="H528" t="str">
            <v>Scout</v>
          </cell>
          <cell r="I528" t="str">
            <v>SECONDARY TANK - 1 - SCOUT</v>
          </cell>
          <cell r="J528" t="str">
            <v>Washer M8</v>
          </cell>
          <cell r="K528" t="str">
            <v>(Strap Assy 3) FT28434/-</v>
          </cell>
          <cell r="L528" t="str">
            <v>Washer M8</v>
          </cell>
          <cell r="M528">
            <v>7</v>
          </cell>
          <cell r="N528">
            <v>7</v>
          </cell>
          <cell r="O528">
            <v>1.6613753838518822E-2</v>
          </cell>
          <cell r="P528">
            <v>0.11629627686963176</v>
          </cell>
          <cell r="Q528">
            <v>1.1629627686963175E-7</v>
          </cell>
          <cell r="R528">
            <v>8598727.551020408</v>
          </cell>
          <cell r="S528" t="str">
            <v>Any two straps will retain function</v>
          </cell>
          <cell r="T528" t="str">
            <v>NPRD 95 P2-237, Washer P# 7748743 - 1/1685.3506M GM converted to hours</v>
          </cell>
          <cell r="U528">
            <v>2</v>
          </cell>
          <cell r="V528">
            <v>1.2666666666666666</v>
          </cell>
          <cell r="W528">
            <v>1.4730861736820022E-7</v>
          </cell>
          <cell r="X52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28">
            <v>1</v>
          </cell>
          <cell r="AA528" t="str">
            <v>R5</v>
          </cell>
          <cell r="AB528" t="str">
            <v>T0</v>
          </cell>
          <cell r="AC528" t="str">
            <v>P26</v>
          </cell>
          <cell r="AD528" t="str">
            <v>T0</v>
          </cell>
          <cell r="AE528">
            <v>0</v>
          </cell>
          <cell r="AF528">
            <v>0.5</v>
          </cell>
          <cell r="AG528">
            <v>0.18333333333333332</v>
          </cell>
          <cell r="AH528">
            <v>0.5</v>
          </cell>
          <cell r="AI528">
            <v>0</v>
          </cell>
          <cell r="AJ528">
            <v>8.3333333333333329E-2</v>
          </cell>
          <cell r="AK528">
            <v>0</v>
          </cell>
          <cell r="AL528">
            <v>0</v>
          </cell>
          <cell r="AM528">
            <v>1.2666666666666666</v>
          </cell>
          <cell r="AN528">
            <v>1.4730861736820022E-7</v>
          </cell>
          <cell r="AP528">
            <v>2</v>
          </cell>
          <cell r="AQ528">
            <v>2</v>
          </cell>
          <cell r="BD528">
            <v>2</v>
          </cell>
          <cell r="BJ528">
            <v>1</v>
          </cell>
          <cell r="BK528">
            <v>1</v>
          </cell>
          <cell r="BL528">
            <v>1</v>
          </cell>
          <cell r="BM528">
            <v>1</v>
          </cell>
          <cell r="BO528" t="str">
            <v/>
          </cell>
          <cell r="BP528" t="str">
            <v xml:space="preserve">Expected to be replaceable. </v>
          </cell>
          <cell r="BQ528" t="str">
            <v/>
          </cell>
          <cell r="BR528" t="str">
            <v/>
          </cell>
          <cell r="BS528" t="str">
            <v/>
          </cell>
          <cell r="BT528" t="str">
            <v/>
          </cell>
          <cell r="BU528" t="str">
            <v/>
          </cell>
          <cell r="BV528" t="str">
            <v xml:space="preserve">Remove tank in accordance with above to gain access. Expected to need 2 mechanics to remove tank. </v>
          </cell>
          <cell r="BW528" t="str">
            <v/>
          </cell>
          <cell r="BX528" t="str">
            <v/>
          </cell>
          <cell r="BY528" t="str">
            <v/>
          </cell>
          <cell r="BZ528" t="str">
            <v/>
          </cell>
          <cell r="CA528" t="str">
            <v xml:space="preserve">Repair by exchange available at First or Second line without special facilities. </v>
          </cell>
          <cell r="CB528" t="str">
            <v/>
          </cell>
          <cell r="CC528" t="str">
            <v/>
          </cell>
          <cell r="CD528" t="str">
            <v/>
          </cell>
          <cell r="CE528" t="str">
            <v/>
          </cell>
          <cell r="CF528" t="str">
            <v xml:space="preserve">Remove and replace part with standard tools. No Special tools predicted. </v>
          </cell>
          <cell r="CG528" t="str">
            <v xml:space="preserve">Reinstall in the reverse order. </v>
          </cell>
          <cell r="CH528" t="str">
            <v/>
          </cell>
          <cell r="CI528" t="str">
            <v xml:space="preserve">No consumeables predicted. </v>
          </cell>
          <cell r="CJ528" t="str">
            <v xml:space="preserve">No predicted life limitations. </v>
          </cell>
          <cell r="CK528" t="str">
            <v/>
          </cell>
          <cell r="CL528" t="str">
            <v>Y</v>
          </cell>
        </row>
        <row r="529">
          <cell r="A529">
            <v>539</v>
          </cell>
          <cell r="B529">
            <v>5</v>
          </cell>
          <cell r="C529">
            <v>3</v>
          </cell>
          <cell r="D529" t="str">
            <v>Y</v>
          </cell>
          <cell r="E529">
            <v>0.11629627686963176</v>
          </cell>
          <cell r="F529" t="str">
            <v>SV00A0A410AG2123</v>
          </cell>
          <cell r="G529" t="str">
            <v>Z-W-NL8</v>
          </cell>
          <cell r="H529" t="str">
            <v>Scout</v>
          </cell>
          <cell r="I529" t="str">
            <v>SECONDARY TANK - 1 - SCOUT</v>
          </cell>
          <cell r="J529" t="str">
            <v>Nord-Lock Washer M8</v>
          </cell>
          <cell r="K529" t="str">
            <v>(Strap Assy 3) FT28434/-</v>
          </cell>
          <cell r="L529" t="str">
            <v>Nord-Lock Washer M8</v>
          </cell>
          <cell r="M529">
            <v>7</v>
          </cell>
          <cell r="N529">
            <v>7</v>
          </cell>
          <cell r="O529">
            <v>1.6613753838518822E-2</v>
          </cell>
          <cell r="P529">
            <v>0.11629627686963176</v>
          </cell>
          <cell r="Q529">
            <v>1.1629627686963175E-7</v>
          </cell>
          <cell r="R529">
            <v>8598727.551020408</v>
          </cell>
          <cell r="S529" t="str">
            <v>Any two straps will retain function</v>
          </cell>
          <cell r="T529" t="str">
            <v>NPRD 95 P2-237, Washer P# 7748743 - 1/1685.3506M GM converted to hours</v>
          </cell>
          <cell r="U529">
            <v>2</v>
          </cell>
          <cell r="V529">
            <v>1.2666666666666666</v>
          </cell>
          <cell r="W529">
            <v>1.4730861736820022E-7</v>
          </cell>
          <cell r="X52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29">
            <v>1</v>
          </cell>
          <cell r="AA529" t="str">
            <v>R5</v>
          </cell>
          <cell r="AB529" t="str">
            <v>T0</v>
          </cell>
          <cell r="AC529" t="str">
            <v>P26</v>
          </cell>
          <cell r="AD529" t="str">
            <v>T0</v>
          </cell>
          <cell r="AE529">
            <v>0</v>
          </cell>
          <cell r="AF529">
            <v>0.5</v>
          </cell>
          <cell r="AG529">
            <v>0.18333333333333332</v>
          </cell>
          <cell r="AH529">
            <v>0.5</v>
          </cell>
          <cell r="AI529">
            <v>0</v>
          </cell>
          <cell r="AJ529">
            <v>8.3333333333333329E-2</v>
          </cell>
          <cell r="AK529">
            <v>0</v>
          </cell>
          <cell r="AL529">
            <v>0</v>
          </cell>
          <cell r="AM529">
            <v>1.2666666666666666</v>
          </cell>
          <cell r="AN529">
            <v>1.4730861736820022E-7</v>
          </cell>
          <cell r="AP529">
            <v>2</v>
          </cell>
          <cell r="AQ529">
            <v>2</v>
          </cell>
          <cell r="BD529">
            <v>2</v>
          </cell>
          <cell r="BJ529">
            <v>1</v>
          </cell>
          <cell r="BK529">
            <v>1</v>
          </cell>
          <cell r="BL529">
            <v>1</v>
          </cell>
          <cell r="BM529">
            <v>1</v>
          </cell>
          <cell r="BO529" t="str">
            <v/>
          </cell>
          <cell r="BP529" t="str">
            <v xml:space="preserve">Expected to be replaceable. </v>
          </cell>
          <cell r="BQ529" t="str">
            <v/>
          </cell>
          <cell r="BR529" t="str">
            <v/>
          </cell>
          <cell r="BS529" t="str">
            <v/>
          </cell>
          <cell r="BT529" t="str">
            <v/>
          </cell>
          <cell r="BU529" t="str">
            <v/>
          </cell>
          <cell r="BV529" t="str">
            <v xml:space="preserve">Remove tank in accordance with above to gain access. Expected to need 2 mechanics to remove tank. </v>
          </cell>
          <cell r="BW529" t="str">
            <v/>
          </cell>
          <cell r="BX529" t="str">
            <v/>
          </cell>
          <cell r="BY529" t="str">
            <v/>
          </cell>
          <cell r="BZ529" t="str">
            <v/>
          </cell>
          <cell r="CA529" t="str">
            <v xml:space="preserve">Repair by exchange available at First or Second line without special facilities. </v>
          </cell>
          <cell r="CB529" t="str">
            <v/>
          </cell>
          <cell r="CC529" t="str">
            <v/>
          </cell>
          <cell r="CD529" t="str">
            <v/>
          </cell>
          <cell r="CE529" t="str">
            <v/>
          </cell>
          <cell r="CF529" t="str">
            <v xml:space="preserve">Remove and replace part with standard tools. No Special tools predicted. </v>
          </cell>
          <cell r="CG529" t="str">
            <v xml:space="preserve">Reinstall in the reverse order. </v>
          </cell>
          <cell r="CH529" t="str">
            <v/>
          </cell>
          <cell r="CI529" t="str">
            <v xml:space="preserve">No consumeables predicted. </v>
          </cell>
          <cell r="CJ529" t="str">
            <v xml:space="preserve">No predicted life limitations. </v>
          </cell>
          <cell r="CK529" t="str">
            <v/>
          </cell>
          <cell r="CL529" t="str">
            <v>Y</v>
          </cell>
        </row>
        <row r="530">
          <cell r="A530">
            <v>540</v>
          </cell>
          <cell r="B530">
            <v>46</v>
          </cell>
          <cell r="C530">
            <v>3</v>
          </cell>
          <cell r="D530" t="str">
            <v>Y</v>
          </cell>
          <cell r="E530">
            <v>0.112</v>
          </cell>
          <cell r="F530" t="str">
            <v>SV00A0A410AG2125</v>
          </cell>
          <cell r="G530" t="str">
            <v>BT-M8X30SKCPHD</v>
          </cell>
          <cell r="H530" t="str">
            <v>Scout</v>
          </cell>
          <cell r="I530" t="str">
            <v>SECONDARY TANK - 1 - SCOUT</v>
          </cell>
          <cell r="J530" t="str">
            <v>BOLT M8x30 Socket cap head screw</v>
          </cell>
          <cell r="K530" t="str">
            <v>(Strap Assy 3) FT28434/-</v>
          </cell>
          <cell r="L530" t="str">
            <v>BOLT M8x30 Socket cap head screw</v>
          </cell>
          <cell r="M530">
            <v>2</v>
          </cell>
          <cell r="N530">
            <v>2</v>
          </cell>
          <cell r="O530">
            <v>5.6000000000000001E-2</v>
          </cell>
          <cell r="P530">
            <v>0.112</v>
          </cell>
          <cell r="Q530">
            <v>1.12E-7</v>
          </cell>
          <cell r="R530">
            <v>8928571.4285714291</v>
          </cell>
          <cell r="S530" t="str">
            <v>Any two straps will retain function</v>
          </cell>
          <cell r="T530" t="str">
            <v>NPRD 95 P2-20, Bolt Hex Head - 0.0020M converted to hours</v>
          </cell>
          <cell r="U530">
            <v>2</v>
          </cell>
          <cell r="V530">
            <v>1.2666666666666666</v>
          </cell>
          <cell r="W530">
            <v>1.4186666666666667E-7</v>
          </cell>
          <cell r="X53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30">
            <v>1</v>
          </cell>
          <cell r="AA530" t="str">
            <v>R5</v>
          </cell>
          <cell r="AB530" t="str">
            <v>T0</v>
          </cell>
          <cell r="AC530" t="str">
            <v>P6</v>
          </cell>
          <cell r="AD530" t="str">
            <v>T0</v>
          </cell>
          <cell r="AE530">
            <v>0</v>
          </cell>
          <cell r="AF530">
            <v>0.5</v>
          </cell>
          <cell r="AG530">
            <v>0.18333333333333332</v>
          </cell>
          <cell r="AH530">
            <v>0.5</v>
          </cell>
          <cell r="AI530">
            <v>0</v>
          </cell>
          <cell r="AJ530">
            <v>8.3333333333333329E-2</v>
          </cell>
          <cell r="AK530">
            <v>0</v>
          </cell>
          <cell r="AL530">
            <v>0</v>
          </cell>
          <cell r="AM530">
            <v>1.2666666666666666</v>
          </cell>
          <cell r="AN530">
            <v>1.4186666666666667E-7</v>
          </cell>
          <cell r="AP530">
            <v>2</v>
          </cell>
          <cell r="AQ530">
            <v>2</v>
          </cell>
          <cell r="BD530">
            <v>2</v>
          </cell>
          <cell r="BJ530">
            <v>1</v>
          </cell>
          <cell r="BK530">
            <v>1</v>
          </cell>
          <cell r="BL530">
            <v>1</v>
          </cell>
          <cell r="BM530">
            <v>1</v>
          </cell>
          <cell r="BO530" t="str">
            <v/>
          </cell>
          <cell r="BP530" t="str">
            <v xml:space="preserve">Expected to be replaceable. </v>
          </cell>
          <cell r="BQ530" t="str">
            <v/>
          </cell>
          <cell r="BR530" t="str">
            <v/>
          </cell>
          <cell r="BS530" t="str">
            <v/>
          </cell>
          <cell r="BT530" t="str">
            <v/>
          </cell>
          <cell r="BU530" t="str">
            <v/>
          </cell>
          <cell r="BV530" t="str">
            <v xml:space="preserve">Remove tank in accordance with above to gain access. Expected to need 2 mechanics to remove tank. </v>
          </cell>
          <cell r="BW530" t="str">
            <v/>
          </cell>
          <cell r="BX530" t="str">
            <v/>
          </cell>
          <cell r="BY530" t="str">
            <v/>
          </cell>
          <cell r="BZ530" t="str">
            <v/>
          </cell>
          <cell r="CA530" t="str">
            <v xml:space="preserve">Repair by exchange available at First or Second line without special facilities. </v>
          </cell>
          <cell r="CB530" t="str">
            <v/>
          </cell>
          <cell r="CC530" t="str">
            <v/>
          </cell>
          <cell r="CD530" t="str">
            <v/>
          </cell>
          <cell r="CE530" t="str">
            <v/>
          </cell>
          <cell r="CF530" t="str">
            <v xml:space="preserve">Remove and replace part with standard tools. No Special tools predicted. </v>
          </cell>
          <cell r="CG530" t="str">
            <v xml:space="preserve">Reinstall in the reverse order. </v>
          </cell>
          <cell r="CH530" t="str">
            <v/>
          </cell>
          <cell r="CI530" t="str">
            <v xml:space="preserve">No consumeables predicted. </v>
          </cell>
          <cell r="CJ530" t="str">
            <v xml:space="preserve">No predicted life limitations. </v>
          </cell>
          <cell r="CK530" t="str">
            <v/>
          </cell>
          <cell r="CL530" t="str">
            <v>Y</v>
          </cell>
        </row>
        <row r="531">
          <cell r="A531">
            <v>541</v>
          </cell>
          <cell r="B531">
            <v>46</v>
          </cell>
          <cell r="C531">
            <v>3</v>
          </cell>
          <cell r="D531" t="str">
            <v>Y</v>
          </cell>
          <cell r="E531">
            <v>5.6000000000000001E-2</v>
          </cell>
          <cell r="F531" t="str">
            <v>SV00A0A410AG2127</v>
          </cell>
          <cell r="G531" t="str">
            <v>BT-M8X40SKCPHD</v>
          </cell>
          <cell r="H531" t="str">
            <v>Scout</v>
          </cell>
          <cell r="I531" t="str">
            <v>SECONDARY TANK - 1 - SCOUT</v>
          </cell>
          <cell r="J531" t="str">
            <v>BOLT M8x40 Socket cap head screw</v>
          </cell>
          <cell r="K531" t="str">
            <v>(Strap Assy 3) FT28434/-</v>
          </cell>
          <cell r="L531" t="str">
            <v>BOLT M8x40 Socket cap head screw</v>
          </cell>
          <cell r="M531">
            <v>1</v>
          </cell>
          <cell r="N531">
            <v>1</v>
          </cell>
          <cell r="O531">
            <v>5.6000000000000001E-2</v>
          </cell>
          <cell r="P531">
            <v>5.6000000000000001E-2</v>
          </cell>
          <cell r="Q531">
            <v>5.5999999999999999E-8</v>
          </cell>
          <cell r="R531">
            <v>17857142.857142858</v>
          </cell>
          <cell r="S531" t="str">
            <v>Any two straps will retain function</v>
          </cell>
          <cell r="T531" t="str">
            <v>NPRD 95 P2-20, Bolt Hex Head - 0.0020M converted to hours</v>
          </cell>
          <cell r="U531">
            <v>2</v>
          </cell>
          <cell r="V531">
            <v>1.2666666666666666</v>
          </cell>
          <cell r="W531">
            <v>7.0933333333333333E-8</v>
          </cell>
          <cell r="X53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31">
            <v>1</v>
          </cell>
          <cell r="AA531" t="str">
            <v>R5</v>
          </cell>
          <cell r="AB531" t="str">
            <v>T0</v>
          </cell>
          <cell r="AC531" t="str">
            <v>P6</v>
          </cell>
          <cell r="AD531" t="str">
            <v>T0</v>
          </cell>
          <cell r="AE531">
            <v>0</v>
          </cell>
          <cell r="AF531">
            <v>0.5</v>
          </cell>
          <cell r="AG531">
            <v>0.18333333333333332</v>
          </cell>
          <cell r="AH531">
            <v>0.5</v>
          </cell>
          <cell r="AI531">
            <v>0</v>
          </cell>
          <cell r="AJ531">
            <v>8.3333333333333329E-2</v>
          </cell>
          <cell r="AK531">
            <v>0</v>
          </cell>
          <cell r="AL531">
            <v>0</v>
          </cell>
          <cell r="AM531">
            <v>1.2666666666666666</v>
          </cell>
          <cell r="AN531">
            <v>7.0933333333333333E-8</v>
          </cell>
          <cell r="AP531">
            <v>2</v>
          </cell>
          <cell r="AQ531">
            <v>2</v>
          </cell>
          <cell r="BD531">
            <v>2</v>
          </cell>
          <cell r="BJ531">
            <v>1</v>
          </cell>
          <cell r="BK531">
            <v>1</v>
          </cell>
          <cell r="BL531">
            <v>1</v>
          </cell>
          <cell r="BM531">
            <v>1</v>
          </cell>
          <cell r="BO531" t="str">
            <v/>
          </cell>
          <cell r="BP531" t="str">
            <v xml:space="preserve">Expected to be replaceable. </v>
          </cell>
          <cell r="BQ531" t="str">
            <v/>
          </cell>
          <cell r="BR531" t="str">
            <v/>
          </cell>
          <cell r="BS531" t="str">
            <v/>
          </cell>
          <cell r="BT531" t="str">
            <v/>
          </cell>
          <cell r="BU531" t="str">
            <v/>
          </cell>
          <cell r="BV531" t="str">
            <v xml:space="preserve">Remove tank in accordance with above to gain access. Expected to need 2 mechanics to remove tank. </v>
          </cell>
          <cell r="BW531" t="str">
            <v/>
          </cell>
          <cell r="BX531" t="str">
            <v/>
          </cell>
          <cell r="BY531" t="str">
            <v/>
          </cell>
          <cell r="BZ531" t="str">
            <v/>
          </cell>
          <cell r="CA531" t="str">
            <v xml:space="preserve">Repair by exchange available at First or Second line without special facilities. </v>
          </cell>
          <cell r="CB531" t="str">
            <v/>
          </cell>
          <cell r="CC531" t="str">
            <v/>
          </cell>
          <cell r="CD531" t="str">
            <v/>
          </cell>
          <cell r="CE531" t="str">
            <v/>
          </cell>
          <cell r="CF531" t="str">
            <v xml:space="preserve">Remove and replace part with standard tools. No Special tools predicted. </v>
          </cell>
          <cell r="CG531" t="str">
            <v xml:space="preserve">Reinstall in the reverse order. </v>
          </cell>
          <cell r="CH531" t="str">
            <v/>
          </cell>
          <cell r="CI531" t="str">
            <v xml:space="preserve">No consumeables predicted. </v>
          </cell>
          <cell r="CJ531" t="str">
            <v xml:space="preserve">No predicted life limitations. </v>
          </cell>
          <cell r="CK531" t="str">
            <v/>
          </cell>
          <cell r="CL531" t="str">
            <v>Y</v>
          </cell>
        </row>
        <row r="532">
          <cell r="A532">
            <v>542</v>
          </cell>
          <cell r="B532">
            <v>46</v>
          </cell>
          <cell r="C532">
            <v>3</v>
          </cell>
          <cell r="D532" t="str">
            <v>Y</v>
          </cell>
          <cell r="E532">
            <v>0.224</v>
          </cell>
          <cell r="F532" t="str">
            <v>SV00A0A410AG2129</v>
          </cell>
          <cell r="G532" t="str">
            <v>BT-M8X60SKCPHD</v>
          </cell>
          <cell r="H532" t="str">
            <v>Scout</v>
          </cell>
          <cell r="I532" t="str">
            <v>SECONDARY TANK - 1 - SCOUT</v>
          </cell>
          <cell r="J532" t="str">
            <v>BOLT M8x60 Socket cap head screw</v>
          </cell>
          <cell r="K532" t="str">
            <v>(Strap Assy 3) FT28434/-</v>
          </cell>
          <cell r="L532" t="str">
            <v>BOLT M8x60 Socket cap head screw</v>
          </cell>
          <cell r="M532">
            <v>4</v>
          </cell>
          <cell r="N532">
            <v>4</v>
          </cell>
          <cell r="O532">
            <v>5.6000000000000001E-2</v>
          </cell>
          <cell r="P532">
            <v>0.224</v>
          </cell>
          <cell r="Q532">
            <v>2.2399999999999999E-7</v>
          </cell>
          <cell r="R532">
            <v>4464285.7142857146</v>
          </cell>
          <cell r="S532" t="str">
            <v>Any two straps will retain function</v>
          </cell>
          <cell r="T532" t="str">
            <v>NPRD 95 P2-20, Bolt Hex Head - 0.0020M converted to hours</v>
          </cell>
          <cell r="U532">
            <v>2</v>
          </cell>
          <cell r="V532">
            <v>1.2666666666666666</v>
          </cell>
          <cell r="W532">
            <v>2.8373333333333333E-7</v>
          </cell>
          <cell r="X53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32">
            <v>1</v>
          </cell>
          <cell r="AA532" t="str">
            <v>R5</v>
          </cell>
          <cell r="AB532" t="str">
            <v>T0</v>
          </cell>
          <cell r="AC532" t="str">
            <v>P6</v>
          </cell>
          <cell r="AD532" t="str">
            <v>T0</v>
          </cell>
          <cell r="AE532">
            <v>0</v>
          </cell>
          <cell r="AF532">
            <v>0.5</v>
          </cell>
          <cell r="AG532">
            <v>0.18333333333333332</v>
          </cell>
          <cell r="AH532">
            <v>0.5</v>
          </cell>
          <cell r="AI532">
            <v>0</v>
          </cell>
          <cell r="AJ532">
            <v>8.3333333333333329E-2</v>
          </cell>
          <cell r="AK532">
            <v>0</v>
          </cell>
          <cell r="AL532">
            <v>0</v>
          </cell>
          <cell r="AM532">
            <v>1.2666666666666666</v>
          </cell>
          <cell r="AN532">
            <v>2.8373333333333333E-7</v>
          </cell>
          <cell r="AP532">
            <v>2</v>
          </cell>
          <cell r="AQ532">
            <v>2</v>
          </cell>
          <cell r="BD532">
            <v>2</v>
          </cell>
          <cell r="BJ532">
            <v>1</v>
          </cell>
          <cell r="BK532">
            <v>1</v>
          </cell>
          <cell r="BL532">
            <v>1</v>
          </cell>
          <cell r="BM532">
            <v>1</v>
          </cell>
          <cell r="BO532" t="str">
            <v/>
          </cell>
          <cell r="BP532" t="str">
            <v xml:space="preserve">Expected to be replaceable. </v>
          </cell>
          <cell r="BQ532" t="str">
            <v/>
          </cell>
          <cell r="BR532" t="str">
            <v/>
          </cell>
          <cell r="BS532" t="str">
            <v/>
          </cell>
          <cell r="BT532" t="str">
            <v/>
          </cell>
          <cell r="BU532" t="str">
            <v/>
          </cell>
          <cell r="BV532" t="str">
            <v xml:space="preserve">Remove tank in accordance with above to gain access. Expected to need 2 mechanics to remove tank. </v>
          </cell>
          <cell r="BW532" t="str">
            <v/>
          </cell>
          <cell r="BX532" t="str">
            <v/>
          </cell>
          <cell r="BY532" t="str">
            <v/>
          </cell>
          <cell r="BZ532" t="str">
            <v/>
          </cell>
          <cell r="CA532" t="str">
            <v xml:space="preserve">Repair by exchange available at First or Second line without special facilities. </v>
          </cell>
          <cell r="CB532" t="str">
            <v/>
          </cell>
          <cell r="CC532" t="str">
            <v/>
          </cell>
          <cell r="CD532" t="str">
            <v/>
          </cell>
          <cell r="CE532" t="str">
            <v/>
          </cell>
          <cell r="CF532" t="str">
            <v xml:space="preserve">Remove and replace part with standard tools. No Special tools predicted. </v>
          </cell>
          <cell r="CG532" t="str">
            <v xml:space="preserve">Reinstall in the reverse order. </v>
          </cell>
          <cell r="CH532" t="str">
            <v/>
          </cell>
          <cell r="CI532" t="str">
            <v xml:space="preserve">No consumeables predicted. </v>
          </cell>
          <cell r="CJ532" t="str">
            <v xml:space="preserve">No predicted life limitations. </v>
          </cell>
          <cell r="CK532" t="str">
            <v/>
          </cell>
          <cell r="CL532" t="str">
            <v>Y</v>
          </cell>
        </row>
        <row r="533">
          <cell r="A533">
            <v>543</v>
          </cell>
          <cell r="B533">
            <v>46</v>
          </cell>
          <cell r="C533">
            <v>3</v>
          </cell>
          <cell r="D533" t="str">
            <v>Y</v>
          </cell>
          <cell r="E533">
            <v>0.112</v>
          </cell>
          <cell r="F533" t="str">
            <v>SV00A0A410AG2131</v>
          </cell>
          <cell r="G533" t="str">
            <v>BT-M8X90SKCPHD</v>
          </cell>
          <cell r="H533" t="str">
            <v>Scout</v>
          </cell>
          <cell r="I533" t="str">
            <v>SECONDARY TANK - 1 - SCOUT</v>
          </cell>
          <cell r="J533" t="str">
            <v>BOLT M8x90 Socket cap head screw</v>
          </cell>
          <cell r="K533" t="str">
            <v>(Strap Assy 3) FT28434/-</v>
          </cell>
          <cell r="L533" t="str">
            <v>BOLT M8x90 Socket cap head screw</v>
          </cell>
          <cell r="M533">
            <v>2</v>
          </cell>
          <cell r="N533">
            <v>2</v>
          </cell>
          <cell r="O533">
            <v>5.6000000000000001E-2</v>
          </cell>
          <cell r="P533">
            <v>0.112</v>
          </cell>
          <cell r="Q533">
            <v>1.12E-7</v>
          </cell>
          <cell r="R533">
            <v>8928571.4285714291</v>
          </cell>
          <cell r="S533" t="str">
            <v>Any two straps will retain function</v>
          </cell>
          <cell r="T533" t="str">
            <v>NPRD 95 P2-20, Bolt Hex Head - 0.0020M converted to hours</v>
          </cell>
          <cell r="U533">
            <v>2</v>
          </cell>
          <cell r="V533">
            <v>1.2666666666666666</v>
          </cell>
          <cell r="W533">
            <v>1.4186666666666667E-7</v>
          </cell>
          <cell r="X53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533">
            <v>1</v>
          </cell>
          <cell r="AA533" t="str">
            <v>R5</v>
          </cell>
          <cell r="AB533" t="str">
            <v>T0</v>
          </cell>
          <cell r="AC533" t="str">
            <v>P6</v>
          </cell>
          <cell r="AD533" t="str">
            <v>T0</v>
          </cell>
          <cell r="AE533">
            <v>0</v>
          </cell>
          <cell r="AF533">
            <v>0.5</v>
          </cell>
          <cell r="AG533">
            <v>0.18333333333333332</v>
          </cell>
          <cell r="AH533">
            <v>0.5</v>
          </cell>
          <cell r="AI533">
            <v>0</v>
          </cell>
          <cell r="AJ533">
            <v>8.3333333333333329E-2</v>
          </cell>
          <cell r="AK533">
            <v>0</v>
          </cell>
          <cell r="AL533">
            <v>0</v>
          </cell>
          <cell r="AM533">
            <v>1.2666666666666666</v>
          </cell>
          <cell r="AN533">
            <v>1.4186666666666667E-7</v>
          </cell>
          <cell r="AP533">
            <v>2</v>
          </cell>
          <cell r="AQ533">
            <v>2</v>
          </cell>
          <cell r="BD533">
            <v>2</v>
          </cell>
          <cell r="BJ533">
            <v>1</v>
          </cell>
          <cell r="BK533">
            <v>1</v>
          </cell>
          <cell r="BL533">
            <v>1</v>
          </cell>
          <cell r="BM533">
            <v>1</v>
          </cell>
          <cell r="BO533" t="str">
            <v/>
          </cell>
          <cell r="BP533" t="str">
            <v xml:space="preserve">Expected to be replaceable. </v>
          </cell>
          <cell r="BQ533" t="str">
            <v/>
          </cell>
          <cell r="BR533" t="str">
            <v/>
          </cell>
          <cell r="BS533" t="str">
            <v/>
          </cell>
          <cell r="BT533" t="str">
            <v/>
          </cell>
          <cell r="BU533" t="str">
            <v/>
          </cell>
          <cell r="BV533" t="str">
            <v xml:space="preserve">Remove tank in accordance with above to gain access. Expected to need 2 mechanics to remove tank. </v>
          </cell>
          <cell r="BW533" t="str">
            <v/>
          </cell>
          <cell r="BX533" t="str">
            <v/>
          </cell>
          <cell r="BY533" t="str">
            <v/>
          </cell>
          <cell r="BZ533" t="str">
            <v/>
          </cell>
          <cell r="CA533" t="str">
            <v xml:space="preserve">Repair by exchange available at First or Second line without special facilities. </v>
          </cell>
          <cell r="CB533" t="str">
            <v/>
          </cell>
          <cell r="CC533" t="str">
            <v/>
          </cell>
          <cell r="CD533" t="str">
            <v/>
          </cell>
          <cell r="CE533" t="str">
            <v/>
          </cell>
          <cell r="CF533" t="str">
            <v xml:space="preserve">Remove and replace part with standard tools. No Special tools predicted. </v>
          </cell>
          <cell r="CG533" t="str">
            <v xml:space="preserve">Reinstall in the reverse order. </v>
          </cell>
          <cell r="CH533" t="str">
            <v/>
          </cell>
          <cell r="CI533" t="str">
            <v xml:space="preserve">No consumeables predicted. </v>
          </cell>
          <cell r="CJ533" t="str">
            <v xml:space="preserve">No predicted life limitations. </v>
          </cell>
          <cell r="CK533" t="str">
            <v/>
          </cell>
          <cell r="CL533" t="str">
            <v>Y</v>
          </cell>
        </row>
        <row r="534">
          <cell r="A534">
            <v>544</v>
          </cell>
          <cell r="B534">
            <v>302</v>
          </cell>
          <cell r="C534">
            <v>2</v>
          </cell>
          <cell r="D534" t="str">
            <v>N</v>
          </cell>
          <cell r="E534">
            <v>0</v>
          </cell>
          <cell r="F534" t="str">
            <v>SV00A0A460AA11</v>
          </cell>
          <cell r="G534" t="str">
            <v/>
          </cell>
          <cell r="H534" t="str">
            <v>Scout</v>
          </cell>
          <cell r="I534" t="str">
            <v>SECONDARY TANK - 1 - SCOUT</v>
          </cell>
          <cell r="J534" t="str">
            <v/>
          </cell>
          <cell r="K534" t="str">
            <v>DRAIN PLUG - SECONDARY TANK</v>
          </cell>
          <cell r="L534" t="str">
            <v/>
          </cell>
          <cell r="M534" t="str">
            <v/>
          </cell>
          <cell r="N534" t="str">
            <v/>
          </cell>
          <cell r="O534">
            <v>0.9426000000000001</v>
          </cell>
          <cell r="P534">
            <v>0.9426000000000001</v>
          </cell>
          <cell r="Q534">
            <v>9.4260000000000009E-7</v>
          </cell>
          <cell r="R534">
            <v>1060895.3957139824</v>
          </cell>
          <cell r="S534" t="str">
            <v>No redundancy</v>
          </cell>
          <cell r="T534" t="str">
            <v>Sum of Below Parts</v>
          </cell>
          <cell r="U534">
            <v>2</v>
          </cell>
          <cell r="V534">
            <v>0.6534691279439846</v>
          </cell>
          <cell r="W534">
            <v>6.1595999999999996E-7</v>
          </cell>
          <cell r="X534" t="str">
            <v xml:space="preserve">See parts below. If insert is damaged, the removal and replacement of the tank is required. Other damaged parts can be replaced without replacing the tank. </v>
          </cell>
          <cell r="Z534">
            <v>0</v>
          </cell>
          <cell r="AA534" t="str">
            <v>T0</v>
          </cell>
          <cell r="AB534" t="str">
            <v>T0</v>
          </cell>
          <cell r="AC534" t="str">
            <v>T0</v>
          </cell>
          <cell r="AD534" t="str">
            <v>T0</v>
          </cell>
          <cell r="AL534" t="str">
            <v>MTTE =</v>
          </cell>
          <cell r="AM534">
            <v>0.6534691279439846</v>
          </cell>
          <cell r="AN534">
            <v>6.1595999999999996E-7</v>
          </cell>
          <cell r="AP534">
            <v>1</v>
          </cell>
          <cell r="AQ534">
            <v>4</v>
          </cell>
          <cell r="BJ534">
            <v>6</v>
          </cell>
          <cell r="BL534">
            <v>6</v>
          </cell>
          <cell r="BM534">
            <v>5</v>
          </cell>
          <cell r="BN534">
            <v>1</v>
          </cell>
          <cell r="BO534" t="str">
            <v/>
          </cell>
          <cell r="BP534" t="str">
            <v/>
          </cell>
          <cell r="BQ534" t="str">
            <v/>
          </cell>
          <cell r="BR534" t="str">
            <v/>
          </cell>
          <cell r="BS534" t="str">
            <v/>
          </cell>
          <cell r="BT534" t="str">
            <v/>
          </cell>
          <cell r="BU534" t="str">
            <v/>
          </cell>
          <cell r="BV534" t="str">
            <v/>
          </cell>
          <cell r="BW534" t="str">
            <v/>
          </cell>
          <cell r="BX534" t="str">
            <v/>
          </cell>
          <cell r="BY534" t="str">
            <v/>
          </cell>
          <cell r="BZ534" t="str">
            <v/>
          </cell>
          <cell r="CA534" t="str">
            <v/>
          </cell>
          <cell r="CB534" t="str">
            <v/>
          </cell>
          <cell r="CC534" t="str">
            <v/>
          </cell>
          <cell r="CD534" t="str">
            <v/>
          </cell>
          <cell r="CE534" t="str">
            <v/>
          </cell>
          <cell r="CF534" t="str">
            <v/>
          </cell>
          <cell r="CG534" t="str">
            <v/>
          </cell>
          <cell r="CH534" t="str">
            <v/>
          </cell>
          <cell r="CI534" t="str">
            <v/>
          </cell>
          <cell r="CJ534" t="str">
            <v/>
          </cell>
          <cell r="CK534" t="str">
            <v xml:space="preserve">See parts below. If insert is damaged, the removal and replacement of the tank is required. Other damaged parts can be replaced without replacing the tank. </v>
          </cell>
          <cell r="CL534" t="str">
            <v>Y</v>
          </cell>
        </row>
        <row r="535">
          <cell r="A535">
            <v>545</v>
          </cell>
          <cell r="B535">
            <v>302</v>
          </cell>
          <cell r="C535">
            <v>3</v>
          </cell>
          <cell r="D535" t="str">
            <v>Y</v>
          </cell>
          <cell r="E535">
            <v>0.44800000000000001</v>
          </cell>
          <cell r="F535" t="str">
            <v>SV00A0A460AA1101</v>
          </cell>
          <cell r="G535" t="str">
            <v>FT28274</v>
          </cell>
          <cell r="H535" t="str">
            <v>Scout</v>
          </cell>
          <cell r="I535" t="str">
            <v>SECONDARY TANK - 1 - SCOUT</v>
          </cell>
          <cell r="J535" t="str">
            <v xml:space="preserve">M24 X 1.5 Nut Insert (RM) </v>
          </cell>
          <cell r="K535" t="str">
            <v xml:space="preserve">Drain Plug Assembly </v>
          </cell>
          <cell r="L535" t="str">
            <v xml:space="preserve">M24 X 1.5 Nut Insert (RM) </v>
          </cell>
          <cell r="M535">
            <v>1</v>
          </cell>
          <cell r="N535">
            <v>1</v>
          </cell>
          <cell r="O535">
            <v>0.44800000000000001</v>
          </cell>
          <cell r="P535">
            <v>0.44800000000000001</v>
          </cell>
          <cell r="Q535">
            <v>4.4799999999999999E-7</v>
          </cell>
          <cell r="R535">
            <v>2232142.8571428573</v>
          </cell>
          <cell r="S535" t="str">
            <v>No redundancy</v>
          </cell>
          <cell r="T535" t="str">
            <v>NPRD 95 P2-122, Insert Mount Engine - 0.0160M converted to hours.</v>
          </cell>
          <cell r="U535">
            <v>2</v>
          </cell>
          <cell r="V535">
            <v>1.2499999999999998</v>
          </cell>
          <cell r="W535">
            <v>5.5999999999999993E-7</v>
          </cell>
          <cell r="X535" t="str">
            <v>Tank is considered beyond economic repair. Remove and replace tank in accordance with above. Expected to require 2 mechanics to remove the tank. Replace each  Bonded Seal with every disturbance. Repair by exchange available at First or Second line without</v>
          </cell>
          <cell r="Z535">
            <v>1</v>
          </cell>
          <cell r="AA535" t="str">
            <v>R5</v>
          </cell>
          <cell r="AB535" t="str">
            <v>T0</v>
          </cell>
          <cell r="AC535" t="str">
            <v>T0</v>
          </cell>
          <cell r="AD535" t="str">
            <v>T0</v>
          </cell>
          <cell r="AE535">
            <v>0</v>
          </cell>
          <cell r="AF535">
            <v>0.5</v>
          </cell>
          <cell r="AG535">
            <v>0.16666666666666666</v>
          </cell>
          <cell r="AH535">
            <v>0.5</v>
          </cell>
          <cell r="AI535">
            <v>0</v>
          </cell>
          <cell r="AJ535">
            <v>8.3333333333333329E-2</v>
          </cell>
          <cell r="AK535">
            <v>0</v>
          </cell>
          <cell r="AL535">
            <v>0</v>
          </cell>
          <cell r="AM535">
            <v>1.2499999999999998</v>
          </cell>
          <cell r="AN535">
            <v>5.5999999999999993E-7</v>
          </cell>
          <cell r="AP535">
            <v>2</v>
          </cell>
          <cell r="AQ535">
            <v>3</v>
          </cell>
          <cell r="BA535">
            <v>1</v>
          </cell>
          <cell r="BB535">
            <v>1</v>
          </cell>
          <cell r="BC535">
            <v>1</v>
          </cell>
          <cell r="BD535">
            <v>2</v>
          </cell>
          <cell r="BJ535">
            <v>1</v>
          </cell>
          <cell r="BK535">
            <v>1</v>
          </cell>
          <cell r="BL535">
            <v>8</v>
          </cell>
          <cell r="BM535">
            <v>1</v>
          </cell>
          <cell r="BO535" t="str">
            <v/>
          </cell>
          <cell r="BP535" t="str">
            <v/>
          </cell>
          <cell r="BQ535" t="str">
            <v/>
          </cell>
          <cell r="BR535" t="str">
            <v/>
          </cell>
          <cell r="BS535" t="str">
            <v/>
          </cell>
          <cell r="BT535" t="str">
            <v/>
          </cell>
          <cell r="BU535" t="str">
            <v/>
          </cell>
          <cell r="BV535" t="str">
            <v xml:space="preserve">Tank is considered beyond economic repair. Remove and replace tank in accordance with above. Expected to require 2 mechanics to remove the tank. </v>
          </cell>
          <cell r="BW535" t="str">
            <v/>
          </cell>
          <cell r="BX535" t="str">
            <v/>
          </cell>
          <cell r="BY535" t="str">
            <v/>
          </cell>
          <cell r="BZ535" t="str">
            <v xml:space="preserve">Replace each  Bonded Seal with every disturbance. </v>
          </cell>
          <cell r="CA535" t="str">
            <v xml:space="preserve">Repair by exchange available at First or Second line without special facilities. </v>
          </cell>
          <cell r="CB535" t="str">
            <v/>
          </cell>
          <cell r="CC535" t="str">
            <v/>
          </cell>
          <cell r="CD535" t="str">
            <v/>
          </cell>
          <cell r="CE535" t="str">
            <v/>
          </cell>
          <cell r="CF535" t="str">
            <v xml:space="preserve">Remove and replace part with standard tools. No Special tools predicted. </v>
          </cell>
          <cell r="CG535" t="str">
            <v xml:space="preserve">Reinstall in the reverse order. </v>
          </cell>
          <cell r="CH535" t="str">
            <v/>
          </cell>
          <cell r="CI535" t="str">
            <v>Use thread-locking compound on fasteners. Use silicone grease on bonded seals for preservation.  Use anti-seizing grease/compound on bulkhead connectors and bolts.  Use  bonding compound on mounting strap clamp locations as required. Recommended torque on</v>
          </cell>
          <cell r="CJ535" t="str">
            <v xml:space="preserve">No predicted life limitations. </v>
          </cell>
          <cell r="CK535" t="str">
            <v/>
          </cell>
          <cell r="CL535" t="str">
            <v>Y</v>
          </cell>
        </row>
        <row r="536">
          <cell r="A536">
            <v>546</v>
          </cell>
          <cell r="B536">
            <v>303</v>
          </cell>
          <cell r="C536">
            <v>3</v>
          </cell>
          <cell r="D536" t="str">
            <v>Y</v>
          </cell>
          <cell r="E536">
            <v>0.29959999999999998</v>
          </cell>
          <cell r="F536" t="str">
            <v>SV00A0A460AA1103</v>
          </cell>
          <cell r="G536" t="str">
            <v>ROV16SCFX</v>
          </cell>
          <cell r="H536" t="str">
            <v>Scout</v>
          </cell>
          <cell r="I536" t="str">
            <v>SECONDARY TANK - 1 - SCOUT</v>
          </cell>
          <cell r="J536" t="str">
            <v>M24 X 1.5 Solid Plug</v>
          </cell>
          <cell r="K536" t="str">
            <v xml:space="preserve">Drain Plug Assembly </v>
          </cell>
          <cell r="L536" t="str">
            <v>M24 X 1.5 Solid Plug</v>
          </cell>
          <cell r="M536">
            <v>1</v>
          </cell>
          <cell r="N536">
            <v>1</v>
          </cell>
          <cell r="O536">
            <v>0.29959999999999998</v>
          </cell>
          <cell r="P536">
            <v>0.29959999999999998</v>
          </cell>
          <cell r="Q536">
            <v>2.9959999999999996E-7</v>
          </cell>
          <cell r="R536">
            <v>3337783.7116154879</v>
          </cell>
          <cell r="S536" t="str">
            <v>No redundancy</v>
          </cell>
          <cell r="T536" t="str">
            <v>NPRD 95 P2-152, Plug - 0.0107M converted to hours</v>
          </cell>
          <cell r="U536">
            <v>1</v>
          </cell>
          <cell r="V536">
            <v>9.9999999999999992E-2</v>
          </cell>
          <cell r="W536">
            <v>2.9959999999999992E-8</v>
          </cell>
          <cell r="X536" t="str">
            <v>Expected to require 1 mechanic to conduct repairs. Expected to be replaceable in situ. Open Armor Hatch for access. Replace each  Bonded Seal with every disturbance. Repair by exchange available at First or Second line without special facilities. Remove a</v>
          </cell>
          <cell r="Z536">
            <v>0</v>
          </cell>
          <cell r="AA536" t="str">
            <v>T0</v>
          </cell>
          <cell r="AB536" t="str">
            <v>T0</v>
          </cell>
          <cell r="AC536" t="str">
            <v>P20</v>
          </cell>
          <cell r="AD536" t="str">
            <v>T0</v>
          </cell>
          <cell r="AE536">
            <v>0</v>
          </cell>
          <cell r="AF536">
            <v>0</v>
          </cell>
          <cell r="AG536">
            <v>1.6666666666666666E-2</v>
          </cell>
          <cell r="AH536">
            <v>0</v>
          </cell>
          <cell r="AI536">
            <v>0</v>
          </cell>
          <cell r="AJ536">
            <v>8.3333333333333329E-2</v>
          </cell>
          <cell r="AK536">
            <v>0</v>
          </cell>
          <cell r="AL536">
            <v>0</v>
          </cell>
          <cell r="AM536">
            <v>9.9999999999999992E-2</v>
          </cell>
          <cell r="AN536">
            <v>2.9959999999999992E-8</v>
          </cell>
          <cell r="AP536">
            <v>2</v>
          </cell>
          <cell r="AQ536">
            <v>1</v>
          </cell>
          <cell r="AU536">
            <v>1</v>
          </cell>
          <cell r="BA536">
            <v>1</v>
          </cell>
          <cell r="BB536">
            <v>1</v>
          </cell>
          <cell r="BC536">
            <v>1</v>
          </cell>
          <cell r="BD536">
            <v>1</v>
          </cell>
          <cell r="BJ536">
            <v>1</v>
          </cell>
          <cell r="BL536">
            <v>7</v>
          </cell>
          <cell r="BM536">
            <v>1</v>
          </cell>
          <cell r="BO536" t="str">
            <v xml:space="preserve">Expected to require 1 mechanic to conduct repairs. </v>
          </cell>
          <cell r="BP536" t="str">
            <v xml:space="preserve">Expected to be replaceable in situ. </v>
          </cell>
          <cell r="BQ536" t="str">
            <v/>
          </cell>
          <cell r="BR536" t="str">
            <v xml:space="preserve">Open Armor Hatch for access. </v>
          </cell>
          <cell r="BS536" t="str">
            <v/>
          </cell>
          <cell r="BT536" t="str">
            <v/>
          </cell>
          <cell r="BU536" t="str">
            <v/>
          </cell>
          <cell r="BV536" t="str">
            <v/>
          </cell>
          <cell r="BW536" t="str">
            <v/>
          </cell>
          <cell r="BX536" t="str">
            <v/>
          </cell>
          <cell r="BY536" t="str">
            <v/>
          </cell>
          <cell r="BZ536" t="str">
            <v xml:space="preserve">Replace each  Bonded Seal with every disturbance. </v>
          </cell>
          <cell r="CA536" t="str">
            <v xml:space="preserve">Repair by exchange available at First or Second line without special facilities. </v>
          </cell>
          <cell r="CB536" t="str">
            <v/>
          </cell>
          <cell r="CC536" t="str">
            <v/>
          </cell>
          <cell r="CD536" t="str">
            <v/>
          </cell>
          <cell r="CE536" t="str">
            <v/>
          </cell>
          <cell r="CF536" t="str">
            <v xml:space="preserve">Remove and replace part with standard tools. No Special tools predicted. </v>
          </cell>
          <cell r="CG536" t="str">
            <v/>
          </cell>
          <cell r="CH536" t="str">
            <v/>
          </cell>
          <cell r="CI536" t="str">
            <v>Use Sealant - Copper Ease, FPT Part Number Y-C5A. Recommended torque on the drain plug is 37Nm+/- 3.0.</v>
          </cell>
          <cell r="CJ536" t="str">
            <v xml:space="preserve">No predicted life limitations. </v>
          </cell>
          <cell r="CK536" t="str">
            <v/>
          </cell>
          <cell r="CL536" t="str">
            <v>Y</v>
          </cell>
        </row>
        <row r="537">
          <cell r="A537">
            <v>547</v>
          </cell>
          <cell r="B537">
            <v>304</v>
          </cell>
          <cell r="C537">
            <v>3</v>
          </cell>
          <cell r="D537" t="str">
            <v>Y</v>
          </cell>
          <cell r="E537">
            <v>0.19500000000000001</v>
          </cell>
          <cell r="F537" t="str">
            <v>SV00A0A460AA1105</v>
          </cell>
          <cell r="G537" t="str">
            <v>Y-BS-M24</v>
          </cell>
          <cell r="H537" t="str">
            <v>Scout</v>
          </cell>
          <cell r="I537" t="str">
            <v>SECONDARY TANK - 1 - SCOUT</v>
          </cell>
          <cell r="J537" t="str">
            <v>M24 X 1.5 Bonded Seal</v>
          </cell>
          <cell r="K537" t="str">
            <v xml:space="preserve">Drain Plug Assembly </v>
          </cell>
          <cell r="L537" t="str">
            <v>M24 X 1.5 Bonded Seal</v>
          </cell>
          <cell r="M537">
            <v>1</v>
          </cell>
          <cell r="N537">
            <v>1</v>
          </cell>
          <cell r="O537">
            <v>0.19500000000000001</v>
          </cell>
          <cell r="P537">
            <v>0.19500000000000001</v>
          </cell>
          <cell r="Q537">
            <v>1.9500000000000001E-7</v>
          </cell>
          <cell r="R537">
            <v>5128205.128205128</v>
          </cell>
          <cell r="S537" t="str">
            <v>No redundancy</v>
          </cell>
          <cell r="T537" t="str">
            <v>NPRD 95 P2-179, Seal O-Ring - 0.0780 GF converted to GM.</v>
          </cell>
          <cell r="U537">
            <v>1</v>
          </cell>
          <cell r="V537">
            <v>0.13333333333333333</v>
          </cell>
          <cell r="W537">
            <v>2.6000000000000001E-8</v>
          </cell>
          <cell r="X537" t="str">
            <v>Expected to require 1 mechanic to conduct repairs. Expected to be replaceable in situ. Open Armor Hatch for access. Replace each  Bonded Seal with every disturbance. Repair by exchange available at First or Second line without special facilities. Remove a</v>
          </cell>
          <cell r="Z537">
            <v>0</v>
          </cell>
          <cell r="AA537" t="str">
            <v>T0</v>
          </cell>
          <cell r="AB537" t="str">
            <v>T0</v>
          </cell>
          <cell r="AC537" t="str">
            <v>P7</v>
          </cell>
          <cell r="AD537" t="str">
            <v>T0</v>
          </cell>
          <cell r="AE537">
            <v>0</v>
          </cell>
          <cell r="AF537">
            <v>0</v>
          </cell>
          <cell r="AG537">
            <v>0.05</v>
          </cell>
          <cell r="AH537">
            <v>0</v>
          </cell>
          <cell r="AI537">
            <v>0</v>
          </cell>
          <cell r="AJ537">
            <v>8.3333333333333329E-2</v>
          </cell>
          <cell r="AK537">
            <v>0</v>
          </cell>
          <cell r="AL537">
            <v>0</v>
          </cell>
          <cell r="AM537">
            <v>0.13333333333333333</v>
          </cell>
          <cell r="AN537">
            <v>2.6000000000000001E-8</v>
          </cell>
          <cell r="AP537">
            <v>2</v>
          </cell>
          <cell r="AQ537">
            <v>1</v>
          </cell>
          <cell r="AU537">
            <v>1</v>
          </cell>
          <cell r="BA537">
            <v>1</v>
          </cell>
          <cell r="BB537">
            <v>1</v>
          </cell>
          <cell r="BC537">
            <v>1</v>
          </cell>
          <cell r="BD537">
            <v>1</v>
          </cell>
          <cell r="BJ537">
            <v>1</v>
          </cell>
          <cell r="BL537">
            <v>7</v>
          </cell>
          <cell r="BM537">
            <v>4</v>
          </cell>
          <cell r="BO537" t="str">
            <v xml:space="preserve">Expected to require 1 mechanic to conduct repairs. </v>
          </cell>
          <cell r="BP537" t="str">
            <v xml:space="preserve">Expected to be replaceable in situ. </v>
          </cell>
          <cell r="BQ537" t="str">
            <v/>
          </cell>
          <cell r="BR537" t="str">
            <v xml:space="preserve">Open Armor Hatch for access. </v>
          </cell>
          <cell r="BS537" t="str">
            <v/>
          </cell>
          <cell r="BT537" t="str">
            <v/>
          </cell>
          <cell r="BU537" t="str">
            <v/>
          </cell>
          <cell r="BV537" t="str">
            <v/>
          </cell>
          <cell r="BW537" t="str">
            <v/>
          </cell>
          <cell r="BX537" t="str">
            <v/>
          </cell>
          <cell r="BY537" t="str">
            <v/>
          </cell>
          <cell r="BZ537" t="str">
            <v xml:space="preserve">Replace each  Bonded Seal with every disturbance. </v>
          </cell>
          <cell r="CA537" t="str">
            <v xml:space="preserve">Repair by exchange available at First or Second line without special facilities. </v>
          </cell>
          <cell r="CB537" t="str">
            <v/>
          </cell>
          <cell r="CC537" t="str">
            <v/>
          </cell>
          <cell r="CD537" t="str">
            <v/>
          </cell>
          <cell r="CE537" t="str">
            <v/>
          </cell>
          <cell r="CF537" t="str">
            <v xml:space="preserve">Remove and replace part with standard tools. No Special tools predicted. </v>
          </cell>
          <cell r="CG537" t="str">
            <v/>
          </cell>
          <cell r="CH537" t="str">
            <v/>
          </cell>
          <cell r="CI537" t="str">
            <v>Use Sealant - Copper Ease, FPT Part Number Y-C5A. Recommended torque on the drain plug is 37Nm+/- 3.0.</v>
          </cell>
          <cell r="CJ537" t="str">
            <v xml:space="preserve">Life Limited. This material is subject to deterioration. Inspect on condition at 10 years, and every 5 years subsequently. If disturbed, replace with new. </v>
          </cell>
          <cell r="CK537" t="str">
            <v/>
          </cell>
          <cell r="CL537" t="str">
            <v>Y</v>
          </cell>
        </row>
        <row r="538">
          <cell r="A538">
            <v>548</v>
          </cell>
          <cell r="B538">
            <v>305</v>
          </cell>
          <cell r="C538">
            <v>1</v>
          </cell>
          <cell r="D538" t="str">
            <v>N</v>
          </cell>
          <cell r="E538">
            <v>0</v>
          </cell>
          <cell r="F538" t="str">
            <v>SV00A0A410AG</v>
          </cell>
          <cell r="G538" t="str">
            <v>FT28202</v>
          </cell>
          <cell r="H538" t="str">
            <v>PMRS/REP/REC</v>
          </cell>
          <cell r="I538" t="str">
            <v>SECONDARY TANK - 2 - PMRS REPAIR RECOVERY</v>
          </cell>
          <cell r="J538" t="str">
            <v/>
          </cell>
          <cell r="K538" t="str">
            <v>SECONDARY FUEL TANK</v>
          </cell>
          <cell r="L538" t="str">
            <v/>
          </cell>
          <cell r="M538" t="str">
            <v/>
          </cell>
          <cell r="N538" t="str">
            <v/>
          </cell>
          <cell r="O538" t="e">
            <v>#REF!</v>
          </cell>
          <cell r="P538" t="e">
            <v>#REF!</v>
          </cell>
          <cell r="Q538" t="e">
            <v>#REF!</v>
          </cell>
          <cell r="R538" t="e">
            <v>#REF!</v>
          </cell>
          <cell r="S538" t="str">
            <v>Main Tank continues to provide fuel to Collector Tank</v>
          </cell>
          <cell r="T538" t="str">
            <v>Sum of Below Parts</v>
          </cell>
          <cell r="U538">
            <v>2</v>
          </cell>
          <cell r="V538" t="e">
            <v>#REF!</v>
          </cell>
          <cell r="W538" t="e">
            <v>#REF!</v>
          </cell>
          <cell r="Z538">
            <v>0</v>
          </cell>
          <cell r="AA538" t="str">
            <v>T0</v>
          </cell>
          <cell r="AB538" t="str">
            <v>T0</v>
          </cell>
          <cell r="AC538" t="str">
            <v>T0</v>
          </cell>
          <cell r="AD538" t="str">
            <v>T0</v>
          </cell>
          <cell r="AL538" t="str">
            <v>MTTE =</v>
          </cell>
          <cell r="AM538" t="e">
            <v>#REF!</v>
          </cell>
          <cell r="BQ538" t="str">
            <v/>
          </cell>
          <cell r="BR538" t="str">
            <v/>
          </cell>
          <cell r="BS538" t="str">
            <v/>
          </cell>
          <cell r="BT538" t="str">
            <v/>
          </cell>
          <cell r="BV538" t="str">
            <v/>
          </cell>
          <cell r="BW538" t="str">
            <v/>
          </cell>
          <cell r="BX538" t="str">
            <v/>
          </cell>
          <cell r="BZ538" t="str">
            <v/>
          </cell>
          <cell r="CE538" t="str">
            <v/>
          </cell>
          <cell r="CK538" t="str">
            <v/>
          </cell>
          <cell r="CL538" t="str">
            <v>Y</v>
          </cell>
        </row>
        <row r="539">
          <cell r="A539">
            <v>549</v>
          </cell>
          <cell r="B539">
            <v>306</v>
          </cell>
          <cell r="C539">
            <v>2</v>
          </cell>
          <cell r="D539" t="str">
            <v>Y</v>
          </cell>
          <cell r="E539">
            <v>3.5896000000000003</v>
          </cell>
          <cell r="F539" t="str">
            <v>SV00A0A410AG01</v>
          </cell>
          <cell r="G539" t="str">
            <v>FT28332</v>
          </cell>
          <cell r="H539" t="str">
            <v>PMRS/REP/REC</v>
          </cell>
          <cell r="I539" t="str">
            <v>SECONDARY TANK - 2 - PMRS REPAIR RECOVERY</v>
          </cell>
          <cell r="J539" t="str">
            <v>Rotational Moulding</v>
          </cell>
          <cell r="K539" t="str">
            <v>RM Tank CH53 Natural Crosslink Polyethylene</v>
          </cell>
          <cell r="L539" t="str">
            <v>Rotational Moulding</v>
          </cell>
          <cell r="M539">
            <v>1</v>
          </cell>
          <cell r="N539">
            <v>1</v>
          </cell>
          <cell r="O539">
            <v>3.5896000000000003</v>
          </cell>
          <cell r="P539">
            <v>3.5896000000000003</v>
          </cell>
          <cell r="Q539">
            <v>3.5896000000000003E-6</v>
          </cell>
          <cell r="R539">
            <v>278582.57187430351</v>
          </cell>
          <cell r="S539" t="str">
            <v>Main Tank continues to provide fuel to Collector Tank</v>
          </cell>
          <cell r="T539" t="str">
            <v>NPRD 95 P2-213, Tank Fuel Engine - 0.1282M converted to hours</v>
          </cell>
          <cell r="U539">
            <v>3</v>
          </cell>
          <cell r="V539">
            <v>1.2499999999999998</v>
          </cell>
          <cell r="W539">
            <v>4.4869999999999996E-6</v>
          </cell>
          <cell r="X539" t="str">
            <v>Very difficult to repair. Remove and replace tank. Drain the tank. Remove the tank. Disconnect any pipework.  disconnect fuel level sensor and optical sensor.  Disconnect any retaining fasteners (straps, cradles and mounting plates).  Carefully remove the</v>
          </cell>
          <cell r="Z539">
            <v>1</v>
          </cell>
          <cell r="AA539" t="str">
            <v>R5</v>
          </cell>
          <cell r="AB539" t="str">
            <v>T0</v>
          </cell>
          <cell r="AC539" t="str">
            <v>P21</v>
          </cell>
          <cell r="AD539" t="str">
            <v>T0</v>
          </cell>
          <cell r="AE539">
            <v>0</v>
          </cell>
          <cell r="AF539">
            <v>0.5</v>
          </cell>
          <cell r="AG539">
            <v>0.16666666666666666</v>
          </cell>
          <cell r="AH539">
            <v>0.5</v>
          </cell>
          <cell r="AI539">
            <v>0</v>
          </cell>
          <cell r="AJ539">
            <v>8.3333333333333329E-2</v>
          </cell>
          <cell r="AK539">
            <v>0</v>
          </cell>
          <cell r="AL539">
            <v>0</v>
          </cell>
          <cell r="AM539">
            <v>1.2499999999999998</v>
          </cell>
          <cell r="AN539">
            <v>4.4869999999999996E-6</v>
          </cell>
          <cell r="AP539">
            <v>1</v>
          </cell>
          <cell r="AQ539">
            <v>5</v>
          </cell>
          <cell r="AX539">
            <v>1</v>
          </cell>
          <cell r="BD539">
            <v>2</v>
          </cell>
          <cell r="BI539">
            <v>1</v>
          </cell>
          <cell r="BJ539">
            <v>1</v>
          </cell>
          <cell r="BK539">
            <v>1</v>
          </cell>
          <cell r="BL539">
            <v>2</v>
          </cell>
          <cell r="BM539">
            <v>1</v>
          </cell>
          <cell r="BO539" t="str">
            <v/>
          </cell>
          <cell r="BP539" t="str">
            <v/>
          </cell>
          <cell r="BQ539" t="str">
            <v/>
          </cell>
          <cell r="BR539" t="str">
            <v/>
          </cell>
          <cell r="BS539" t="str">
            <v/>
          </cell>
          <cell r="BT539" t="str">
            <v/>
          </cell>
          <cell r="BU539" t="str">
            <v/>
          </cell>
          <cell r="BV539" t="str">
            <v>Very difficult to repair. Remove and replace tank. Drain the tank. Remove the tank. Disconnect any pipework.  disconnect fuel level sensor and optical sensor.  Disconnect any retaining fasteners (straps, cradles and mounting plates).  Carefully remove the</v>
          </cell>
          <cell r="BW539" t="str">
            <v/>
          </cell>
          <cell r="BX539" t="str">
            <v/>
          </cell>
          <cell r="BY539" t="str">
            <v/>
          </cell>
          <cell r="BZ539" t="str">
            <v/>
          </cell>
          <cell r="CA539" t="str">
            <v xml:space="preserve">Repair by exchange available at First or Second line without special facilities. </v>
          </cell>
          <cell r="CB539" t="str">
            <v/>
          </cell>
          <cell r="CC539" t="str">
            <v/>
          </cell>
          <cell r="CD539" t="str">
            <v xml:space="preserve">Difficult to repair.  Some specialist patching is possible.  GKN can supply details. </v>
          </cell>
          <cell r="CE539" t="str">
            <v/>
          </cell>
          <cell r="CF539" t="str">
            <v xml:space="preserve">Remove and replace part with standard tools. No Special tools predicted. </v>
          </cell>
          <cell r="CG539" t="str">
            <v xml:space="preserve">Reinstall in the reverse order. </v>
          </cell>
          <cell r="CH539" t="str">
            <v/>
          </cell>
          <cell r="CI539" t="str">
            <v xml:space="preserve">Use thread-locking compound on fasteners. Use silicone grease on bonded seals for preservation.  Use anti-seizing grease/compound on bulkhead connectors and bolts.  Use  bonding compound on mounting strap clamp locations as required. </v>
          </cell>
          <cell r="CJ539" t="str">
            <v xml:space="preserve">No predicted life limitations. </v>
          </cell>
          <cell r="CK539" t="str">
            <v/>
          </cell>
          <cell r="CL539" t="str">
            <v>Y</v>
          </cell>
        </row>
        <row r="540">
          <cell r="A540">
            <v>552</v>
          </cell>
          <cell r="B540">
            <v>309</v>
          </cell>
          <cell r="C540">
            <v>2</v>
          </cell>
          <cell r="D540" t="str">
            <v>Y</v>
          </cell>
          <cell r="E540">
            <v>1</v>
          </cell>
          <cell r="F540" t="str">
            <v>SV00A0A410AG15</v>
          </cell>
          <cell r="G540" t="str">
            <v>FT28212</v>
          </cell>
          <cell r="H540" t="str">
            <v>PMRS/REP/REC</v>
          </cell>
          <cell r="I540" t="str">
            <v>SECONDARY TANK - 2 - PMRS REPAIR RECOVERY</v>
          </cell>
          <cell r="J540" t="str">
            <v>SAFOAM Cut Block LRU</v>
          </cell>
          <cell r="K540" t="str">
            <v>Reticulated Safety Foam</v>
          </cell>
          <cell r="L540" t="str">
            <v>SAFOAM Cut Block LRU</v>
          </cell>
          <cell r="M540">
            <v>1</v>
          </cell>
          <cell r="N540">
            <v>1</v>
          </cell>
          <cell r="O540">
            <v>1</v>
          </cell>
          <cell r="P540">
            <v>1</v>
          </cell>
          <cell r="Q540">
            <v>9.9999999999999995E-7</v>
          </cell>
          <cell r="R540">
            <v>1000000</v>
          </cell>
          <cell r="S540" t="str">
            <v>No redundancy</v>
          </cell>
          <cell r="T540" t="str">
            <v>Unsubstantiated Estimate</v>
          </cell>
          <cell r="U540">
            <v>2</v>
          </cell>
          <cell r="V540">
            <v>1.2499999999999998</v>
          </cell>
          <cell r="W540">
            <v>1.2499999999999997E-6</v>
          </cell>
          <cell r="X540" t="str">
            <v xml:space="preserve">Tank is considered beyond economic repair. Remove and replace tank in accordance with above. Expected to require 2 mechanics to remove the tank. Repair by exchange available at First or Second line without special facilities. Systematically remove SAFOAM </v>
          </cell>
          <cell r="Z540">
            <v>1</v>
          </cell>
          <cell r="AA540" t="str">
            <v>R5</v>
          </cell>
          <cell r="AB540" t="str">
            <v>T0</v>
          </cell>
          <cell r="AC540" t="str">
            <v>T0</v>
          </cell>
          <cell r="AD540" t="str">
            <v>T0</v>
          </cell>
          <cell r="AE540">
            <v>0</v>
          </cell>
          <cell r="AF540">
            <v>0.5</v>
          </cell>
          <cell r="AG540">
            <v>0.16666666666666666</v>
          </cell>
          <cell r="AH540">
            <v>0.5</v>
          </cell>
          <cell r="AI540">
            <v>0</v>
          </cell>
          <cell r="AJ540">
            <v>8.3333333333333329E-2</v>
          </cell>
          <cell r="AK540">
            <v>0</v>
          </cell>
          <cell r="AL540">
            <v>0</v>
          </cell>
          <cell r="AM540">
            <v>1.2499999999999998</v>
          </cell>
          <cell r="AN540">
            <v>1.2499999999999997E-6</v>
          </cell>
          <cell r="AP540">
            <v>2</v>
          </cell>
          <cell r="AQ540">
            <v>3</v>
          </cell>
          <cell r="BD540">
            <v>2</v>
          </cell>
          <cell r="BG540">
            <v>1</v>
          </cell>
          <cell r="BH540">
            <v>1</v>
          </cell>
          <cell r="BJ540">
            <v>2</v>
          </cell>
          <cell r="BK540">
            <v>1</v>
          </cell>
          <cell r="BL540">
            <v>5</v>
          </cell>
          <cell r="BM540">
            <v>2</v>
          </cell>
          <cell r="BO540" t="str">
            <v/>
          </cell>
          <cell r="BP540" t="str">
            <v/>
          </cell>
          <cell r="BQ540" t="str">
            <v/>
          </cell>
          <cell r="BR540" t="str">
            <v/>
          </cell>
          <cell r="BS540" t="str">
            <v/>
          </cell>
          <cell r="BT540" t="str">
            <v/>
          </cell>
          <cell r="BU540" t="str">
            <v/>
          </cell>
          <cell r="BV540" t="str">
            <v xml:space="preserve">Tank is considered beyond economic repair. Remove and replace tank in accordance with above. Expected to require 2 mechanics to remove the tank. </v>
          </cell>
          <cell r="BW540" t="str">
            <v/>
          </cell>
          <cell r="BX540" t="str">
            <v/>
          </cell>
          <cell r="BY540" t="str">
            <v/>
          </cell>
          <cell r="BZ540" t="str">
            <v/>
          </cell>
          <cell r="CA540" t="str">
            <v xml:space="preserve">Repair by exchange available at First or Second line without special facilities. </v>
          </cell>
          <cell r="CB540" t="str">
            <v/>
          </cell>
          <cell r="CC540" t="str">
            <v/>
          </cell>
          <cell r="CD540" t="str">
            <v/>
          </cell>
          <cell r="CE540" t="str">
            <v xml:space="preserve">Systematically remove SAFOAM layers and discard in accordance with local responsibilities.  Carefully reinstall new layers of Safoam in accordance with instructions. </v>
          </cell>
          <cell r="CF540" t="str">
            <v xml:space="preserve">Cutting tools and Separating spatulas required. </v>
          </cell>
          <cell r="CG540" t="str">
            <v xml:space="preserve">Reinstall in the reverse order. </v>
          </cell>
          <cell r="CH540" t="str">
            <v xml:space="preserve">Task time doesn't include 24 hours inactive time awaiting curing of Adhesives. </v>
          </cell>
          <cell r="CI540" t="str">
            <v xml:space="preserve">Use thread-locking compound on fasteners. Use silicone grease on bonded seals for preservation.  Use anti-seizing grease/compound on bulkhead connectors and bolts.  Use  bonding compound on mounting strap clamp locations as required. Use P-NEA26 adhesive </v>
          </cell>
          <cell r="CJ540" t="str">
            <v>Life Limited. This material is subject to deterioration. Inspect on condition at 10 years, and every 5 years subsequently.</v>
          </cell>
          <cell r="CK540" t="str">
            <v/>
          </cell>
          <cell r="CL540" t="str">
            <v>Y</v>
          </cell>
        </row>
        <row r="541">
          <cell r="A541">
            <v>553</v>
          </cell>
          <cell r="B541">
            <v>310</v>
          </cell>
          <cell r="C541">
            <v>2</v>
          </cell>
          <cell r="D541" t="str">
            <v>N</v>
          </cell>
          <cell r="E541">
            <v>0</v>
          </cell>
          <cell r="F541" t="str">
            <v>SV00A0A410AG19</v>
          </cell>
          <cell r="G541" t="str">
            <v/>
          </cell>
          <cell r="H541" t="str">
            <v>PMRS/REP/REC</v>
          </cell>
          <cell r="I541" t="str">
            <v>SECONDARY TANK - 2 - PMRS REPAIR RECOVERY</v>
          </cell>
          <cell r="J541" t="str">
            <v/>
          </cell>
          <cell r="K541" t="str">
            <v>Earthing Boss</v>
          </cell>
          <cell r="L541" t="str">
            <v/>
          </cell>
          <cell r="M541" t="str">
            <v/>
          </cell>
          <cell r="N541" t="str">
            <v/>
          </cell>
          <cell r="O541">
            <v>0.16800000000000001</v>
          </cell>
          <cell r="P541">
            <v>0.16800000000000001</v>
          </cell>
          <cell r="Q541">
            <v>1.6800000000000002E-7</v>
          </cell>
          <cell r="R541">
            <v>5952380.9523809515</v>
          </cell>
          <cell r="S541" t="str">
            <v>No redundancy</v>
          </cell>
          <cell r="T541" t="str">
            <v>Sum of Below Parts</v>
          </cell>
          <cell r="U541">
            <v>1</v>
          </cell>
          <cell r="V541">
            <v>0.15</v>
          </cell>
          <cell r="W541">
            <v>2.5200000000000004E-8</v>
          </cell>
          <cell r="X541" t="str">
            <v xml:space="preserve">Repair by exchange available at First or Second line without special facilities. See parts below. Individual damaged parts can be replaced without replacing the tank. </v>
          </cell>
          <cell r="Z541">
            <v>0</v>
          </cell>
          <cell r="AA541" t="str">
            <v>T0</v>
          </cell>
          <cell r="AB541" t="str">
            <v>T0</v>
          </cell>
          <cell r="AC541" t="str">
            <v>T0</v>
          </cell>
          <cell r="AD541" t="str">
            <v>T0</v>
          </cell>
          <cell r="AL541" t="str">
            <v>MTTE =</v>
          </cell>
          <cell r="AM541">
            <v>0.15</v>
          </cell>
          <cell r="AN541">
            <v>2.5200000000000004E-8</v>
          </cell>
          <cell r="AP541">
            <v>1</v>
          </cell>
          <cell r="AQ541">
            <v>4</v>
          </cell>
          <cell r="BJ541">
            <v>6</v>
          </cell>
          <cell r="BL541">
            <v>6</v>
          </cell>
          <cell r="BM541">
            <v>5</v>
          </cell>
          <cell r="BN541">
            <v>2</v>
          </cell>
          <cell r="BO541" t="str">
            <v/>
          </cell>
          <cell r="BP541" t="str">
            <v/>
          </cell>
          <cell r="BQ541" t="str">
            <v/>
          </cell>
          <cell r="BR541" t="str">
            <v/>
          </cell>
          <cell r="BS541" t="str">
            <v/>
          </cell>
          <cell r="BT541" t="str">
            <v/>
          </cell>
          <cell r="BU541" t="str">
            <v/>
          </cell>
          <cell r="BV541" t="str">
            <v/>
          </cell>
          <cell r="BW541" t="str">
            <v/>
          </cell>
          <cell r="BX541" t="str">
            <v/>
          </cell>
          <cell r="BY541" t="str">
            <v/>
          </cell>
          <cell r="BZ541" t="str">
            <v/>
          </cell>
          <cell r="CA541" t="str">
            <v xml:space="preserve">Repair by exchange available at First or Second line without special facilities. </v>
          </cell>
          <cell r="CB541" t="str">
            <v/>
          </cell>
          <cell r="CC541" t="str">
            <v/>
          </cell>
          <cell r="CD541" t="str">
            <v/>
          </cell>
          <cell r="CE541" t="str">
            <v/>
          </cell>
          <cell r="CF541" t="str">
            <v/>
          </cell>
          <cell r="CG541" t="str">
            <v/>
          </cell>
          <cell r="CH541" t="str">
            <v/>
          </cell>
          <cell r="CI541" t="str">
            <v/>
          </cell>
          <cell r="CJ541" t="str">
            <v/>
          </cell>
          <cell r="CK541" t="str">
            <v xml:space="preserve">See parts below. Individual damaged parts can be replaced without replacing the tank. </v>
          </cell>
          <cell r="CL541" t="str">
            <v>Y</v>
          </cell>
        </row>
        <row r="542">
          <cell r="A542">
            <v>554</v>
          </cell>
          <cell r="B542">
            <v>310</v>
          </cell>
          <cell r="C542">
            <v>3</v>
          </cell>
          <cell r="D542" t="str">
            <v>Y</v>
          </cell>
          <cell r="E542">
            <v>5.6000000000000001E-2</v>
          </cell>
          <cell r="F542" t="str">
            <v>SV00A0A410AG1901</v>
          </cell>
          <cell r="G542" t="str">
            <v>FT28198</v>
          </cell>
          <cell r="H542" t="str">
            <v>PMRS/REP/REC</v>
          </cell>
          <cell r="I542" t="str">
            <v>SECONDARY TANK - 2 - PMRS REPAIR RECOVERY</v>
          </cell>
          <cell r="J542" t="str">
            <v>M8 Earthing Boss (White)</v>
          </cell>
          <cell r="K542" t="str">
            <v>Earthing Boss</v>
          </cell>
          <cell r="L542" t="str">
            <v>M8 Earthing Boss (White)</v>
          </cell>
          <cell r="M542">
            <v>1</v>
          </cell>
          <cell r="N542">
            <v>1</v>
          </cell>
          <cell r="O542">
            <v>5.6000000000000001E-2</v>
          </cell>
          <cell r="P542">
            <v>5.6000000000000001E-2</v>
          </cell>
          <cell r="Q542">
            <v>5.5999999999999999E-8</v>
          </cell>
          <cell r="R542">
            <v>17857142.857142858</v>
          </cell>
          <cell r="S542" t="str">
            <v>No redundancy</v>
          </cell>
          <cell r="T542" t="str">
            <v>NPRD 95 P2-20, Bolt Hex Head - 0.0020M converted to hours</v>
          </cell>
          <cell r="U542">
            <v>1</v>
          </cell>
          <cell r="V542">
            <v>0.25</v>
          </cell>
          <cell r="W542">
            <v>1.4E-8</v>
          </cell>
          <cell r="X542" t="str">
            <v>Expected to require 1 mechanic to conduct repairs. Expected to be replaceable in situ. Repair by exchange available at First or Second line without special facilities. Remove and replace part with standard tools. No Special tools predicted. No consumeable</v>
          </cell>
          <cell r="Z542">
            <v>0</v>
          </cell>
          <cell r="AA542" t="str">
            <v>T0</v>
          </cell>
          <cell r="AB542" t="str">
            <v>T0</v>
          </cell>
          <cell r="AC542" t="str">
            <v>P25</v>
          </cell>
          <cell r="AD542" t="str">
            <v>T0</v>
          </cell>
          <cell r="AE542">
            <v>0</v>
          </cell>
          <cell r="AF542">
            <v>0</v>
          </cell>
          <cell r="AG542">
            <v>0.16666666666666666</v>
          </cell>
          <cell r="AH542">
            <v>0</v>
          </cell>
          <cell r="AI542">
            <v>0</v>
          </cell>
          <cell r="AJ542">
            <v>8.3333333333333329E-2</v>
          </cell>
          <cell r="AK542">
            <v>0</v>
          </cell>
          <cell r="AL542">
            <v>0</v>
          </cell>
          <cell r="AM542">
            <v>0.25</v>
          </cell>
          <cell r="AN542">
            <v>1.4E-8</v>
          </cell>
          <cell r="AP542">
            <v>2</v>
          </cell>
          <cell r="AQ542">
            <v>1</v>
          </cell>
          <cell r="BD542">
            <v>1</v>
          </cell>
          <cell r="BJ542">
            <v>1</v>
          </cell>
          <cell r="BL542">
            <v>1</v>
          </cell>
          <cell r="BM542">
            <v>1</v>
          </cell>
          <cell r="BO542" t="str">
            <v xml:space="preserve">Expected to require 1 mechanic to conduct repairs. </v>
          </cell>
          <cell r="BP542" t="str">
            <v xml:space="preserve">Expected to be replaceable in situ. </v>
          </cell>
          <cell r="BQ542" t="str">
            <v/>
          </cell>
          <cell r="BR542" t="str">
            <v/>
          </cell>
          <cell r="BS542" t="str">
            <v/>
          </cell>
          <cell r="BT542" t="str">
            <v/>
          </cell>
          <cell r="BU542" t="str">
            <v/>
          </cell>
          <cell r="BV542" t="str">
            <v/>
          </cell>
          <cell r="BW542" t="str">
            <v/>
          </cell>
          <cell r="BX542" t="str">
            <v/>
          </cell>
          <cell r="BY542" t="str">
            <v/>
          </cell>
          <cell r="BZ542" t="str">
            <v/>
          </cell>
          <cell r="CA542" t="str">
            <v xml:space="preserve">Repair by exchange available at First or Second line without special facilities. </v>
          </cell>
          <cell r="CB542" t="str">
            <v/>
          </cell>
          <cell r="CC542" t="str">
            <v/>
          </cell>
          <cell r="CD542" t="str">
            <v/>
          </cell>
          <cell r="CE542" t="str">
            <v/>
          </cell>
          <cell r="CF542" t="str">
            <v xml:space="preserve">Remove and replace part with standard tools. No Special tools predicted. </v>
          </cell>
          <cell r="CG542" t="str">
            <v/>
          </cell>
          <cell r="CH542" t="str">
            <v/>
          </cell>
          <cell r="CI542" t="str">
            <v xml:space="preserve">No consumeables predicted. </v>
          </cell>
          <cell r="CJ542" t="str">
            <v xml:space="preserve">No predicted life limitations. </v>
          </cell>
          <cell r="CK542" t="str">
            <v/>
          </cell>
          <cell r="CL542" t="str">
            <v>Y</v>
          </cell>
        </row>
        <row r="543">
          <cell r="A543">
            <v>555</v>
          </cell>
          <cell r="B543">
            <v>311</v>
          </cell>
          <cell r="C543">
            <v>3</v>
          </cell>
          <cell r="D543" t="str">
            <v>Y</v>
          </cell>
          <cell r="E543">
            <v>5.6000000000000001E-2</v>
          </cell>
          <cell r="F543" t="str">
            <v>SV00A0A410AG1903</v>
          </cell>
          <cell r="G543" t="str">
            <v>BT-M3X20CSK</v>
          </cell>
          <cell r="H543" t="str">
            <v>PMRS/REP/REC</v>
          </cell>
          <cell r="I543" t="str">
            <v>SECONDARY TANK - 2 - PMRS REPAIR RECOVERY</v>
          </cell>
          <cell r="J543" t="str">
            <v>M3 Csk Screw</v>
          </cell>
          <cell r="K543" t="str">
            <v>Earthing Boss</v>
          </cell>
          <cell r="L543" t="str">
            <v>M3 Csk Screw</v>
          </cell>
          <cell r="M543">
            <v>1</v>
          </cell>
          <cell r="N543">
            <v>1</v>
          </cell>
          <cell r="O543">
            <v>5.6000000000000001E-2</v>
          </cell>
          <cell r="P543">
            <v>5.6000000000000001E-2</v>
          </cell>
          <cell r="Q543">
            <v>5.5999999999999999E-8</v>
          </cell>
          <cell r="R543">
            <v>17857142.857142858</v>
          </cell>
          <cell r="S543" t="str">
            <v>No redundancy</v>
          </cell>
          <cell r="T543" t="str">
            <v>NPRD 95 P2-20, Bolt Hex Head - 0.0020M converted to hours</v>
          </cell>
          <cell r="U543">
            <v>1</v>
          </cell>
          <cell r="V543">
            <v>9.9999999999999992E-2</v>
          </cell>
          <cell r="W543">
            <v>5.5999999999999997E-9</v>
          </cell>
          <cell r="X543" t="str">
            <v>Expected to require 1 mechanic to conduct repairs. Expected to be replaceable in situ. Open Armor Hatch for access. Repair by exchange available at First or Second line without special facilities. Remove and replace part with standard tools. No Special to</v>
          </cell>
          <cell r="Z543">
            <v>0</v>
          </cell>
          <cell r="AA543" t="str">
            <v>T0</v>
          </cell>
          <cell r="AB543" t="str">
            <v>T0</v>
          </cell>
          <cell r="AC543" t="str">
            <v>P6</v>
          </cell>
          <cell r="AD543" t="str">
            <v>T0</v>
          </cell>
          <cell r="AE543">
            <v>0</v>
          </cell>
          <cell r="AF543">
            <v>0</v>
          </cell>
          <cell r="AG543">
            <v>1.6666666666666666E-2</v>
          </cell>
          <cell r="AH543">
            <v>0</v>
          </cell>
          <cell r="AI543">
            <v>0</v>
          </cell>
          <cell r="AJ543">
            <v>8.3333333333333329E-2</v>
          </cell>
          <cell r="AK543">
            <v>0</v>
          </cell>
          <cell r="AL543">
            <v>0</v>
          </cell>
          <cell r="AM543">
            <v>9.9999999999999992E-2</v>
          </cell>
          <cell r="AN543">
            <v>5.5999999999999997E-9</v>
          </cell>
          <cell r="AP543">
            <v>2</v>
          </cell>
          <cell r="AQ543">
            <v>1</v>
          </cell>
          <cell r="AU543">
            <v>1</v>
          </cell>
          <cell r="BD543">
            <v>1</v>
          </cell>
          <cell r="BJ543">
            <v>1</v>
          </cell>
          <cell r="BL543">
            <v>1</v>
          </cell>
          <cell r="BM543">
            <v>1</v>
          </cell>
          <cell r="BO543" t="str">
            <v xml:space="preserve">Expected to require 1 mechanic to conduct repairs. </v>
          </cell>
          <cell r="BP543" t="str">
            <v xml:space="preserve">Expected to be replaceable in situ. </v>
          </cell>
          <cell r="BQ543" t="str">
            <v/>
          </cell>
          <cell r="BR543" t="str">
            <v xml:space="preserve">Open Armor Hatch for access. </v>
          </cell>
          <cell r="BS543" t="str">
            <v/>
          </cell>
          <cell r="BT543" t="str">
            <v/>
          </cell>
          <cell r="BU543" t="str">
            <v/>
          </cell>
          <cell r="BV543" t="str">
            <v/>
          </cell>
          <cell r="BW543" t="str">
            <v/>
          </cell>
          <cell r="BX543" t="str">
            <v/>
          </cell>
          <cell r="BY543" t="str">
            <v/>
          </cell>
          <cell r="BZ543" t="str">
            <v/>
          </cell>
          <cell r="CA543" t="str">
            <v xml:space="preserve">Repair by exchange available at First or Second line without special facilities. </v>
          </cell>
          <cell r="CB543" t="str">
            <v/>
          </cell>
          <cell r="CC543" t="str">
            <v/>
          </cell>
          <cell r="CD543" t="str">
            <v/>
          </cell>
          <cell r="CE543" t="str">
            <v/>
          </cell>
          <cell r="CF543" t="str">
            <v xml:space="preserve">Remove and replace part with standard tools. No Special tools predicted. </v>
          </cell>
          <cell r="CG543" t="str">
            <v/>
          </cell>
          <cell r="CH543" t="str">
            <v/>
          </cell>
          <cell r="CI543" t="str">
            <v xml:space="preserve">No consumeables predicted. </v>
          </cell>
          <cell r="CJ543" t="str">
            <v xml:space="preserve">No predicted life limitations. </v>
          </cell>
          <cell r="CK543" t="str">
            <v/>
          </cell>
          <cell r="CL543" t="str">
            <v>Y</v>
          </cell>
        </row>
        <row r="544">
          <cell r="A544">
            <v>556</v>
          </cell>
          <cell r="B544">
            <v>312</v>
          </cell>
          <cell r="C544">
            <v>3</v>
          </cell>
          <cell r="D544" t="str">
            <v>Y</v>
          </cell>
          <cell r="E544">
            <v>5.6000000000000001E-2</v>
          </cell>
          <cell r="F544" t="str">
            <v>SV00A0A410AG1905</v>
          </cell>
          <cell r="G544" t="str">
            <v>BT-M8X10HX</v>
          </cell>
          <cell r="H544" t="str">
            <v>PMRS/REP/REC</v>
          </cell>
          <cell r="I544" t="str">
            <v>SECONDARY TANK - 2 - PMRS REPAIR RECOVERY</v>
          </cell>
          <cell r="J544" t="str">
            <v>M8 Bolt Hex Head</v>
          </cell>
          <cell r="K544" t="str">
            <v>Earthing Boss</v>
          </cell>
          <cell r="L544" t="str">
            <v>M8 Bolt Hex Head</v>
          </cell>
          <cell r="M544">
            <v>1</v>
          </cell>
          <cell r="N544">
            <v>1</v>
          </cell>
          <cell r="O544">
            <v>5.6000000000000001E-2</v>
          </cell>
          <cell r="P544">
            <v>5.6000000000000001E-2</v>
          </cell>
          <cell r="Q544">
            <v>5.5999999999999999E-8</v>
          </cell>
          <cell r="R544">
            <v>17857142.857142858</v>
          </cell>
          <cell r="S544" t="str">
            <v>No redundancy</v>
          </cell>
          <cell r="T544" t="str">
            <v>NPRD 95 P2-20, Bolt Hex Head - 0.0020M converted to hours</v>
          </cell>
          <cell r="U544">
            <v>1</v>
          </cell>
          <cell r="V544">
            <v>9.9999999999999992E-2</v>
          </cell>
          <cell r="W544">
            <v>5.5999999999999997E-9</v>
          </cell>
          <cell r="X544" t="str">
            <v>Expected to require 1 mechanic to conduct repairs. Expected to be replaceable in situ. Repair by exchange available at First or Second line without special facilities. Remove and replace part with standard tools. No Special tools predicted. No consumeable</v>
          </cell>
          <cell r="Z544">
            <v>0</v>
          </cell>
          <cell r="AA544" t="str">
            <v>T0</v>
          </cell>
          <cell r="AB544" t="str">
            <v>T0</v>
          </cell>
          <cell r="AC544" t="str">
            <v>P6</v>
          </cell>
          <cell r="AD544" t="str">
            <v>T0</v>
          </cell>
          <cell r="AE544">
            <v>0</v>
          </cell>
          <cell r="AF544">
            <v>0</v>
          </cell>
          <cell r="AG544">
            <v>1.6666666666666666E-2</v>
          </cell>
          <cell r="AH544">
            <v>0</v>
          </cell>
          <cell r="AI544">
            <v>0</v>
          </cell>
          <cell r="AJ544">
            <v>8.3333333333333329E-2</v>
          </cell>
          <cell r="AK544">
            <v>0</v>
          </cell>
          <cell r="AL544">
            <v>0</v>
          </cell>
          <cell r="AM544">
            <v>9.9999999999999992E-2</v>
          </cell>
          <cell r="AN544">
            <v>5.5999999999999997E-9</v>
          </cell>
          <cell r="AP544">
            <v>2</v>
          </cell>
          <cell r="AQ544">
            <v>1</v>
          </cell>
          <cell r="BD544">
            <v>1</v>
          </cell>
          <cell r="BJ544">
            <v>1</v>
          </cell>
          <cell r="BL544">
            <v>1</v>
          </cell>
          <cell r="BM544">
            <v>1</v>
          </cell>
          <cell r="BO544" t="str">
            <v xml:space="preserve">Expected to require 1 mechanic to conduct repairs. </v>
          </cell>
          <cell r="BP544" t="str">
            <v xml:space="preserve">Expected to be replaceable in situ. </v>
          </cell>
          <cell r="BQ544" t="str">
            <v/>
          </cell>
          <cell r="BR544" t="str">
            <v/>
          </cell>
          <cell r="BS544" t="str">
            <v/>
          </cell>
          <cell r="BT544" t="str">
            <v/>
          </cell>
          <cell r="BU544" t="str">
            <v/>
          </cell>
          <cell r="BV544" t="str">
            <v/>
          </cell>
          <cell r="BW544" t="str">
            <v/>
          </cell>
          <cell r="BX544" t="str">
            <v/>
          </cell>
          <cell r="BY544" t="str">
            <v/>
          </cell>
          <cell r="BZ544" t="str">
            <v/>
          </cell>
          <cell r="CA544" t="str">
            <v xml:space="preserve">Repair by exchange available at First or Second line without special facilities. </v>
          </cell>
          <cell r="CB544" t="str">
            <v/>
          </cell>
          <cell r="CC544" t="str">
            <v/>
          </cell>
          <cell r="CD544" t="str">
            <v/>
          </cell>
          <cell r="CE544" t="str">
            <v/>
          </cell>
          <cell r="CF544" t="str">
            <v xml:space="preserve">Remove and replace part with standard tools. No Special tools predicted. </v>
          </cell>
          <cell r="CG544" t="str">
            <v/>
          </cell>
          <cell r="CH544" t="str">
            <v/>
          </cell>
          <cell r="CI544" t="str">
            <v xml:space="preserve">No consumeables predicted. </v>
          </cell>
          <cell r="CJ544" t="str">
            <v xml:space="preserve">No predicted life limitations. </v>
          </cell>
          <cell r="CK544" t="str">
            <v/>
          </cell>
          <cell r="CL544" t="str">
            <v>Y</v>
          </cell>
        </row>
        <row r="545">
          <cell r="A545">
            <v>558</v>
          </cell>
          <cell r="B545">
            <v>314</v>
          </cell>
          <cell r="C545">
            <v>2</v>
          </cell>
          <cell r="D545" t="str">
            <v>N</v>
          </cell>
          <cell r="E545">
            <v>0</v>
          </cell>
          <cell r="F545" t="str">
            <v>SV00A0A410AG03</v>
          </cell>
          <cell r="G545" t="str">
            <v>FT28182</v>
          </cell>
          <cell r="H545" t="str">
            <v>PMRS/REP/REC</v>
          </cell>
          <cell r="I545" t="str">
            <v>SECONDARY TANK - 2 - PMRS REPAIR RECOVERY</v>
          </cell>
          <cell r="J545" t="str">
            <v/>
          </cell>
          <cell r="K545" t="str">
            <v>Top Access Plate Assembly</v>
          </cell>
          <cell r="L545" t="str">
            <v/>
          </cell>
          <cell r="M545" t="str">
            <v/>
          </cell>
          <cell r="N545" t="str">
            <v/>
          </cell>
          <cell r="O545">
            <v>5.1423119885379283</v>
          </cell>
          <cell r="P545">
            <v>5.1423119885379283</v>
          </cell>
          <cell r="Q545">
            <v>5.1423119885379283E-6</v>
          </cell>
          <cell r="R545">
            <v>194465.05817402221</v>
          </cell>
          <cell r="S545" t="str">
            <v>No redundancy</v>
          </cell>
          <cell r="T545" t="str">
            <v>Sum of Below Parts</v>
          </cell>
          <cell r="U545">
            <v>1</v>
          </cell>
          <cell r="V545">
            <v>0.34150059370601221</v>
          </cell>
          <cell r="W545">
            <v>1.7561025971072469E-6</v>
          </cell>
          <cell r="X545" t="str">
            <v xml:space="preserve">Repair by exchange available at First or Second line without special facilities. See parts below. Individual damaged parts can be replaced without replacing the tank. </v>
          </cell>
          <cell r="Z545">
            <v>0</v>
          </cell>
          <cell r="AA545" t="str">
            <v>T0</v>
          </cell>
          <cell r="AB545" t="str">
            <v>T0</v>
          </cell>
          <cell r="AC545" t="str">
            <v>T0</v>
          </cell>
          <cell r="AD545" t="str">
            <v>T0</v>
          </cell>
          <cell r="AL545" t="str">
            <v>MTTE =</v>
          </cell>
          <cell r="AM545">
            <v>0.34150059370601221</v>
          </cell>
          <cell r="AN545">
            <v>1.7561025971072469E-6</v>
          </cell>
          <cell r="AP545">
            <v>1</v>
          </cell>
          <cell r="AQ545">
            <v>4</v>
          </cell>
          <cell r="BJ545">
            <v>6</v>
          </cell>
          <cell r="BL545">
            <v>6</v>
          </cell>
          <cell r="BM545">
            <v>5</v>
          </cell>
          <cell r="BN545">
            <v>2</v>
          </cell>
          <cell r="BO545" t="str">
            <v/>
          </cell>
          <cell r="BP545" t="str">
            <v/>
          </cell>
          <cell r="BQ545" t="str">
            <v/>
          </cell>
          <cell r="BR545" t="str">
            <v/>
          </cell>
          <cell r="BS545" t="str">
            <v/>
          </cell>
          <cell r="BT545" t="str">
            <v/>
          </cell>
          <cell r="BU545" t="str">
            <v/>
          </cell>
          <cell r="BV545" t="str">
            <v/>
          </cell>
          <cell r="BW545" t="str">
            <v/>
          </cell>
          <cell r="BX545" t="str">
            <v/>
          </cell>
          <cell r="BY545" t="str">
            <v/>
          </cell>
          <cell r="BZ545" t="str">
            <v/>
          </cell>
          <cell r="CA545" t="str">
            <v xml:space="preserve">Repair by exchange available at First or Second line without special facilities. </v>
          </cell>
          <cell r="CB545" t="str">
            <v/>
          </cell>
          <cell r="CC545" t="str">
            <v/>
          </cell>
          <cell r="CD545" t="str">
            <v/>
          </cell>
          <cell r="CE545" t="str">
            <v/>
          </cell>
          <cell r="CF545" t="str">
            <v/>
          </cell>
          <cell r="CG545" t="str">
            <v/>
          </cell>
          <cell r="CH545" t="str">
            <v/>
          </cell>
          <cell r="CI545" t="str">
            <v/>
          </cell>
          <cell r="CJ545" t="str">
            <v/>
          </cell>
          <cell r="CK545" t="str">
            <v xml:space="preserve">See parts below. Individual damaged parts can be replaced without replacing the tank. </v>
          </cell>
          <cell r="CL545" t="str">
            <v>Y</v>
          </cell>
        </row>
        <row r="546">
          <cell r="A546">
            <v>559</v>
          </cell>
          <cell r="B546">
            <v>314</v>
          </cell>
          <cell r="C546">
            <v>3</v>
          </cell>
          <cell r="D546" t="str">
            <v>Y</v>
          </cell>
          <cell r="E546">
            <v>0.224</v>
          </cell>
          <cell r="F546" t="str">
            <v>SV00A0A410AG0301</v>
          </cell>
          <cell r="G546" t="str">
            <v>FT28222</v>
          </cell>
          <cell r="H546" t="str">
            <v>PMRS/REP/REC</v>
          </cell>
          <cell r="I546" t="str">
            <v>SECONDARY TANK - 2 - PMRS REPAIR RECOVERY</v>
          </cell>
          <cell r="J546" t="str">
            <v>Plate</v>
          </cell>
          <cell r="K546" t="str">
            <v>Top Access Plate Assy FT28392</v>
          </cell>
          <cell r="L546" t="str">
            <v>Plate</v>
          </cell>
          <cell r="M546">
            <v>1</v>
          </cell>
          <cell r="N546">
            <v>1</v>
          </cell>
          <cell r="O546">
            <v>0.224</v>
          </cell>
          <cell r="P546">
            <v>0.224</v>
          </cell>
          <cell r="Q546">
            <v>2.2399999999999999E-7</v>
          </cell>
          <cell r="R546">
            <v>4464285.7142857146</v>
          </cell>
          <cell r="S546" t="str">
            <v>No redundancy</v>
          </cell>
          <cell r="T546" t="str">
            <v>NPRD 95 P2-152, Plate - 0.008M GM converted to hours.</v>
          </cell>
          <cell r="U546">
            <v>1</v>
          </cell>
          <cell r="V546">
            <v>1</v>
          </cell>
          <cell r="W546">
            <v>2.2399999999999999E-7</v>
          </cell>
          <cell r="X546" t="str">
            <v>Expected to require 1 mechanic to conduct repairs. Expected to be repairable in situ. Remove Armor Lid. Remove 53 bolts to remove the Top Access Plate. Replace each  Gasket with every disturbance. Repair by exchange available at First or Second line witho</v>
          </cell>
          <cell r="Y546">
            <v>53</v>
          </cell>
          <cell r="Z546">
            <v>0</v>
          </cell>
          <cell r="AA546" t="str">
            <v>T0</v>
          </cell>
          <cell r="AB546" t="str">
            <v>PT4</v>
          </cell>
          <cell r="AC546" t="str">
            <v>T0</v>
          </cell>
          <cell r="AD546" t="str">
            <v>P14</v>
          </cell>
          <cell r="AE546">
            <v>0</v>
          </cell>
          <cell r="AF546">
            <v>0</v>
          </cell>
          <cell r="AG546">
            <v>0.91666666666666663</v>
          </cell>
          <cell r="AH546">
            <v>0</v>
          </cell>
          <cell r="AI546">
            <v>0</v>
          </cell>
          <cell r="AJ546">
            <v>8.3333333333333329E-2</v>
          </cell>
          <cell r="AK546">
            <v>0</v>
          </cell>
          <cell r="AL546">
            <v>0</v>
          </cell>
          <cell r="AM546">
            <v>1</v>
          </cell>
          <cell r="AN546">
            <v>2.2399999999999999E-7</v>
          </cell>
          <cell r="AP546">
            <v>1</v>
          </cell>
          <cell r="AQ546">
            <v>1</v>
          </cell>
          <cell r="AR546">
            <v>1</v>
          </cell>
          <cell r="AS546">
            <v>53</v>
          </cell>
          <cell r="AV546">
            <v>1</v>
          </cell>
          <cell r="BA546">
            <v>1</v>
          </cell>
          <cell r="BB546">
            <v>1</v>
          </cell>
          <cell r="BC546">
            <v>3</v>
          </cell>
          <cell r="BD546">
            <v>1</v>
          </cell>
          <cell r="BJ546">
            <v>1</v>
          </cell>
          <cell r="BK546">
            <v>1</v>
          </cell>
          <cell r="BL546">
            <v>1</v>
          </cell>
          <cell r="BM546">
            <v>1</v>
          </cell>
          <cell r="BO546" t="str">
            <v xml:space="preserve">Expected to require 1 mechanic to conduct repairs. </v>
          </cell>
          <cell r="BP546" t="str">
            <v xml:space="preserve">Expected to be repairable in situ. </v>
          </cell>
          <cell r="BQ546" t="str">
            <v/>
          </cell>
          <cell r="BR546" t="str">
            <v/>
          </cell>
          <cell r="BS546" t="str">
            <v xml:space="preserve">Remove Armor Lid. </v>
          </cell>
          <cell r="BT546" t="str">
            <v/>
          </cell>
          <cell r="BU546" t="str">
            <v/>
          </cell>
          <cell r="BV546" t="str">
            <v/>
          </cell>
          <cell r="BW546" t="str">
            <v xml:space="preserve">Remove 53 bolts to remove the Top Access Plate. </v>
          </cell>
          <cell r="BX546" t="str">
            <v/>
          </cell>
          <cell r="BY546" t="str">
            <v/>
          </cell>
          <cell r="BZ546" t="str">
            <v xml:space="preserve">Replace each  Gasket with every disturbance. </v>
          </cell>
          <cell r="CA546" t="str">
            <v xml:space="preserve">Repair by exchange available at First or Second line without special facilities. </v>
          </cell>
          <cell r="CB546" t="str">
            <v/>
          </cell>
          <cell r="CC546" t="str">
            <v/>
          </cell>
          <cell r="CD546" t="str">
            <v/>
          </cell>
          <cell r="CE546" t="str">
            <v/>
          </cell>
          <cell r="CF546" t="str">
            <v xml:space="preserve">Remove and replace part with standard tools. No Special tools predicted. </v>
          </cell>
          <cell r="CG546" t="str">
            <v xml:space="preserve">Reinstall in the reverse order. </v>
          </cell>
          <cell r="CH546" t="str">
            <v/>
          </cell>
          <cell r="CI546" t="str">
            <v xml:space="preserve">No consumeables predicted. </v>
          </cell>
          <cell r="CJ546" t="str">
            <v xml:space="preserve">No predicted life limitations. </v>
          </cell>
          <cell r="CK546" t="str">
            <v/>
          </cell>
          <cell r="CL546" t="str">
            <v>Y</v>
          </cell>
        </row>
        <row r="547">
          <cell r="A547">
            <v>560</v>
          </cell>
          <cell r="B547">
            <v>315</v>
          </cell>
          <cell r="C547">
            <v>3</v>
          </cell>
          <cell r="D547" t="str">
            <v>Y</v>
          </cell>
          <cell r="E547">
            <v>0.89600000000000002</v>
          </cell>
          <cell r="F547" t="str">
            <v>SV00A0A410AG0303</v>
          </cell>
          <cell r="G547" t="str">
            <v>FT28240</v>
          </cell>
          <cell r="H547" t="str">
            <v>PMRS/REP/REC</v>
          </cell>
          <cell r="I547" t="str">
            <v>SECONDARY TANK - 2 - PMRS REPAIR RECOVERY</v>
          </cell>
          <cell r="J547" t="str">
            <v>Backing Ring</v>
          </cell>
          <cell r="K547" t="str">
            <v>Top Access Plate Assy FT28392</v>
          </cell>
          <cell r="L547" t="str">
            <v>Backing Ring</v>
          </cell>
          <cell r="M547">
            <v>1</v>
          </cell>
          <cell r="N547">
            <v>1</v>
          </cell>
          <cell r="O547">
            <v>0.89600000000000002</v>
          </cell>
          <cell r="P547">
            <v>0.89600000000000002</v>
          </cell>
          <cell r="Q547">
            <v>8.9599999999999998E-7</v>
          </cell>
          <cell r="R547">
            <v>1116071.4285714286</v>
          </cell>
          <cell r="S547" t="str">
            <v>No redundancy</v>
          </cell>
          <cell r="T547" t="str">
            <v>NPRD 95 P2- 176, Ring Backup - 0.0320M converted to hours</v>
          </cell>
          <cell r="U547">
            <v>1</v>
          </cell>
          <cell r="V547">
            <v>1.0833333333333333</v>
          </cell>
          <cell r="W547">
            <v>9.7066666666666668E-7</v>
          </cell>
          <cell r="X547" t="str">
            <v>Expected to require 1 mechanic to conduct repairs. Expected to be replaceable in situ. Remove Armor Lid. Remove 53 bolts to remove the Top Access Plate. Replace each  Gasket with every disturbance. Repair by exchange available at First or Second line with</v>
          </cell>
          <cell r="Y547">
            <v>53</v>
          </cell>
          <cell r="Z547">
            <v>0</v>
          </cell>
          <cell r="AA547" t="str">
            <v>T0</v>
          </cell>
          <cell r="AB547" t="str">
            <v>T4</v>
          </cell>
          <cell r="AC547" t="str">
            <v>P2</v>
          </cell>
          <cell r="AD547" t="str">
            <v>P14</v>
          </cell>
          <cell r="AE547">
            <v>0.44166666666666665</v>
          </cell>
          <cell r="AF547">
            <v>0</v>
          </cell>
          <cell r="AG547">
            <v>0.11666666666666667</v>
          </cell>
          <cell r="AH547">
            <v>0</v>
          </cell>
          <cell r="AI547">
            <v>0.44166666666666665</v>
          </cell>
          <cell r="AJ547">
            <v>8.3333333333333329E-2</v>
          </cell>
          <cell r="AK547">
            <v>0</v>
          </cell>
          <cell r="AL547">
            <v>0</v>
          </cell>
          <cell r="AM547">
            <v>1.0833333333333333</v>
          </cell>
          <cell r="AN547">
            <v>9.7066666666666668E-7</v>
          </cell>
          <cell r="AP547">
            <v>2</v>
          </cell>
          <cell r="AQ547">
            <v>1</v>
          </cell>
          <cell r="AR547">
            <v>1</v>
          </cell>
          <cell r="AS547">
            <v>53</v>
          </cell>
          <cell r="AV547">
            <v>1</v>
          </cell>
          <cell r="BA547">
            <v>1</v>
          </cell>
          <cell r="BB547">
            <v>1</v>
          </cell>
          <cell r="BC547">
            <v>3</v>
          </cell>
          <cell r="BD547">
            <v>1</v>
          </cell>
          <cell r="BJ547">
            <v>1</v>
          </cell>
          <cell r="BK547">
            <v>1</v>
          </cell>
          <cell r="BL547">
            <v>1</v>
          </cell>
          <cell r="BM547">
            <v>1</v>
          </cell>
          <cell r="BO547" t="str">
            <v xml:space="preserve">Expected to require 1 mechanic to conduct repairs. </v>
          </cell>
          <cell r="BP547" t="str">
            <v xml:space="preserve">Expected to be replaceable in situ. </v>
          </cell>
          <cell r="BQ547" t="str">
            <v/>
          </cell>
          <cell r="BR547" t="str">
            <v/>
          </cell>
          <cell r="BS547" t="str">
            <v xml:space="preserve">Remove Armor Lid. </v>
          </cell>
          <cell r="BT547" t="str">
            <v/>
          </cell>
          <cell r="BU547" t="str">
            <v/>
          </cell>
          <cell r="BV547" t="str">
            <v/>
          </cell>
          <cell r="BW547" t="str">
            <v xml:space="preserve">Remove 53 bolts to remove the Top Access Plate. </v>
          </cell>
          <cell r="BX547" t="str">
            <v/>
          </cell>
          <cell r="BY547" t="str">
            <v/>
          </cell>
          <cell r="BZ547" t="str">
            <v xml:space="preserve">Replace each  Gasket with every disturbance. </v>
          </cell>
          <cell r="CA547" t="str">
            <v xml:space="preserve">Repair by exchange available at First or Second line without special facilities. </v>
          </cell>
          <cell r="CB547" t="str">
            <v/>
          </cell>
          <cell r="CC547" t="str">
            <v/>
          </cell>
          <cell r="CD547" t="str">
            <v/>
          </cell>
          <cell r="CE547" t="str">
            <v/>
          </cell>
          <cell r="CF547" t="str">
            <v xml:space="preserve">Remove and replace part with standard tools. No Special tools predicted. </v>
          </cell>
          <cell r="CG547" t="str">
            <v xml:space="preserve">Reinstall in the reverse order. </v>
          </cell>
          <cell r="CH547" t="str">
            <v/>
          </cell>
          <cell r="CI547" t="str">
            <v xml:space="preserve">No consumeables predicted. </v>
          </cell>
          <cell r="CJ547" t="str">
            <v xml:space="preserve">No predicted life limitations. </v>
          </cell>
          <cell r="CK547" t="str">
            <v/>
          </cell>
          <cell r="CL547" t="str">
            <v>Y</v>
          </cell>
        </row>
        <row r="548">
          <cell r="A548">
            <v>561</v>
          </cell>
          <cell r="B548">
            <v>316</v>
          </cell>
          <cell r="C548">
            <v>3</v>
          </cell>
          <cell r="D548" t="str">
            <v>Y</v>
          </cell>
          <cell r="E548">
            <v>5.7830350964303756E-3</v>
          </cell>
          <cell r="F548" t="str">
            <v>SV00A0A410AG0305</v>
          </cell>
          <cell r="G548" t="str">
            <v>FT28250</v>
          </cell>
          <cell r="H548" t="str">
            <v>PMRS/REP/REC</v>
          </cell>
          <cell r="I548" t="str">
            <v>SECONDARY TANK - 2 - PMRS REPAIR RECOVERY</v>
          </cell>
          <cell r="J548" t="str">
            <v>Gasket</v>
          </cell>
          <cell r="K548" t="str">
            <v>Top Access Plate Assy FT28392</v>
          </cell>
          <cell r="L548" t="str">
            <v>Gasket</v>
          </cell>
          <cell r="M548">
            <v>2</v>
          </cell>
          <cell r="N548">
            <v>2</v>
          </cell>
          <cell r="O548">
            <v>2.8915175482151878E-3</v>
          </cell>
          <cell r="P548">
            <v>5.7830350964303756E-3</v>
          </cell>
          <cell r="Q548">
            <v>5.7830350964303757E-9</v>
          </cell>
          <cell r="R548">
            <v>172919580</v>
          </cell>
          <cell r="S548" t="str">
            <v>No redundancy</v>
          </cell>
          <cell r="T548" t="str">
            <v>NPRD 95 P2- 98, Gasket P# 2-242N674-70 - 1/864.5979 GF converted to GM.</v>
          </cell>
          <cell r="U548">
            <v>1</v>
          </cell>
          <cell r="V548">
            <v>1</v>
          </cell>
          <cell r="W548">
            <v>5.7830350964303757E-9</v>
          </cell>
          <cell r="X548" t="str">
            <v>Expected to require 1 mechanic to conduct repairs. Expected to be replaceable in situ. Remove Armor Lid. Remove 53 bolts to remove the Top Access Plate. Replace each  Gasket with every disturbance. Repair by exchange available at First or Second line with</v>
          </cell>
          <cell r="Y548">
            <v>53</v>
          </cell>
          <cell r="Z548">
            <v>0</v>
          </cell>
          <cell r="AA548" t="str">
            <v>T0</v>
          </cell>
          <cell r="AB548" t="str">
            <v>T4</v>
          </cell>
          <cell r="AC548" t="str">
            <v>P14</v>
          </cell>
          <cell r="AD548" t="str">
            <v>T0</v>
          </cell>
          <cell r="AE548">
            <v>0.44166666666666665</v>
          </cell>
          <cell r="AF548">
            <v>0</v>
          </cell>
          <cell r="AG548">
            <v>3.3333333333333333E-2</v>
          </cell>
          <cell r="AH548">
            <v>0</v>
          </cell>
          <cell r="AI548">
            <v>0.44166666666666665</v>
          </cell>
          <cell r="AJ548">
            <v>8.3333333333333329E-2</v>
          </cell>
          <cell r="AK548">
            <v>0</v>
          </cell>
          <cell r="AL548">
            <v>0</v>
          </cell>
          <cell r="AM548">
            <v>1</v>
          </cell>
          <cell r="AN548">
            <v>5.7830350964303757E-9</v>
          </cell>
          <cell r="AP548">
            <v>2</v>
          </cell>
          <cell r="AQ548">
            <v>1</v>
          </cell>
          <cell r="AR548">
            <v>1</v>
          </cell>
          <cell r="AS548">
            <v>53</v>
          </cell>
          <cell r="AV548">
            <v>1</v>
          </cell>
          <cell r="BA548">
            <v>1</v>
          </cell>
          <cell r="BB548">
            <v>1</v>
          </cell>
          <cell r="BC548">
            <v>3</v>
          </cell>
          <cell r="BD548">
            <v>1</v>
          </cell>
          <cell r="BJ548">
            <v>1</v>
          </cell>
          <cell r="BL548">
            <v>1</v>
          </cell>
          <cell r="BM548">
            <v>4</v>
          </cell>
          <cell r="BO548" t="str">
            <v xml:space="preserve">Expected to require 1 mechanic to conduct repairs. </v>
          </cell>
          <cell r="BP548" t="str">
            <v xml:space="preserve">Expected to be replaceable in situ. </v>
          </cell>
          <cell r="BQ548" t="str">
            <v/>
          </cell>
          <cell r="BR548" t="str">
            <v/>
          </cell>
          <cell r="BS548" t="str">
            <v xml:space="preserve">Remove Armor Lid. </v>
          </cell>
          <cell r="BT548" t="str">
            <v/>
          </cell>
          <cell r="BU548" t="str">
            <v/>
          </cell>
          <cell r="BV548" t="str">
            <v/>
          </cell>
          <cell r="BW548" t="str">
            <v xml:space="preserve">Remove 53 bolts to remove the Top Access Plate. </v>
          </cell>
          <cell r="BX548" t="str">
            <v/>
          </cell>
          <cell r="BY548" t="str">
            <v/>
          </cell>
          <cell r="BZ548" t="str">
            <v xml:space="preserve">Replace each  Gasket with every disturbance. </v>
          </cell>
          <cell r="CA548" t="str">
            <v xml:space="preserve">Repair by exchange available at First or Second line without special facilities. </v>
          </cell>
          <cell r="CB548" t="str">
            <v/>
          </cell>
          <cell r="CC548" t="str">
            <v/>
          </cell>
          <cell r="CD548" t="str">
            <v/>
          </cell>
          <cell r="CE548" t="str">
            <v/>
          </cell>
          <cell r="CF548" t="str">
            <v xml:space="preserve">Remove and replace part with standard tools. No Special tools predicted. </v>
          </cell>
          <cell r="CG548" t="str">
            <v/>
          </cell>
          <cell r="CH548" t="str">
            <v/>
          </cell>
          <cell r="CI548" t="str">
            <v xml:space="preserve">No consumeables predicted. </v>
          </cell>
          <cell r="CJ548" t="str">
            <v xml:space="preserve">Life Limited. This material is subject to deterioration. Inspect on condition at 10 years, and every 5 years subsequently. If disturbed, replace with new. </v>
          </cell>
          <cell r="CK548" t="str">
            <v/>
          </cell>
          <cell r="CL548" t="str">
            <v>Y</v>
          </cell>
        </row>
        <row r="549">
          <cell r="A549">
            <v>562</v>
          </cell>
          <cell r="B549">
            <v>317</v>
          </cell>
          <cell r="C549">
            <v>3</v>
          </cell>
          <cell r="D549" t="str">
            <v>Y</v>
          </cell>
          <cell r="E549">
            <v>2.968</v>
          </cell>
          <cell r="F549" t="str">
            <v>SV00A0A410AG0307</v>
          </cell>
          <cell r="G549" t="str">
            <v>BT-M6X25HX/SS</v>
          </cell>
          <cell r="H549" t="str">
            <v>PMRS/REP/REC</v>
          </cell>
          <cell r="I549" t="str">
            <v>SECONDARY TANK - 2 - PMRS REPAIR RECOVERY</v>
          </cell>
          <cell r="J549" t="str">
            <v>M6 Bolt Hex Head</v>
          </cell>
          <cell r="K549" t="str">
            <v>Top Access Plate Assy FT28392</v>
          </cell>
          <cell r="L549" t="str">
            <v>M6 Bolt Hex Head</v>
          </cell>
          <cell r="M549">
            <v>53</v>
          </cell>
          <cell r="N549">
            <v>53</v>
          </cell>
          <cell r="O549">
            <v>5.6000000000000001E-2</v>
          </cell>
          <cell r="P549">
            <v>2.968</v>
          </cell>
          <cell r="Q549">
            <v>2.9679999999999998E-6</v>
          </cell>
          <cell r="R549">
            <v>336927.22371967655</v>
          </cell>
          <cell r="S549" t="str">
            <v>Multiple fasteners</v>
          </cell>
          <cell r="T549" t="str">
            <v>NPRD 95 P2-20, Bolt Hex Head - 0.0020M converted to hours</v>
          </cell>
          <cell r="U549">
            <v>1</v>
          </cell>
          <cell r="V549">
            <v>9.9999999999999992E-2</v>
          </cell>
          <cell r="W549">
            <v>2.9679999999999996E-7</v>
          </cell>
          <cell r="X549" t="str">
            <v>Expected to require 1 mechanic to conduct repairs. Expected to be replaceable in situ. Remove Armor Lid. Repair by exchange available at First or Second line without special facilities. Remove and replace part with standard tools. No Special tools predict</v>
          </cell>
          <cell r="Z549">
            <v>0</v>
          </cell>
          <cell r="AA549" t="str">
            <v>T0</v>
          </cell>
          <cell r="AB549" t="str">
            <v>T0</v>
          </cell>
          <cell r="AC549" t="str">
            <v>P6</v>
          </cell>
          <cell r="AD549" t="str">
            <v>T0</v>
          </cell>
          <cell r="AE549">
            <v>0</v>
          </cell>
          <cell r="AF549">
            <v>0</v>
          </cell>
          <cell r="AG549">
            <v>1.6666666666666666E-2</v>
          </cell>
          <cell r="AH549">
            <v>0</v>
          </cell>
          <cell r="AI549">
            <v>0</v>
          </cell>
          <cell r="AJ549">
            <v>8.3333333333333329E-2</v>
          </cell>
          <cell r="AK549">
            <v>0</v>
          </cell>
          <cell r="AL549">
            <v>0</v>
          </cell>
          <cell r="AM549">
            <v>9.9999999999999992E-2</v>
          </cell>
          <cell r="AN549">
            <v>2.9679999999999996E-7</v>
          </cell>
          <cell r="AP549">
            <v>2</v>
          </cell>
          <cell r="AQ549">
            <v>1</v>
          </cell>
          <cell r="AV549">
            <v>1</v>
          </cell>
          <cell r="BD549">
            <v>1</v>
          </cell>
          <cell r="BJ549">
            <v>1</v>
          </cell>
          <cell r="BL549">
            <v>1</v>
          </cell>
          <cell r="BM549">
            <v>1</v>
          </cell>
          <cell r="BO549" t="str">
            <v xml:space="preserve">Expected to require 1 mechanic to conduct repairs. </v>
          </cell>
          <cell r="BP549" t="str">
            <v xml:space="preserve">Expected to be replaceable in situ. </v>
          </cell>
          <cell r="BQ549" t="str">
            <v/>
          </cell>
          <cell r="BR549" t="str">
            <v/>
          </cell>
          <cell r="BS549" t="str">
            <v xml:space="preserve">Remove Armor Lid. </v>
          </cell>
          <cell r="BT549" t="str">
            <v/>
          </cell>
          <cell r="BU549" t="str">
            <v/>
          </cell>
          <cell r="BV549" t="str">
            <v/>
          </cell>
          <cell r="BW549" t="str">
            <v/>
          </cell>
          <cell r="BX549" t="str">
            <v/>
          </cell>
          <cell r="BY549" t="str">
            <v/>
          </cell>
          <cell r="BZ549" t="str">
            <v/>
          </cell>
          <cell r="CA549" t="str">
            <v xml:space="preserve">Repair by exchange available at First or Second line without special facilities. </v>
          </cell>
          <cell r="CB549" t="str">
            <v/>
          </cell>
          <cell r="CC549" t="str">
            <v/>
          </cell>
          <cell r="CD549" t="str">
            <v/>
          </cell>
          <cell r="CE549" t="str">
            <v/>
          </cell>
          <cell r="CF549" t="str">
            <v xml:space="preserve">Remove and replace part with standard tools. No Special tools predicted. </v>
          </cell>
          <cell r="CG549" t="str">
            <v/>
          </cell>
          <cell r="CH549" t="str">
            <v/>
          </cell>
          <cell r="CI549" t="str">
            <v xml:space="preserve">No consumeables predicted. </v>
          </cell>
          <cell r="CJ549" t="str">
            <v xml:space="preserve">No predicted life limitations. </v>
          </cell>
          <cell r="CK549" t="str">
            <v/>
          </cell>
          <cell r="CL549" t="str">
            <v>Y</v>
          </cell>
        </row>
        <row r="550">
          <cell r="A550">
            <v>563</v>
          </cell>
          <cell r="B550">
            <v>317</v>
          </cell>
          <cell r="C550">
            <v>3</v>
          </cell>
          <cell r="D550" t="str">
            <v>Y</v>
          </cell>
          <cell r="E550">
            <v>0.16800000000000001</v>
          </cell>
          <cell r="F550" t="str">
            <v>SV00A0A410AG0309</v>
          </cell>
          <cell r="G550" t="str">
            <v>BT-M6X16CSK/SS</v>
          </cell>
          <cell r="H550" t="str">
            <v>PMRS/REP/REC</v>
          </cell>
          <cell r="I550" t="str">
            <v>SECONDARY TANK - 2 - PMRS REPAIR RECOVERY</v>
          </cell>
          <cell r="J550" t="str">
            <v>M6 Bolt Csk Head</v>
          </cell>
          <cell r="K550" t="str">
            <v>Top Access Plate Assy FT28392</v>
          </cell>
          <cell r="L550" t="str">
            <v>M6 Bolt Csk Head</v>
          </cell>
          <cell r="M550">
            <v>3</v>
          </cell>
          <cell r="N550">
            <v>3</v>
          </cell>
          <cell r="O550">
            <v>5.6000000000000001E-2</v>
          </cell>
          <cell r="P550">
            <v>0.16800000000000001</v>
          </cell>
          <cell r="Q550">
            <v>1.6800000000000002E-7</v>
          </cell>
          <cell r="R550">
            <v>5952380.9523809515</v>
          </cell>
          <cell r="S550" t="str">
            <v>Multiple fasteners</v>
          </cell>
          <cell r="T550" t="str">
            <v>NPRD 95 P2-20, Bolt Hex Head - 0.0020M converted to hours</v>
          </cell>
          <cell r="U550">
            <v>1</v>
          </cell>
          <cell r="V550">
            <v>1.0166666666666666</v>
          </cell>
          <cell r="W550">
            <v>1.7080000000000002E-7</v>
          </cell>
          <cell r="X550" t="str">
            <v>Expected to require 1 mechanic to conduct repairs. Expected to be replaceable in situ. Remove Armor Lid. Remove 53 bolts to remove the Top Access Plate. Replace each  Gasket with every disturbance. Repair by exchange available at First or Second line with</v>
          </cell>
          <cell r="Y550">
            <v>53</v>
          </cell>
          <cell r="Z550">
            <v>0</v>
          </cell>
          <cell r="AA550" t="str">
            <v>T0</v>
          </cell>
          <cell r="AB550" t="str">
            <v>T4</v>
          </cell>
          <cell r="AC550" t="str">
            <v>P6</v>
          </cell>
          <cell r="AD550" t="str">
            <v>P14</v>
          </cell>
          <cell r="AE550">
            <v>0.44166666666666665</v>
          </cell>
          <cell r="AF550">
            <v>0</v>
          </cell>
          <cell r="AG550">
            <v>0.05</v>
          </cell>
          <cell r="AH550">
            <v>0</v>
          </cell>
          <cell r="AI550">
            <v>0.44166666666666665</v>
          </cell>
          <cell r="AJ550">
            <v>8.3333333333333329E-2</v>
          </cell>
          <cell r="AK550">
            <v>0</v>
          </cell>
          <cell r="AL550">
            <v>0</v>
          </cell>
          <cell r="AM550">
            <v>1.0166666666666666</v>
          </cell>
          <cell r="AN550">
            <v>1.7080000000000002E-7</v>
          </cell>
          <cell r="AP550">
            <v>2</v>
          </cell>
          <cell r="AQ550">
            <v>1</v>
          </cell>
          <cell r="AR550">
            <v>1</v>
          </cell>
          <cell r="AS550">
            <v>53</v>
          </cell>
          <cell r="AV550">
            <v>1</v>
          </cell>
          <cell r="BA550">
            <v>1</v>
          </cell>
          <cell r="BB550">
            <v>1</v>
          </cell>
          <cell r="BC550">
            <v>3</v>
          </cell>
          <cell r="BD550">
            <v>1</v>
          </cell>
          <cell r="BJ550">
            <v>1</v>
          </cell>
          <cell r="BK550">
            <v>1</v>
          </cell>
          <cell r="BL550">
            <v>1</v>
          </cell>
          <cell r="BM550">
            <v>1</v>
          </cell>
          <cell r="BO550" t="str">
            <v xml:space="preserve">Expected to require 1 mechanic to conduct repairs. </v>
          </cell>
          <cell r="BP550" t="str">
            <v xml:space="preserve">Expected to be replaceable in situ. </v>
          </cell>
          <cell r="BQ550" t="str">
            <v/>
          </cell>
          <cell r="BR550" t="str">
            <v/>
          </cell>
          <cell r="BS550" t="str">
            <v xml:space="preserve">Remove Armor Lid. </v>
          </cell>
          <cell r="BT550" t="str">
            <v/>
          </cell>
          <cell r="BU550" t="str">
            <v/>
          </cell>
          <cell r="BV550" t="str">
            <v/>
          </cell>
          <cell r="BW550" t="str">
            <v xml:space="preserve">Remove 53 bolts to remove the Top Access Plate. </v>
          </cell>
          <cell r="BX550" t="str">
            <v/>
          </cell>
          <cell r="BY550" t="str">
            <v/>
          </cell>
          <cell r="BZ550" t="str">
            <v xml:space="preserve">Replace each  Gasket with every disturbance. </v>
          </cell>
          <cell r="CA550" t="str">
            <v xml:space="preserve">Repair by exchange available at First or Second line without special facilities. </v>
          </cell>
          <cell r="CB550" t="str">
            <v/>
          </cell>
          <cell r="CC550" t="str">
            <v/>
          </cell>
          <cell r="CD550" t="str">
            <v/>
          </cell>
          <cell r="CE550" t="str">
            <v/>
          </cell>
          <cell r="CF550" t="str">
            <v xml:space="preserve">Remove and replace part with standard tools. No Special tools predicted. </v>
          </cell>
          <cell r="CG550" t="str">
            <v xml:space="preserve">Reinstall in the reverse order. </v>
          </cell>
          <cell r="CH550" t="str">
            <v/>
          </cell>
          <cell r="CI550" t="str">
            <v xml:space="preserve">No consumeables predicted. </v>
          </cell>
          <cell r="CJ550" t="str">
            <v xml:space="preserve">No predicted life limitations. </v>
          </cell>
          <cell r="CK550" t="str">
            <v/>
          </cell>
          <cell r="CL550" t="str">
            <v>Y</v>
          </cell>
        </row>
        <row r="551">
          <cell r="A551">
            <v>564</v>
          </cell>
          <cell r="B551">
            <v>318</v>
          </cell>
          <cell r="C551">
            <v>3</v>
          </cell>
          <cell r="D551" t="str">
            <v>Y</v>
          </cell>
          <cell r="E551">
            <v>0.88052895344149762</v>
          </cell>
          <cell r="F551" t="str">
            <v>SV00A0A410AG0311</v>
          </cell>
          <cell r="G551" t="str">
            <v>Z-W-M6/SS</v>
          </cell>
          <cell r="H551" t="str">
            <v>PMRS/REP/REC</v>
          </cell>
          <cell r="I551" t="str">
            <v>SECONDARY TANK - 2 - PMRS REPAIR RECOVERY</v>
          </cell>
          <cell r="J551" t="str">
            <v>M6 Washer</v>
          </cell>
          <cell r="K551" t="str">
            <v>Top Access Plate Assy FT28392</v>
          </cell>
          <cell r="L551" t="str">
            <v>M6 Washer</v>
          </cell>
          <cell r="M551">
            <v>53</v>
          </cell>
          <cell r="N551">
            <v>53</v>
          </cell>
          <cell r="O551">
            <v>1.6613753838518822E-2</v>
          </cell>
          <cell r="P551">
            <v>0.88052895344149762</v>
          </cell>
          <cell r="Q551">
            <v>8.8052895344149758E-7</v>
          </cell>
          <cell r="R551">
            <v>1135680.9973045823</v>
          </cell>
          <cell r="S551" t="str">
            <v>Multiple fasteners</v>
          </cell>
          <cell r="T551" t="str">
            <v>NPRD 95 P2-237, Washer P# 7748743 - 1/1685.3506M GM converted to hours</v>
          </cell>
          <cell r="U551">
            <v>1</v>
          </cell>
          <cell r="V551">
            <v>9.9999999999999992E-2</v>
          </cell>
          <cell r="W551">
            <v>8.8052895344149755E-8</v>
          </cell>
          <cell r="X551" t="str">
            <v>Expected to require 1 mechanic to conduct repairs. Expected to be replaceable in situ. Remove Armor Lid. Repair by exchange available at First or Second line without special facilities. Remove and replace part with standard tools. No Special tools predict</v>
          </cell>
          <cell r="Z551">
            <v>0</v>
          </cell>
          <cell r="AA551" t="str">
            <v>T0</v>
          </cell>
          <cell r="AB551" t="str">
            <v>T0</v>
          </cell>
          <cell r="AC551" t="str">
            <v>P26</v>
          </cell>
          <cell r="AD551" t="str">
            <v>T0</v>
          </cell>
          <cell r="AE551">
            <v>0</v>
          </cell>
          <cell r="AF551">
            <v>0</v>
          </cell>
          <cell r="AG551">
            <v>1.6666666666666666E-2</v>
          </cell>
          <cell r="AH551">
            <v>0</v>
          </cell>
          <cell r="AI551">
            <v>0</v>
          </cell>
          <cell r="AJ551">
            <v>8.3333333333333329E-2</v>
          </cell>
          <cell r="AK551">
            <v>0</v>
          </cell>
          <cell r="AL551">
            <v>0</v>
          </cell>
          <cell r="AM551">
            <v>9.9999999999999992E-2</v>
          </cell>
          <cell r="AN551">
            <v>8.8052895344149755E-8</v>
          </cell>
          <cell r="AP551">
            <v>2</v>
          </cell>
          <cell r="AQ551">
            <v>1</v>
          </cell>
          <cell r="AV551">
            <v>1</v>
          </cell>
          <cell r="BD551">
            <v>1</v>
          </cell>
          <cell r="BJ551">
            <v>1</v>
          </cell>
          <cell r="BL551">
            <v>1</v>
          </cell>
          <cell r="BM551">
            <v>1</v>
          </cell>
          <cell r="BO551" t="str">
            <v xml:space="preserve">Expected to require 1 mechanic to conduct repairs. </v>
          </cell>
          <cell r="BP551" t="str">
            <v xml:space="preserve">Expected to be replaceable in situ. </v>
          </cell>
          <cell r="BQ551" t="str">
            <v/>
          </cell>
          <cell r="BR551" t="str">
            <v/>
          </cell>
          <cell r="BS551" t="str">
            <v xml:space="preserve">Remove Armor Lid. </v>
          </cell>
          <cell r="BT551" t="str">
            <v/>
          </cell>
          <cell r="BU551" t="str">
            <v/>
          </cell>
          <cell r="BV551" t="str">
            <v/>
          </cell>
          <cell r="BW551" t="str">
            <v/>
          </cell>
          <cell r="BX551" t="str">
            <v/>
          </cell>
          <cell r="BY551" t="str">
            <v/>
          </cell>
          <cell r="BZ551" t="str">
            <v/>
          </cell>
          <cell r="CA551" t="str">
            <v xml:space="preserve">Repair by exchange available at First or Second line without special facilities. </v>
          </cell>
          <cell r="CB551" t="str">
            <v/>
          </cell>
          <cell r="CC551" t="str">
            <v/>
          </cell>
          <cell r="CD551" t="str">
            <v/>
          </cell>
          <cell r="CE551" t="str">
            <v/>
          </cell>
          <cell r="CF551" t="str">
            <v xml:space="preserve">Remove and replace part with standard tools. No Special tools predicted. </v>
          </cell>
          <cell r="CG551" t="str">
            <v/>
          </cell>
          <cell r="CH551" t="str">
            <v/>
          </cell>
          <cell r="CI551" t="str">
            <v xml:space="preserve">No consumeables predicted. </v>
          </cell>
          <cell r="CJ551" t="str">
            <v xml:space="preserve">No predicted life limitations. </v>
          </cell>
          <cell r="CK551" t="str">
            <v/>
          </cell>
          <cell r="CL551" t="str">
            <v>Y</v>
          </cell>
        </row>
        <row r="552">
          <cell r="A552">
            <v>565</v>
          </cell>
          <cell r="B552">
            <v>319</v>
          </cell>
          <cell r="C552">
            <v>2</v>
          </cell>
          <cell r="D552" t="str">
            <v>N</v>
          </cell>
          <cell r="E552">
            <v>0</v>
          </cell>
          <cell r="F552" t="str">
            <v>SV00A0A410AG05</v>
          </cell>
          <cell r="G552" t="str">
            <v/>
          </cell>
          <cell r="H552" t="str">
            <v>PMRS/REP/REC</v>
          </cell>
          <cell r="I552" t="str">
            <v>SECONDARY TANK - 2 - PMRS REPAIR RECOVERY</v>
          </cell>
          <cell r="J552" t="str">
            <v/>
          </cell>
          <cell r="K552" t="str">
            <v>Fuel Filler</v>
          </cell>
          <cell r="L552" t="str">
            <v/>
          </cell>
          <cell r="M552" t="str">
            <v/>
          </cell>
          <cell r="N552" t="str">
            <v/>
          </cell>
          <cell r="O552">
            <v>26.218042353543186</v>
          </cell>
          <cell r="P552">
            <v>26.218042353543186</v>
          </cell>
          <cell r="Q552">
            <v>2.6218042353543187E-5</v>
          </cell>
          <cell r="R552">
            <v>38141.673070600438</v>
          </cell>
          <cell r="S552" t="str">
            <v>No redundancy</v>
          </cell>
          <cell r="T552" t="str">
            <v>Sum of Below Parts</v>
          </cell>
          <cell r="U552">
            <v>1</v>
          </cell>
          <cell r="V552">
            <v>0.10129227698062876</v>
          </cell>
          <cell r="W552">
            <v>2.6556852079649523E-6</v>
          </cell>
          <cell r="X552" t="str">
            <v xml:space="preserve">Repair by exchange available at First or Second line without special facilities. See parts below. Individual damaged parts can be replaced without replacing the tank. </v>
          </cell>
          <cell r="Z552">
            <v>0</v>
          </cell>
          <cell r="AA552" t="str">
            <v>T0</v>
          </cell>
          <cell r="AB552" t="str">
            <v>T0</v>
          </cell>
          <cell r="AC552" t="str">
            <v>T0</v>
          </cell>
          <cell r="AD552" t="str">
            <v>T0</v>
          </cell>
          <cell r="AL552" t="str">
            <v>MTTE =</v>
          </cell>
          <cell r="AM552">
            <v>0.10129227698062876</v>
          </cell>
          <cell r="AN552">
            <v>2.6556852079649523E-6</v>
          </cell>
          <cell r="AP552">
            <v>1</v>
          </cell>
          <cell r="AQ552">
            <v>4</v>
          </cell>
          <cell r="BJ552">
            <v>6</v>
          </cell>
          <cell r="BL552">
            <v>6</v>
          </cell>
          <cell r="BM552">
            <v>5</v>
          </cell>
          <cell r="BN552">
            <v>2</v>
          </cell>
          <cell r="BO552" t="str">
            <v/>
          </cell>
          <cell r="BP552" t="str">
            <v/>
          </cell>
          <cell r="BQ552" t="str">
            <v/>
          </cell>
          <cell r="BR552" t="str">
            <v/>
          </cell>
          <cell r="BS552" t="str">
            <v/>
          </cell>
          <cell r="BT552" t="str">
            <v/>
          </cell>
          <cell r="BU552" t="str">
            <v/>
          </cell>
          <cell r="BV552" t="str">
            <v/>
          </cell>
          <cell r="BW552" t="str">
            <v/>
          </cell>
          <cell r="BX552" t="str">
            <v/>
          </cell>
          <cell r="BY552" t="str">
            <v/>
          </cell>
          <cell r="BZ552" t="str">
            <v/>
          </cell>
          <cell r="CA552" t="str">
            <v xml:space="preserve">Repair by exchange available at First or Second line without special facilities. </v>
          </cell>
          <cell r="CB552" t="str">
            <v/>
          </cell>
          <cell r="CC552" t="str">
            <v/>
          </cell>
          <cell r="CD552" t="str">
            <v/>
          </cell>
          <cell r="CE552" t="str">
            <v/>
          </cell>
          <cell r="CF552" t="str">
            <v/>
          </cell>
          <cell r="CG552" t="str">
            <v/>
          </cell>
          <cell r="CH552" t="str">
            <v/>
          </cell>
          <cell r="CI552" t="str">
            <v/>
          </cell>
          <cell r="CJ552" t="str">
            <v/>
          </cell>
          <cell r="CK552" t="str">
            <v xml:space="preserve">See parts below. Individual damaged parts can be replaced without replacing the tank. </v>
          </cell>
          <cell r="CL552" t="str">
            <v>Y</v>
          </cell>
        </row>
        <row r="553">
          <cell r="A553">
            <v>566</v>
          </cell>
          <cell r="B553">
            <v>319</v>
          </cell>
          <cell r="C553">
            <v>3</v>
          </cell>
          <cell r="D553" t="str">
            <v>Y</v>
          </cell>
          <cell r="E553">
            <v>0.89600000000000002</v>
          </cell>
          <cell r="F553" t="str">
            <v>SV00A0A410AG0501</v>
          </cell>
          <cell r="G553" t="str">
            <v>Y-J2-1MA-X-V</v>
          </cell>
          <cell r="H553" t="str">
            <v>PMRS/REP/REC</v>
          </cell>
          <cell r="I553" t="str">
            <v>SECONDARY TANK - 2 - PMRS REPAIR RECOVERY</v>
          </cell>
          <cell r="J553" t="str">
            <v>Pressure/Gravity Refuel Coupling</v>
          </cell>
          <cell r="K553" t="str">
            <v>Fuel Filler LRU</v>
          </cell>
          <cell r="L553" t="str">
            <v>Pressure/Gravity Refuel Coupling</v>
          </cell>
          <cell r="M553">
            <v>1</v>
          </cell>
          <cell r="N553">
            <v>1</v>
          </cell>
          <cell r="O553">
            <v>0.89600000000000002</v>
          </cell>
          <cell r="P553">
            <v>0.89600000000000002</v>
          </cell>
          <cell r="Q553">
            <v>8.9599999999999998E-7</v>
          </cell>
          <cell r="R553">
            <v>1116071.4285714286</v>
          </cell>
          <cell r="S553" t="str">
            <v>No redundancy</v>
          </cell>
          <cell r="T553" t="str">
            <v>NPRD 95 P2-6, Adapter - 0.0320M converted to hours</v>
          </cell>
          <cell r="U553">
            <v>1</v>
          </cell>
          <cell r="V553">
            <v>0.13333333333333333</v>
          </cell>
          <cell r="W553">
            <v>1.1946666666666665E-7</v>
          </cell>
          <cell r="X553" t="str">
            <v>Expected to require 1 mechanic to conduct repairs. Expected to be replaceable in situ. Open Armor Hatch for access. Remove 14 M4 countersink screws to remove the Fuel Filler. Repair by exchange available at First or Second line without special facilities.</v>
          </cell>
          <cell r="Y553">
            <v>14</v>
          </cell>
          <cell r="Z553">
            <v>0</v>
          </cell>
          <cell r="AA553" t="str">
            <v>T0</v>
          </cell>
          <cell r="AB553" t="str">
            <v>T0</v>
          </cell>
          <cell r="AC553" t="str">
            <v>P12</v>
          </cell>
          <cell r="AD553" t="str">
            <v>T0</v>
          </cell>
          <cell r="AE553">
            <v>0</v>
          </cell>
          <cell r="AF553">
            <v>0</v>
          </cell>
          <cell r="AG553">
            <v>0.05</v>
          </cell>
          <cell r="AH553">
            <v>0</v>
          </cell>
          <cell r="AI553">
            <v>0</v>
          </cell>
          <cell r="AJ553">
            <v>8.3333333333333329E-2</v>
          </cell>
          <cell r="AK553">
            <v>0</v>
          </cell>
          <cell r="AL553">
            <v>0</v>
          </cell>
          <cell r="AM553">
            <v>0.13333333333333333</v>
          </cell>
          <cell r="AN553">
            <v>1.1946666666666665E-7</v>
          </cell>
          <cell r="AP553">
            <v>2</v>
          </cell>
          <cell r="AQ553">
            <v>1</v>
          </cell>
          <cell r="AU553">
            <v>1</v>
          </cell>
          <cell r="AZ553" t="str">
            <v xml:space="preserve">Remove 14 M4 countersink screws to remove the Fuel Filler. </v>
          </cell>
          <cell r="BD553">
            <v>1</v>
          </cell>
          <cell r="BJ553">
            <v>1</v>
          </cell>
          <cell r="BL553">
            <v>1</v>
          </cell>
          <cell r="BM553">
            <v>1</v>
          </cell>
          <cell r="BO553" t="str">
            <v xml:space="preserve">Expected to require 1 mechanic to conduct repairs. </v>
          </cell>
          <cell r="BP553" t="str">
            <v xml:space="preserve">Expected to be replaceable in situ. </v>
          </cell>
          <cell r="BQ553" t="str">
            <v/>
          </cell>
          <cell r="BR553" t="str">
            <v xml:space="preserve">Open Armor Hatch for access. </v>
          </cell>
          <cell r="BS553" t="str">
            <v/>
          </cell>
          <cell r="BT553" t="str">
            <v/>
          </cell>
          <cell r="BU553" t="str">
            <v/>
          </cell>
          <cell r="BV553" t="str">
            <v/>
          </cell>
          <cell r="BW553" t="str">
            <v/>
          </cell>
          <cell r="BX553" t="str">
            <v/>
          </cell>
          <cell r="BY553" t="str">
            <v xml:space="preserve">Remove 14 M4 countersink screws to remove the Fuel Filler. </v>
          </cell>
          <cell r="BZ553" t="str">
            <v/>
          </cell>
          <cell r="CA553" t="str">
            <v xml:space="preserve">Repair by exchange available at First or Second line without special facilities. </v>
          </cell>
          <cell r="CB553" t="str">
            <v/>
          </cell>
          <cell r="CC553" t="str">
            <v/>
          </cell>
          <cell r="CD553" t="str">
            <v/>
          </cell>
          <cell r="CE553" t="str">
            <v/>
          </cell>
          <cell r="CF553" t="str">
            <v xml:space="preserve">Remove and replace part with standard tools. No Special tools predicted. </v>
          </cell>
          <cell r="CG553" t="str">
            <v/>
          </cell>
          <cell r="CH553" t="str">
            <v/>
          </cell>
          <cell r="CI553" t="str">
            <v xml:space="preserve">No consumeables predicted. </v>
          </cell>
          <cell r="CJ553" t="str">
            <v xml:space="preserve">No predicted life limitations. </v>
          </cell>
          <cell r="CK553" t="str">
            <v/>
          </cell>
          <cell r="CL553" t="str">
            <v>Y</v>
          </cell>
        </row>
        <row r="554">
          <cell r="A554">
            <v>567</v>
          </cell>
          <cell r="B554">
            <v>320</v>
          </cell>
          <cell r="C554">
            <v>3</v>
          </cell>
          <cell r="D554" t="str">
            <v>Y</v>
          </cell>
          <cell r="E554">
            <v>24.425797750743651</v>
          </cell>
          <cell r="F554" t="str">
            <v>SV00A0A410AG0503</v>
          </cell>
          <cell r="G554" t="str">
            <v>Y-FCMX109A</v>
          </cell>
          <cell r="H554" t="str">
            <v>PMRS/REP/REC</v>
          </cell>
          <cell r="I554" t="str">
            <v>SECONDARY TANK - 2 - PMRS REPAIR RECOVERY</v>
          </cell>
          <cell r="J554" t="str">
            <v>STANAG 3105  Filler Cap &amp; Lanyard</v>
          </cell>
          <cell r="K554" t="str">
            <v>Fuel Filler LRU</v>
          </cell>
          <cell r="L554" t="str">
            <v>STANAG 3105  Filler Cap &amp; Lanyard</v>
          </cell>
          <cell r="M554">
            <v>1</v>
          </cell>
          <cell r="N554">
            <v>1</v>
          </cell>
          <cell r="O554">
            <v>24.425797750743651</v>
          </cell>
          <cell r="P554">
            <v>24.425797750743651</v>
          </cell>
          <cell r="Q554">
            <v>2.4425797750743652E-5</v>
          </cell>
          <cell r="R554">
            <v>40940.32097557815</v>
          </cell>
          <cell r="S554" t="str">
            <v>No redundancy</v>
          </cell>
          <cell r="T554" t="str">
            <v>Similarity to FT54357</v>
          </cell>
          <cell r="U554">
            <v>1</v>
          </cell>
          <cell r="V554">
            <v>9.9999999999999992E-2</v>
          </cell>
          <cell r="W554">
            <v>2.442579775074365E-6</v>
          </cell>
          <cell r="X554" t="str">
            <v>Expected to require 1 mechanic to conduct repairs. Expected to be replaceable in situ. Open Armor Hatch for access. Repair by exchange available at First or Second line without special facilities. Remove and replace part with standard tools. No Special to</v>
          </cell>
          <cell r="Z554">
            <v>0</v>
          </cell>
          <cell r="AA554" t="str">
            <v>T0</v>
          </cell>
          <cell r="AB554" t="str">
            <v>T0</v>
          </cell>
          <cell r="AC554" t="str">
            <v>P5</v>
          </cell>
          <cell r="AD554" t="str">
            <v>T0</v>
          </cell>
          <cell r="AE554">
            <v>0</v>
          </cell>
          <cell r="AF554">
            <v>0</v>
          </cell>
          <cell r="AG554">
            <v>1.6666666666666666E-2</v>
          </cell>
          <cell r="AH554">
            <v>0</v>
          </cell>
          <cell r="AI554">
            <v>0</v>
          </cell>
          <cell r="AJ554">
            <v>8.3333333333333329E-2</v>
          </cell>
          <cell r="AK554">
            <v>0</v>
          </cell>
          <cell r="AL554">
            <v>0</v>
          </cell>
          <cell r="AM554">
            <v>9.9999999999999992E-2</v>
          </cell>
          <cell r="AN554">
            <v>2.442579775074365E-6</v>
          </cell>
          <cell r="AP554">
            <v>2</v>
          </cell>
          <cell r="AQ554">
            <v>1</v>
          </cell>
          <cell r="AU554">
            <v>1</v>
          </cell>
          <cell r="BD554">
            <v>1</v>
          </cell>
          <cell r="BJ554">
            <v>1</v>
          </cell>
          <cell r="BL554">
            <v>1</v>
          </cell>
          <cell r="BM554">
            <v>1</v>
          </cell>
          <cell r="BO554" t="str">
            <v xml:space="preserve">Expected to require 1 mechanic to conduct repairs. </v>
          </cell>
          <cell r="BP554" t="str">
            <v xml:space="preserve">Expected to be replaceable in situ. </v>
          </cell>
          <cell r="BQ554" t="str">
            <v/>
          </cell>
          <cell r="BR554" t="str">
            <v xml:space="preserve">Open Armor Hatch for access. </v>
          </cell>
          <cell r="BS554" t="str">
            <v/>
          </cell>
          <cell r="BT554" t="str">
            <v/>
          </cell>
          <cell r="BU554" t="str">
            <v/>
          </cell>
          <cell r="BV554" t="str">
            <v/>
          </cell>
          <cell r="BW554" t="str">
            <v/>
          </cell>
          <cell r="BX554" t="str">
            <v/>
          </cell>
          <cell r="BY554" t="str">
            <v/>
          </cell>
          <cell r="BZ554" t="str">
            <v/>
          </cell>
          <cell r="CA554" t="str">
            <v xml:space="preserve">Repair by exchange available at First or Second line without special facilities. </v>
          </cell>
          <cell r="CB554" t="str">
            <v/>
          </cell>
          <cell r="CC554" t="str">
            <v/>
          </cell>
          <cell r="CD554" t="str">
            <v/>
          </cell>
          <cell r="CE554" t="str">
            <v/>
          </cell>
          <cell r="CF554" t="str">
            <v xml:space="preserve">Remove and replace part with standard tools. No Special tools predicted. </v>
          </cell>
          <cell r="CG554" t="str">
            <v/>
          </cell>
          <cell r="CH554" t="str">
            <v/>
          </cell>
          <cell r="CI554" t="str">
            <v xml:space="preserve">No consumeables predicted. </v>
          </cell>
          <cell r="CJ554" t="str">
            <v xml:space="preserve">No predicted life limitations. </v>
          </cell>
          <cell r="CK554" t="str">
            <v/>
          </cell>
          <cell r="CL554" t="str">
            <v>Y</v>
          </cell>
        </row>
        <row r="555">
          <cell r="A555">
            <v>569</v>
          </cell>
          <cell r="B555">
            <v>323</v>
          </cell>
          <cell r="C555">
            <v>3</v>
          </cell>
          <cell r="D555" t="str">
            <v>Y</v>
          </cell>
          <cell r="E555">
            <v>0.20763084896101522</v>
          </cell>
          <cell r="F555" t="str">
            <v>SV00A0A410AG0507</v>
          </cell>
          <cell r="G555" t="str">
            <v>Y-SS1326</v>
          </cell>
          <cell r="H555" t="str">
            <v>PMRS/REP/REC</v>
          </cell>
          <cell r="I555" t="str">
            <v>SECONDARY TANK - 2 - PMRS REPAIR RECOVERY</v>
          </cell>
          <cell r="J555" t="str">
            <v xml:space="preserve">Clamp  </v>
          </cell>
          <cell r="K555" t="str">
            <v>Fuel Filler LRU</v>
          </cell>
          <cell r="L555" t="str">
            <v xml:space="preserve">Clamp  </v>
          </cell>
          <cell r="M555">
            <v>2</v>
          </cell>
          <cell r="N555">
            <v>2</v>
          </cell>
          <cell r="O555">
            <v>0.10381542448050761</v>
          </cell>
          <cell r="P555">
            <v>0.20763084896101522</v>
          </cell>
          <cell r="Q555">
            <v>2.0763084896101523E-7</v>
          </cell>
          <cell r="R555">
            <v>4816240</v>
          </cell>
          <cell r="S555" t="str">
            <v>No redundancy</v>
          </cell>
          <cell r="T555" t="str">
            <v>NPRD 95 P2-40, Clamp Hose P# 105 - 1/48.1624 GB converted to GM.</v>
          </cell>
          <cell r="U555">
            <v>1</v>
          </cell>
          <cell r="V555">
            <v>0.11666666666666667</v>
          </cell>
          <cell r="W555">
            <v>2.4223599045451778E-8</v>
          </cell>
          <cell r="X555" t="str">
            <v>Expected to require 1 mechanic to conduct repairs. Expected to be replaceable in situ. Open Armor Hatch for access. Repair by exchange available at First or Second line without special facilities. Remove and replace part with standard tools. No Special to</v>
          </cell>
          <cell r="Z555">
            <v>0</v>
          </cell>
          <cell r="AA555" t="str">
            <v>T0</v>
          </cell>
          <cell r="AB555" t="str">
            <v>T0</v>
          </cell>
          <cell r="AC555" t="str">
            <v>P10</v>
          </cell>
          <cell r="AD555" t="str">
            <v>T0</v>
          </cell>
          <cell r="AE555">
            <v>0</v>
          </cell>
          <cell r="AF555">
            <v>0</v>
          </cell>
          <cell r="AG555">
            <v>3.3333333333333333E-2</v>
          </cell>
          <cell r="AH555">
            <v>0</v>
          </cell>
          <cell r="AI555">
            <v>0</v>
          </cell>
          <cell r="AJ555">
            <v>8.3333333333333329E-2</v>
          </cell>
          <cell r="AK555">
            <v>0</v>
          </cell>
          <cell r="AL555">
            <v>0</v>
          </cell>
          <cell r="AM555">
            <v>0.11666666666666667</v>
          </cell>
          <cell r="AN555">
            <v>2.4223599045451778E-8</v>
          </cell>
          <cell r="AP555">
            <v>2</v>
          </cell>
          <cell r="AQ555">
            <v>1</v>
          </cell>
          <cell r="AU555">
            <v>1</v>
          </cell>
          <cell r="BD555">
            <v>1</v>
          </cell>
          <cell r="BJ555">
            <v>1</v>
          </cell>
          <cell r="BK555">
            <v>1</v>
          </cell>
          <cell r="BL555">
            <v>1</v>
          </cell>
          <cell r="BM555">
            <v>1</v>
          </cell>
          <cell r="BO555" t="str">
            <v xml:space="preserve">Expected to require 1 mechanic to conduct repairs. </v>
          </cell>
          <cell r="BP555" t="str">
            <v xml:space="preserve">Expected to be replaceable in situ. </v>
          </cell>
          <cell r="BQ555" t="str">
            <v/>
          </cell>
          <cell r="BR555" t="str">
            <v xml:space="preserve">Open Armor Hatch for access. </v>
          </cell>
          <cell r="BS555" t="str">
            <v/>
          </cell>
          <cell r="BT555" t="str">
            <v/>
          </cell>
          <cell r="BU555" t="str">
            <v/>
          </cell>
          <cell r="BV555" t="str">
            <v/>
          </cell>
          <cell r="BW555" t="str">
            <v/>
          </cell>
          <cell r="BX555" t="str">
            <v/>
          </cell>
          <cell r="BY555" t="str">
            <v/>
          </cell>
          <cell r="BZ555" t="str">
            <v/>
          </cell>
          <cell r="CA555" t="str">
            <v xml:space="preserve">Repair by exchange available at First or Second line without special facilities. </v>
          </cell>
          <cell r="CB555" t="str">
            <v/>
          </cell>
          <cell r="CC555" t="str">
            <v/>
          </cell>
          <cell r="CD555" t="str">
            <v/>
          </cell>
          <cell r="CE555" t="str">
            <v/>
          </cell>
          <cell r="CF555" t="str">
            <v xml:space="preserve">Remove and replace part with standard tools. No Special tools predicted. </v>
          </cell>
          <cell r="CG555" t="str">
            <v xml:space="preserve">Reinstall in the reverse order. </v>
          </cell>
          <cell r="CH555" t="str">
            <v/>
          </cell>
          <cell r="CI555" t="str">
            <v xml:space="preserve">No consumeables predicted. </v>
          </cell>
          <cell r="CJ555" t="str">
            <v xml:space="preserve">No predicted life limitations. </v>
          </cell>
          <cell r="CK555" t="str">
            <v/>
          </cell>
          <cell r="CL555" t="str">
            <v>Y</v>
          </cell>
        </row>
        <row r="556">
          <cell r="A556">
            <v>570</v>
          </cell>
          <cell r="B556">
            <v>327</v>
          </cell>
          <cell r="C556">
            <v>3</v>
          </cell>
          <cell r="D556" t="str">
            <v>Y</v>
          </cell>
          <cell r="E556">
            <v>0.67200000000000004</v>
          </cell>
          <cell r="F556" t="str">
            <v>SV00A0A410AG0509</v>
          </cell>
          <cell r="G556" t="str">
            <v>BT-M4X20CSK/SS</v>
          </cell>
          <cell r="H556" t="str">
            <v>PMRS/REP/REC</v>
          </cell>
          <cell r="I556" t="str">
            <v>SECONDARY TANK - 2 - PMRS REPAIR RECOVERY</v>
          </cell>
          <cell r="J556" t="str">
            <v>M4 CSK SCREW 20mm</v>
          </cell>
          <cell r="K556" t="str">
            <v>Fuel Filler LRU</v>
          </cell>
          <cell r="L556" t="str">
            <v>M4 CSK SCREW 20mm</v>
          </cell>
          <cell r="M556">
            <v>12</v>
          </cell>
          <cell r="N556">
            <v>12</v>
          </cell>
          <cell r="O556">
            <v>5.6000000000000001E-2</v>
          </cell>
          <cell r="P556">
            <v>0.67200000000000004</v>
          </cell>
          <cell r="Q556">
            <v>6.7200000000000009E-7</v>
          </cell>
          <cell r="R556">
            <v>1488095.2380952379</v>
          </cell>
          <cell r="S556" t="str">
            <v>Multiple fasteners</v>
          </cell>
          <cell r="T556" t="str">
            <v>NPRD 95 P2-20, Bolt Hex Head - 0.0020M converted to hours</v>
          </cell>
          <cell r="U556">
            <v>1</v>
          </cell>
          <cell r="V556">
            <v>9.9999999999999992E-2</v>
          </cell>
          <cell r="W556">
            <v>6.7200000000000006E-8</v>
          </cell>
          <cell r="X556" t="str">
            <v>Expected to require 1 mechanic to conduct repairs. Expected to be replaceable in situ. Remove Armor Hatch for full access. Repair by exchange available at First or Second line without special facilities. Remove and replace part with standard tools. No Spe</v>
          </cell>
          <cell r="Z556">
            <v>0</v>
          </cell>
          <cell r="AA556" t="str">
            <v>T0</v>
          </cell>
          <cell r="AB556" t="str">
            <v>T0</v>
          </cell>
          <cell r="AC556" t="str">
            <v>P6</v>
          </cell>
          <cell r="AD556" t="str">
            <v>T0</v>
          </cell>
          <cell r="AE556">
            <v>0</v>
          </cell>
          <cell r="AF556">
            <v>0</v>
          </cell>
          <cell r="AG556">
            <v>1.6666666666666666E-2</v>
          </cell>
          <cell r="AH556">
            <v>0</v>
          </cell>
          <cell r="AI556">
            <v>0</v>
          </cell>
          <cell r="AJ556">
            <v>8.3333333333333329E-2</v>
          </cell>
          <cell r="AK556">
            <v>0</v>
          </cell>
          <cell r="AL556">
            <v>0</v>
          </cell>
          <cell r="AM556">
            <v>9.9999999999999992E-2</v>
          </cell>
          <cell r="AN556">
            <v>6.7200000000000006E-8</v>
          </cell>
          <cell r="AP556">
            <v>2</v>
          </cell>
          <cell r="AQ556">
            <v>1</v>
          </cell>
          <cell r="AU556">
            <v>2</v>
          </cell>
          <cell r="BD556">
            <v>1</v>
          </cell>
          <cell r="BJ556">
            <v>1</v>
          </cell>
          <cell r="BL556">
            <v>1</v>
          </cell>
          <cell r="BM556">
            <v>1</v>
          </cell>
          <cell r="BO556" t="str">
            <v xml:space="preserve">Expected to require 1 mechanic to conduct repairs. </v>
          </cell>
          <cell r="BP556" t="str">
            <v xml:space="preserve">Expected to be replaceable in situ. </v>
          </cell>
          <cell r="BQ556" t="str">
            <v/>
          </cell>
          <cell r="BR556" t="str">
            <v xml:space="preserve">Remove Armor Hatch for full access. </v>
          </cell>
          <cell r="BS556" t="str">
            <v/>
          </cell>
          <cell r="BT556" t="str">
            <v/>
          </cell>
          <cell r="BU556" t="str">
            <v/>
          </cell>
          <cell r="BV556" t="str">
            <v/>
          </cell>
          <cell r="BW556" t="str">
            <v/>
          </cell>
          <cell r="BX556" t="str">
            <v/>
          </cell>
          <cell r="BY556" t="str">
            <v/>
          </cell>
          <cell r="BZ556" t="str">
            <v/>
          </cell>
          <cell r="CA556" t="str">
            <v xml:space="preserve">Repair by exchange available at First or Second line without special facilities. </v>
          </cell>
          <cell r="CB556" t="str">
            <v/>
          </cell>
          <cell r="CC556" t="str">
            <v/>
          </cell>
          <cell r="CD556" t="str">
            <v/>
          </cell>
          <cell r="CE556" t="str">
            <v/>
          </cell>
          <cell r="CF556" t="str">
            <v xml:space="preserve">Remove and replace part with standard tools. No Special tools predicted. </v>
          </cell>
          <cell r="CG556" t="str">
            <v/>
          </cell>
          <cell r="CH556" t="str">
            <v/>
          </cell>
          <cell r="CI556" t="str">
            <v xml:space="preserve">No consumeables predicted. </v>
          </cell>
          <cell r="CJ556" t="str">
            <v xml:space="preserve">No predicted life limitations. </v>
          </cell>
          <cell r="CK556" t="str">
            <v/>
          </cell>
          <cell r="CL556" t="str">
            <v>Y</v>
          </cell>
        </row>
        <row r="557">
          <cell r="A557">
            <v>571</v>
          </cell>
          <cell r="B557">
            <v>324</v>
          </cell>
          <cell r="C557">
            <v>3</v>
          </cell>
          <cell r="D557" t="str">
            <v>Y</v>
          </cell>
          <cell r="E557">
            <v>1.6613753838518822E-2</v>
          </cell>
          <cell r="F557" t="str">
            <v>SV00A0A410AG0511</v>
          </cell>
          <cell r="G557" t="str">
            <v>FT28385/1</v>
          </cell>
          <cell r="H557" t="str">
            <v>PMRS/REP/REC</v>
          </cell>
          <cell r="I557" t="str">
            <v>SECONDARY TANK - 2 - PMRS REPAIR RECOVERY</v>
          </cell>
          <cell r="J557" t="str">
            <v>Flex P seal Rubber Moulding</v>
          </cell>
          <cell r="K557" t="str">
            <v>Fuel Filler LRU</v>
          </cell>
          <cell r="L557" t="str">
            <v>Flex P seal Rubber Moulding</v>
          </cell>
          <cell r="M557">
            <v>1</v>
          </cell>
          <cell r="N557">
            <v>1</v>
          </cell>
          <cell r="O557">
            <v>1.6613753838518822E-2</v>
          </cell>
          <cell r="P557">
            <v>1.6613753838518822E-2</v>
          </cell>
          <cell r="Q557">
            <v>1.6613753838518823E-8</v>
          </cell>
          <cell r="R557">
            <v>60191092.857142851</v>
          </cell>
          <cell r="S557" t="str">
            <v>No redundancy</v>
          </cell>
          <cell r="T557" t="str">
            <v>NPRD 95 P2-237, Washer P# 7748743 - 1/1685.3506M GM converted to hours</v>
          </cell>
          <cell r="U557">
            <v>1</v>
          </cell>
          <cell r="V557">
            <v>0.13333333333333333</v>
          </cell>
          <cell r="W557">
            <v>2.2151671784691763E-9</v>
          </cell>
          <cell r="X557" t="str">
            <v>Expected to require 1 mechanic to conduct repairs. Expected to be replaceable in situ. Remove Armor Lid. Remove 14 M4 countersink screws to remove the Fuel Filler. Repair by exchange available at First or Second line without special facilities. Remove and</v>
          </cell>
          <cell r="Z557">
            <v>0</v>
          </cell>
          <cell r="AA557" t="str">
            <v>T0</v>
          </cell>
          <cell r="AB557" t="str">
            <v>T0</v>
          </cell>
          <cell r="AC557" t="str">
            <v>P18</v>
          </cell>
          <cell r="AD557" t="str">
            <v>T0</v>
          </cell>
          <cell r="AE557">
            <v>0</v>
          </cell>
          <cell r="AF557">
            <v>0</v>
          </cell>
          <cell r="AG557">
            <v>0.05</v>
          </cell>
          <cell r="AH557">
            <v>0</v>
          </cell>
          <cell r="AI557">
            <v>0</v>
          </cell>
          <cell r="AJ557">
            <v>8.3333333333333329E-2</v>
          </cell>
          <cell r="AK557">
            <v>0</v>
          </cell>
          <cell r="AL557">
            <v>0</v>
          </cell>
          <cell r="AM557">
            <v>0.13333333333333333</v>
          </cell>
          <cell r="AN557">
            <v>2.2151671784691763E-9</v>
          </cell>
          <cell r="AP557">
            <v>2</v>
          </cell>
          <cell r="AQ557">
            <v>1</v>
          </cell>
          <cell r="AV557">
            <v>1</v>
          </cell>
          <cell r="AZ557" t="str">
            <v xml:space="preserve">Remove 14 M4 countersink screws to remove the Fuel Filler. </v>
          </cell>
          <cell r="BD557">
            <v>1</v>
          </cell>
          <cell r="BJ557">
            <v>1</v>
          </cell>
          <cell r="BL557">
            <v>1</v>
          </cell>
          <cell r="BM557">
            <v>2</v>
          </cell>
          <cell r="BO557" t="str">
            <v xml:space="preserve">Expected to require 1 mechanic to conduct repairs. </v>
          </cell>
          <cell r="BP557" t="str">
            <v xml:space="preserve">Expected to be replaceable in situ. </v>
          </cell>
          <cell r="BQ557" t="str">
            <v/>
          </cell>
          <cell r="BR557" t="str">
            <v/>
          </cell>
          <cell r="BS557" t="str">
            <v xml:space="preserve">Remove Armor Lid. </v>
          </cell>
          <cell r="BT557" t="str">
            <v/>
          </cell>
          <cell r="BU557" t="str">
            <v/>
          </cell>
          <cell r="BV557" t="str">
            <v/>
          </cell>
          <cell r="BW557" t="str">
            <v/>
          </cell>
          <cell r="BX557" t="str">
            <v/>
          </cell>
          <cell r="BY557" t="str">
            <v xml:space="preserve">Remove 14 M4 countersink screws to remove the Fuel Filler. </v>
          </cell>
          <cell r="BZ557" t="str">
            <v/>
          </cell>
          <cell r="CA557" t="str">
            <v xml:space="preserve">Repair by exchange available at First or Second line without special facilities. </v>
          </cell>
          <cell r="CB557" t="str">
            <v/>
          </cell>
          <cell r="CC557" t="str">
            <v/>
          </cell>
          <cell r="CD557" t="str">
            <v/>
          </cell>
          <cell r="CE557" t="str">
            <v/>
          </cell>
          <cell r="CF557" t="str">
            <v xml:space="preserve">Remove and replace part with standard tools. No Special tools predicted. </v>
          </cell>
          <cell r="CG557" t="str">
            <v/>
          </cell>
          <cell r="CH557" t="str">
            <v/>
          </cell>
          <cell r="CI557" t="str">
            <v xml:space="preserve">No consumeables predicted. </v>
          </cell>
          <cell r="CJ557" t="str">
            <v>Life Limited. This material is subject to deterioration. Inspect on condition at 10 years, and every 5 years subsequently.</v>
          </cell>
          <cell r="CK557" t="str">
            <v/>
          </cell>
          <cell r="CL557" t="str">
            <v>Y</v>
          </cell>
        </row>
        <row r="558">
          <cell r="A558">
            <v>572</v>
          </cell>
          <cell r="B558">
            <v>325</v>
          </cell>
          <cell r="C558">
            <v>2</v>
          </cell>
          <cell r="D558" t="str">
            <v>N</v>
          </cell>
          <cell r="E558">
            <v>0</v>
          </cell>
          <cell r="F558" t="str">
            <v>SV00A0A460AA05</v>
          </cell>
          <cell r="G558" t="str">
            <v/>
          </cell>
          <cell r="H558" t="str">
            <v>PMRS/REP/REC</v>
          </cell>
          <cell r="I558" t="str">
            <v>SECONDARY TANK - 2 - PMRS REPAIR RECOVERY</v>
          </cell>
          <cell r="J558" t="str">
            <v/>
          </cell>
          <cell r="K558" t="str">
            <v>PRESSURE RELIEF VALVE - SECONDARY TANK</v>
          </cell>
          <cell r="L558" t="str">
            <v/>
          </cell>
          <cell r="M558" t="str">
            <v/>
          </cell>
          <cell r="N558" t="str">
            <v/>
          </cell>
          <cell r="O558">
            <v>6.979815424480508</v>
          </cell>
          <cell r="P558">
            <v>6.979815424480508</v>
          </cell>
          <cell r="Q558">
            <v>6.9798154244805079E-6</v>
          </cell>
          <cell r="R558">
            <v>143270.26420966251</v>
          </cell>
          <cell r="S558" t="str">
            <v>No redundancy</v>
          </cell>
          <cell r="T558" t="str">
            <v>Sum of Below Parts</v>
          </cell>
          <cell r="U558">
            <v>1</v>
          </cell>
          <cell r="V558">
            <v>1.0184001582513351</v>
          </cell>
          <cell r="W558">
            <v>7.1082451328560587E-6</v>
          </cell>
          <cell r="X558" t="str">
            <v xml:space="preserve">Repair by exchange available at First or Second line without special facilities. See parts below. Individual damaged parts can be replaced without replacing the tank. </v>
          </cell>
          <cell r="Z558">
            <v>0</v>
          </cell>
          <cell r="AA558" t="str">
            <v>T0</v>
          </cell>
          <cell r="AB558" t="str">
            <v>T0</v>
          </cell>
          <cell r="AC558" t="str">
            <v>T0</v>
          </cell>
          <cell r="AD558" t="str">
            <v>T0</v>
          </cell>
          <cell r="AL558" t="str">
            <v>MTTE =</v>
          </cell>
          <cell r="AM558">
            <v>1.0184001582513351</v>
          </cell>
          <cell r="AN558">
            <v>7.1082451328560587E-6</v>
          </cell>
          <cell r="AP558">
            <v>1</v>
          </cell>
          <cell r="AQ558">
            <v>4</v>
          </cell>
          <cell r="BJ558">
            <v>6</v>
          </cell>
          <cell r="BL558">
            <v>6</v>
          </cell>
          <cell r="BM558">
            <v>5</v>
          </cell>
          <cell r="BN558">
            <v>2</v>
          </cell>
          <cell r="BO558" t="str">
            <v/>
          </cell>
          <cell r="BP558" t="str">
            <v/>
          </cell>
          <cell r="BQ558" t="str">
            <v/>
          </cell>
          <cell r="BR558" t="str">
            <v/>
          </cell>
          <cell r="BS558" t="str">
            <v/>
          </cell>
          <cell r="BT558" t="str">
            <v/>
          </cell>
          <cell r="BU558" t="str">
            <v/>
          </cell>
          <cell r="BV558" t="str">
            <v/>
          </cell>
          <cell r="BW558" t="str">
            <v/>
          </cell>
          <cell r="BX558" t="str">
            <v/>
          </cell>
          <cell r="BY558" t="str">
            <v/>
          </cell>
          <cell r="BZ558" t="str">
            <v/>
          </cell>
          <cell r="CA558" t="str">
            <v xml:space="preserve">Repair by exchange available at First or Second line without special facilities. </v>
          </cell>
          <cell r="CB558" t="str">
            <v/>
          </cell>
          <cell r="CC558" t="str">
            <v/>
          </cell>
          <cell r="CD558" t="str">
            <v/>
          </cell>
          <cell r="CE558" t="str">
            <v/>
          </cell>
          <cell r="CF558" t="str">
            <v/>
          </cell>
          <cell r="CG558" t="str">
            <v/>
          </cell>
          <cell r="CH558" t="str">
            <v/>
          </cell>
          <cell r="CI558" t="str">
            <v/>
          </cell>
          <cell r="CJ558" t="str">
            <v/>
          </cell>
          <cell r="CK558" t="str">
            <v xml:space="preserve">See parts below. Individual damaged parts can be replaced without replacing the tank. </v>
          </cell>
          <cell r="CL558" t="str">
            <v>Y</v>
          </cell>
        </row>
        <row r="559">
          <cell r="A559">
            <v>573</v>
          </cell>
          <cell r="B559">
            <v>325</v>
          </cell>
          <cell r="C559">
            <v>3</v>
          </cell>
          <cell r="D559" t="str">
            <v>Y</v>
          </cell>
          <cell r="E559">
            <v>5.98</v>
          </cell>
          <cell r="F559" t="str">
            <v>SV00A0A460AA0501</v>
          </cell>
          <cell r="G559" t="str">
            <v xml:space="preserve">Y-J9-5MA-X-V   </v>
          </cell>
          <cell r="H559" t="str">
            <v>PMRS/REP/REC</v>
          </cell>
          <cell r="I559" t="str">
            <v>SECONDARY TANK - 2 - PMRS REPAIR RECOVERY</v>
          </cell>
          <cell r="J559" t="str">
            <v>PRV Unit</v>
          </cell>
          <cell r="K559" t="str">
            <v>Pressure Relief Valve (PRV) LRU (Air)</v>
          </cell>
          <cell r="L559" t="str">
            <v>PRV Unit</v>
          </cell>
          <cell r="M559">
            <v>1</v>
          </cell>
          <cell r="N559">
            <v>1</v>
          </cell>
          <cell r="O559">
            <v>5.98</v>
          </cell>
          <cell r="P559">
            <v>5.98</v>
          </cell>
          <cell r="Q559">
            <v>5.9800000000000003E-6</v>
          </cell>
          <cell r="R559">
            <v>167224.08026755851</v>
          </cell>
          <cell r="S559" t="str">
            <v>No redundancy</v>
          </cell>
          <cell r="T559" t="str">
            <v>NPRD 95 P2-225, Valve, Fuel, Pressure Regulator - 2.3920 GF converted to GM.</v>
          </cell>
          <cell r="U559">
            <v>1</v>
          </cell>
          <cell r="V559">
            <v>1.1666666666666665</v>
          </cell>
          <cell r="W559">
            <v>6.9766666666666662E-6</v>
          </cell>
          <cell r="X559" t="str">
            <v>Expected to require 1 mechanic to conduct repairs. Expected to be replaceable in situ. Remove Armor Lid. Remove 53 bolts to remove the Top Access Plate. Replace each  Gasket with every disturbance. Repair by exchange available at First or Second line with</v>
          </cell>
          <cell r="Y559">
            <v>53</v>
          </cell>
          <cell r="Z559">
            <v>0</v>
          </cell>
          <cell r="AA559" t="str">
            <v>T0</v>
          </cell>
          <cell r="AB559" t="str">
            <v>T4</v>
          </cell>
          <cell r="AC559" t="str">
            <v>P25</v>
          </cell>
          <cell r="AD559" t="str">
            <v>P14</v>
          </cell>
          <cell r="AE559">
            <v>0.44166666666666665</v>
          </cell>
          <cell r="AF559">
            <v>0</v>
          </cell>
          <cell r="AG559">
            <v>0.19999999999999998</v>
          </cell>
          <cell r="AH559">
            <v>0</v>
          </cell>
          <cell r="AI559">
            <v>0.44166666666666665</v>
          </cell>
          <cell r="AJ559">
            <v>8.3333333333333329E-2</v>
          </cell>
          <cell r="AK559">
            <v>0</v>
          </cell>
          <cell r="AL559">
            <v>0</v>
          </cell>
          <cell r="AM559">
            <v>1.1666666666666665</v>
          </cell>
          <cell r="AN559">
            <v>6.9766666666666662E-6</v>
          </cell>
          <cell r="AP559">
            <v>2</v>
          </cell>
          <cell r="AQ559">
            <v>1</v>
          </cell>
          <cell r="AR559">
            <v>1</v>
          </cell>
          <cell r="AS559">
            <v>53</v>
          </cell>
          <cell r="AV559">
            <v>1</v>
          </cell>
          <cell r="BA559">
            <v>1</v>
          </cell>
          <cell r="BB559">
            <v>1</v>
          </cell>
          <cell r="BC559">
            <v>3</v>
          </cell>
          <cell r="BD559">
            <v>1</v>
          </cell>
          <cell r="BJ559">
            <v>1</v>
          </cell>
          <cell r="BL559">
            <v>1</v>
          </cell>
          <cell r="BM559">
            <v>1</v>
          </cell>
          <cell r="BO559" t="str">
            <v xml:space="preserve">Expected to require 1 mechanic to conduct repairs. </v>
          </cell>
          <cell r="BP559" t="str">
            <v xml:space="preserve">Expected to be replaceable in situ. </v>
          </cell>
          <cell r="BQ559" t="str">
            <v/>
          </cell>
          <cell r="BR559" t="str">
            <v/>
          </cell>
          <cell r="BS559" t="str">
            <v xml:space="preserve">Remove Armor Lid. </v>
          </cell>
          <cell r="BT559" t="str">
            <v/>
          </cell>
          <cell r="BU559" t="str">
            <v/>
          </cell>
          <cell r="BV559" t="str">
            <v/>
          </cell>
          <cell r="BW559" t="str">
            <v xml:space="preserve">Remove 53 bolts to remove the Top Access Plate. </v>
          </cell>
          <cell r="BX559" t="str">
            <v/>
          </cell>
          <cell r="BY559" t="str">
            <v/>
          </cell>
          <cell r="BZ559" t="str">
            <v xml:space="preserve">Replace each  Gasket with every disturbance. </v>
          </cell>
          <cell r="CA559" t="str">
            <v xml:space="preserve">Repair by exchange available at First or Second line without special facilities. </v>
          </cell>
          <cell r="CB559" t="str">
            <v/>
          </cell>
          <cell r="CC559" t="str">
            <v/>
          </cell>
          <cell r="CD559" t="str">
            <v/>
          </cell>
          <cell r="CE559" t="str">
            <v/>
          </cell>
          <cell r="CF559" t="str">
            <v xml:space="preserve">Remove and replace part with standard tools. No Special tools predicted. </v>
          </cell>
          <cell r="CG559" t="str">
            <v/>
          </cell>
          <cell r="CH559" t="str">
            <v/>
          </cell>
          <cell r="CI559" t="str">
            <v xml:space="preserve">No consumeables predicted. </v>
          </cell>
          <cell r="CJ559" t="str">
            <v xml:space="preserve">No predicted life limitations. </v>
          </cell>
          <cell r="CK559" t="str">
            <v/>
          </cell>
          <cell r="CL559" t="str">
            <v>Y</v>
          </cell>
        </row>
        <row r="560">
          <cell r="A560">
            <v>574</v>
          </cell>
          <cell r="B560">
            <v>330</v>
          </cell>
          <cell r="C560">
            <v>3</v>
          </cell>
          <cell r="D560" t="str">
            <v>Y</v>
          </cell>
          <cell r="E560">
            <v>0.89600000000000002</v>
          </cell>
          <cell r="F560" t="str">
            <v>SV00A0A460AA0503</v>
          </cell>
          <cell r="G560" t="str">
            <v>FT28211</v>
          </cell>
          <cell r="H560" t="str">
            <v>PMRS/REP/REC</v>
          </cell>
          <cell r="I560" t="str">
            <v>SECONDARY TANK - 2 - PMRS REPAIR RECOVERY</v>
          </cell>
          <cell r="J560" t="str">
            <v xml:space="preserve">Flex Coupling </v>
          </cell>
          <cell r="K560" t="str">
            <v>Pressure Relief Valve (PRV) LRU (Air)</v>
          </cell>
          <cell r="L560" t="str">
            <v xml:space="preserve">Flex Coupling </v>
          </cell>
          <cell r="M560">
            <v>1</v>
          </cell>
          <cell r="N560">
            <v>1</v>
          </cell>
          <cell r="O560">
            <v>0.89600000000000002</v>
          </cell>
          <cell r="P560">
            <v>0.89600000000000002</v>
          </cell>
          <cell r="Q560">
            <v>8.9599999999999998E-7</v>
          </cell>
          <cell r="R560">
            <v>1116071.4285714286</v>
          </cell>
          <cell r="S560" t="str">
            <v>No redundancy</v>
          </cell>
          <cell r="T560" t="str">
            <v>NPRD 95 P2-6, Adapter - 0.0320M converted to hours</v>
          </cell>
          <cell r="U560">
            <v>1</v>
          </cell>
          <cell r="V560">
            <v>0.13333333333333333</v>
          </cell>
          <cell r="W560">
            <v>1.1946666666666665E-7</v>
          </cell>
          <cell r="X560" t="str">
            <v>Expected to require 1 mechanic to conduct repairs. Expected to be replaceable in situ. Remove Armor Lid. Repair by exchange available at First or Second line without special facilities. Remove and replace part with standard tools. No Special tools predict</v>
          </cell>
          <cell r="Z560">
            <v>0</v>
          </cell>
          <cell r="AA560" t="str">
            <v>T0</v>
          </cell>
          <cell r="AB560" t="str">
            <v>T0</v>
          </cell>
          <cell r="AC560" t="str">
            <v>P12</v>
          </cell>
          <cell r="AD560" t="str">
            <v>T0</v>
          </cell>
          <cell r="AE560">
            <v>0</v>
          </cell>
          <cell r="AF560">
            <v>0</v>
          </cell>
          <cell r="AG560">
            <v>0.05</v>
          </cell>
          <cell r="AH560">
            <v>0</v>
          </cell>
          <cell r="AI560">
            <v>0</v>
          </cell>
          <cell r="AJ560">
            <v>8.3333333333333329E-2</v>
          </cell>
          <cell r="AK560">
            <v>0</v>
          </cell>
          <cell r="AL560">
            <v>0</v>
          </cell>
          <cell r="AM560">
            <v>0.13333333333333333</v>
          </cell>
          <cell r="AN560">
            <v>1.1946666666666665E-7</v>
          </cell>
          <cell r="AP560">
            <v>2</v>
          </cell>
          <cell r="AQ560">
            <v>1</v>
          </cell>
          <cell r="AV560">
            <v>1</v>
          </cell>
          <cell r="BD560">
            <v>1</v>
          </cell>
          <cell r="BJ560">
            <v>1</v>
          </cell>
          <cell r="BL560">
            <v>1</v>
          </cell>
          <cell r="BM560">
            <v>1</v>
          </cell>
          <cell r="BO560" t="str">
            <v xml:space="preserve">Expected to require 1 mechanic to conduct repairs. </v>
          </cell>
          <cell r="BP560" t="str">
            <v xml:space="preserve">Expected to be replaceable in situ. </v>
          </cell>
          <cell r="BQ560" t="str">
            <v/>
          </cell>
          <cell r="BR560" t="str">
            <v/>
          </cell>
          <cell r="BS560" t="str">
            <v xml:space="preserve">Remove Armor Lid. </v>
          </cell>
          <cell r="BT560" t="str">
            <v/>
          </cell>
          <cell r="BU560" t="str">
            <v/>
          </cell>
          <cell r="BV560" t="str">
            <v/>
          </cell>
          <cell r="BW560" t="str">
            <v/>
          </cell>
          <cell r="BX560" t="str">
            <v/>
          </cell>
          <cell r="BY560" t="str">
            <v/>
          </cell>
          <cell r="BZ560" t="str">
            <v/>
          </cell>
          <cell r="CA560" t="str">
            <v xml:space="preserve">Repair by exchange available at First or Second line without special facilities. </v>
          </cell>
          <cell r="CB560" t="str">
            <v/>
          </cell>
          <cell r="CC560" t="str">
            <v/>
          </cell>
          <cell r="CD560" t="str">
            <v/>
          </cell>
          <cell r="CE560" t="str">
            <v/>
          </cell>
          <cell r="CF560" t="str">
            <v xml:space="preserve">Remove and replace part with standard tools. No Special tools predicted. </v>
          </cell>
          <cell r="CG560" t="str">
            <v/>
          </cell>
          <cell r="CH560" t="str">
            <v/>
          </cell>
          <cell r="CI560" t="str">
            <v xml:space="preserve">No consumeables predicted. </v>
          </cell>
          <cell r="CJ560" t="str">
            <v xml:space="preserve">No predicted life limitations. </v>
          </cell>
          <cell r="CK560" t="str">
            <v/>
          </cell>
          <cell r="CL560" t="str">
            <v>Y</v>
          </cell>
        </row>
        <row r="561">
          <cell r="A561">
            <v>575</v>
          </cell>
          <cell r="B561">
            <v>333</v>
          </cell>
          <cell r="C561">
            <v>3</v>
          </cell>
          <cell r="D561" t="str">
            <v>Y</v>
          </cell>
          <cell r="E561">
            <v>0.10381542448050761</v>
          </cell>
          <cell r="F561" t="str">
            <v>SV00A0A460AA0505</v>
          </cell>
          <cell r="G561" t="str">
            <v>Y-SS1312</v>
          </cell>
          <cell r="H561" t="str">
            <v>PMRS/REP/REC</v>
          </cell>
          <cell r="I561" t="str">
            <v>SECONDARY TANK - 2 - PMRS REPAIR RECOVERY</v>
          </cell>
          <cell r="J561" t="str">
            <v>Clamp - Vent Pipe</v>
          </cell>
          <cell r="K561" t="str">
            <v>Pressure Relief Valve (PRV) LRU (Air)</v>
          </cell>
          <cell r="L561" t="str">
            <v>Clamp - Vent Pipe</v>
          </cell>
          <cell r="M561">
            <v>1</v>
          </cell>
          <cell r="N561">
            <v>1</v>
          </cell>
          <cell r="O561">
            <v>0.10381542448050761</v>
          </cell>
          <cell r="P561">
            <v>0.10381542448050761</v>
          </cell>
          <cell r="Q561">
            <v>1.0381542448050761E-7</v>
          </cell>
          <cell r="R561">
            <v>9632480</v>
          </cell>
          <cell r="S561" t="str">
            <v>No redundancy</v>
          </cell>
          <cell r="T561" t="str">
            <v>NPRD 95 P2-40, Clamp Hose P# 105 - 1/48.1624 GB converted to GM.</v>
          </cell>
          <cell r="U561">
            <v>1</v>
          </cell>
          <cell r="V561">
            <v>0.11666666666666667</v>
          </cell>
          <cell r="W561">
            <v>1.2111799522725889E-8</v>
          </cell>
          <cell r="X561" t="str">
            <v>Expected to require 1 mechanic to conduct repairs. Expected to be replaceable in situ. Open Armor Hatch for access. Repair by exchange available at First or Second line without special facilities. Remove and replace part with standard tools. No Special to</v>
          </cell>
          <cell r="Z561">
            <v>0</v>
          </cell>
          <cell r="AA561" t="str">
            <v>T0</v>
          </cell>
          <cell r="AB561" t="str">
            <v>T0</v>
          </cell>
          <cell r="AC561" t="str">
            <v>P10</v>
          </cell>
          <cell r="AD561" t="str">
            <v>T0</v>
          </cell>
          <cell r="AE561">
            <v>0</v>
          </cell>
          <cell r="AF561">
            <v>0</v>
          </cell>
          <cell r="AG561">
            <v>3.3333333333333333E-2</v>
          </cell>
          <cell r="AH561">
            <v>0</v>
          </cell>
          <cell r="AI561">
            <v>0</v>
          </cell>
          <cell r="AJ561">
            <v>8.3333333333333329E-2</v>
          </cell>
          <cell r="AK561">
            <v>0</v>
          </cell>
          <cell r="AL561">
            <v>0</v>
          </cell>
          <cell r="AM561">
            <v>0.11666666666666667</v>
          </cell>
          <cell r="AN561">
            <v>1.2111799522725889E-8</v>
          </cell>
          <cell r="AP561">
            <v>2</v>
          </cell>
          <cell r="AQ561">
            <v>1</v>
          </cell>
          <cell r="AU561">
            <v>1</v>
          </cell>
          <cell r="BD561">
            <v>1</v>
          </cell>
          <cell r="BJ561">
            <v>1</v>
          </cell>
          <cell r="BL561">
            <v>1</v>
          </cell>
          <cell r="BM561">
            <v>1</v>
          </cell>
          <cell r="BO561" t="str">
            <v xml:space="preserve">Expected to require 1 mechanic to conduct repairs. </v>
          </cell>
          <cell r="BP561" t="str">
            <v xml:space="preserve">Expected to be replaceable in situ. </v>
          </cell>
          <cell r="BQ561" t="str">
            <v/>
          </cell>
          <cell r="BR561" t="str">
            <v xml:space="preserve">Open Armor Hatch for access. </v>
          </cell>
          <cell r="BS561" t="str">
            <v/>
          </cell>
          <cell r="BT561" t="str">
            <v/>
          </cell>
          <cell r="BU561" t="str">
            <v/>
          </cell>
          <cell r="BV561" t="str">
            <v/>
          </cell>
          <cell r="BW561" t="str">
            <v/>
          </cell>
          <cell r="BX561" t="str">
            <v/>
          </cell>
          <cell r="BY561" t="str">
            <v/>
          </cell>
          <cell r="BZ561" t="str">
            <v/>
          </cell>
          <cell r="CA561" t="str">
            <v xml:space="preserve">Repair by exchange available at First or Second line without special facilities. </v>
          </cell>
          <cell r="CB561" t="str">
            <v/>
          </cell>
          <cell r="CC561" t="str">
            <v/>
          </cell>
          <cell r="CD561" t="str">
            <v/>
          </cell>
          <cell r="CE561" t="str">
            <v/>
          </cell>
          <cell r="CF561" t="str">
            <v xml:space="preserve">Remove and replace part with standard tools. No Special tools predicted. </v>
          </cell>
          <cell r="CG561" t="str">
            <v/>
          </cell>
          <cell r="CH561" t="str">
            <v/>
          </cell>
          <cell r="CI561" t="str">
            <v xml:space="preserve">No consumeables predicted. </v>
          </cell>
          <cell r="CJ561" t="str">
            <v xml:space="preserve">No predicted life limitations. </v>
          </cell>
          <cell r="CK561" t="str">
            <v/>
          </cell>
          <cell r="CL561" t="str">
            <v>Y</v>
          </cell>
        </row>
        <row r="562">
          <cell r="A562">
            <v>576</v>
          </cell>
          <cell r="B562">
            <v>335</v>
          </cell>
          <cell r="C562">
            <v>2</v>
          </cell>
          <cell r="D562" t="str">
            <v>N</v>
          </cell>
          <cell r="E562">
            <v>0</v>
          </cell>
          <cell r="F562" t="str">
            <v>SV00A0A450AG</v>
          </cell>
          <cell r="G562" t="str">
            <v>4128-00-010-699</v>
          </cell>
          <cell r="H562" t="str">
            <v>PMRS/REP/REC</v>
          </cell>
          <cell r="I562" t="str">
            <v>SECONDARY TANK - 2 - PMRS REPAIR RECOVERY</v>
          </cell>
          <cell r="J562" t="str">
            <v/>
          </cell>
          <cell r="K562" t="str">
            <v>FUEL LEVEL SENSOR - SECONDARY TANK</v>
          </cell>
          <cell r="L562" t="str">
            <v/>
          </cell>
          <cell r="M562" t="str">
            <v/>
          </cell>
          <cell r="N562" t="str">
            <v/>
          </cell>
          <cell r="O562">
            <v>14.651068769192594</v>
          </cell>
          <cell r="P562">
            <v>14.651068769192594</v>
          </cell>
          <cell r="Q562">
            <v>1.4651068769192595E-5</v>
          </cell>
          <cell r="R562">
            <v>68254.406265755926</v>
          </cell>
          <cell r="S562" t="str">
            <v>No redundancy</v>
          </cell>
          <cell r="T562" t="str">
            <v>Sum of Below Parts</v>
          </cell>
          <cell r="U562">
            <v>1</v>
          </cell>
          <cell r="V562">
            <v>0.23844723766945933</v>
          </cell>
          <cell r="W562">
            <v>3.4935068769192595E-6</v>
          </cell>
          <cell r="X562" t="str">
            <v xml:space="preserve">Repair by exchange available at First or Second line without special facilities. See parts below. Individual damaged parts can be replaced without replacing the tank. </v>
          </cell>
          <cell r="Z562">
            <v>0</v>
          </cell>
          <cell r="AA562" t="str">
            <v>T0</v>
          </cell>
          <cell r="AB562" t="str">
            <v>T0</v>
          </cell>
          <cell r="AC562" t="str">
            <v>T0</v>
          </cell>
          <cell r="AD562" t="str">
            <v>T0</v>
          </cell>
          <cell r="AL562" t="str">
            <v>MTTE =</v>
          </cell>
          <cell r="AM562">
            <v>0.23844723766945933</v>
          </cell>
          <cell r="AN562">
            <v>3.4935068769192595E-6</v>
          </cell>
          <cell r="AP562">
            <v>1</v>
          </cell>
          <cell r="AQ562">
            <v>4</v>
          </cell>
          <cell r="BJ562">
            <v>6</v>
          </cell>
          <cell r="BL562">
            <v>6</v>
          </cell>
          <cell r="BM562">
            <v>5</v>
          </cell>
          <cell r="BN562">
            <v>2</v>
          </cell>
          <cell r="BO562" t="str">
            <v/>
          </cell>
          <cell r="BP562" t="str">
            <v/>
          </cell>
          <cell r="BQ562" t="str">
            <v/>
          </cell>
          <cell r="BR562" t="str">
            <v/>
          </cell>
          <cell r="BS562" t="str">
            <v/>
          </cell>
          <cell r="BT562" t="str">
            <v/>
          </cell>
          <cell r="BU562" t="str">
            <v/>
          </cell>
          <cell r="BV562" t="str">
            <v/>
          </cell>
          <cell r="BW562" t="str">
            <v/>
          </cell>
          <cell r="BX562" t="str">
            <v/>
          </cell>
          <cell r="BY562" t="str">
            <v/>
          </cell>
          <cell r="BZ562" t="str">
            <v/>
          </cell>
          <cell r="CA562" t="str">
            <v xml:space="preserve">Repair by exchange available at First or Second line without special facilities. </v>
          </cell>
          <cell r="CB562" t="str">
            <v/>
          </cell>
          <cell r="CC562" t="str">
            <v/>
          </cell>
          <cell r="CD562" t="str">
            <v/>
          </cell>
          <cell r="CE562" t="str">
            <v/>
          </cell>
          <cell r="CF562" t="str">
            <v/>
          </cell>
          <cell r="CG562" t="str">
            <v/>
          </cell>
          <cell r="CH562" t="str">
            <v/>
          </cell>
          <cell r="CI562" t="str">
            <v/>
          </cell>
          <cell r="CJ562" t="str">
            <v/>
          </cell>
          <cell r="CK562" t="str">
            <v xml:space="preserve">See parts below. Individual damaged parts can be replaced without replacing the tank. </v>
          </cell>
          <cell r="CL562" t="str">
            <v>Y</v>
          </cell>
        </row>
        <row r="563">
          <cell r="A563">
            <v>577</v>
          </cell>
          <cell r="B563">
            <v>335</v>
          </cell>
          <cell r="C563">
            <v>3</v>
          </cell>
          <cell r="D563" t="str">
            <v>Y</v>
          </cell>
          <cell r="E563">
            <v>13</v>
          </cell>
          <cell r="F563" t="str">
            <v>SV00A0A450AG01</v>
          </cell>
          <cell r="G563" t="str">
            <v>4128-00-010</v>
          </cell>
          <cell r="H563" t="str">
            <v>PMRS/REP/REC</v>
          </cell>
          <cell r="I563" t="str">
            <v>SECONDARY TANK - 2 - PMRS REPAIR RECOVERY</v>
          </cell>
          <cell r="J563" t="str">
            <v>Fuel Level Sensor Unit</v>
          </cell>
          <cell r="K563" t="str">
            <v>Fuel Level Sensor LRU</v>
          </cell>
          <cell r="L563" t="str">
            <v>Fuel Level Sensor Unit</v>
          </cell>
          <cell r="M563">
            <v>1</v>
          </cell>
          <cell r="N563">
            <v>1</v>
          </cell>
          <cell r="O563">
            <v>13</v>
          </cell>
          <cell r="P563">
            <v>13</v>
          </cell>
          <cell r="Q563">
            <v>1.2999999999999999E-5</v>
          </cell>
          <cell r="R563">
            <v>76923.076923076922</v>
          </cell>
          <cell r="S563" t="str">
            <v>No redundancy</v>
          </cell>
          <cell r="T563" t="str">
            <v>NPRD 95 P2-182, Sensor Level Liquid - 2.6 GB converted to GM.</v>
          </cell>
          <cell r="U563">
            <v>1</v>
          </cell>
          <cell r="V563">
            <v>0.25</v>
          </cell>
          <cell r="W563">
            <v>3.2499999999999998E-6</v>
          </cell>
          <cell r="X563" t="str">
            <v>Expected to require 1 mechanic to conduct repairs. Expected to be replaceable in situ. Remove Armor Lid. Remove 5 bolts to remove the Fuel Level Sensor. Repair by exchange available at First or Second line without special facilities. Remove and replace pa</v>
          </cell>
          <cell r="Z563">
            <v>0</v>
          </cell>
          <cell r="AA563" t="str">
            <v>T0</v>
          </cell>
          <cell r="AB563" t="str">
            <v>T0</v>
          </cell>
          <cell r="AC563" t="str">
            <v>P25</v>
          </cell>
          <cell r="AD563" t="str">
            <v>T0</v>
          </cell>
          <cell r="AE563">
            <v>0</v>
          </cell>
          <cell r="AF563">
            <v>0</v>
          </cell>
          <cell r="AG563">
            <v>0.16666666666666666</v>
          </cell>
          <cell r="AH563">
            <v>0</v>
          </cell>
          <cell r="AI563">
            <v>0</v>
          </cell>
          <cell r="AJ563">
            <v>8.3333333333333329E-2</v>
          </cell>
          <cell r="AK563">
            <v>0</v>
          </cell>
          <cell r="AL563">
            <v>0</v>
          </cell>
          <cell r="AM563">
            <v>0.25</v>
          </cell>
          <cell r="AN563">
            <v>3.2499999999999998E-6</v>
          </cell>
          <cell r="AP563">
            <v>2</v>
          </cell>
          <cell r="AQ563">
            <v>1</v>
          </cell>
          <cell r="AV563">
            <v>1</v>
          </cell>
          <cell r="AZ563" t="str">
            <v xml:space="preserve">Remove 5 bolts to remove the Fuel Level Sensor. </v>
          </cell>
          <cell r="BD563">
            <v>1</v>
          </cell>
          <cell r="BJ563">
            <v>1</v>
          </cell>
          <cell r="BL563">
            <v>1</v>
          </cell>
          <cell r="BM563">
            <v>1</v>
          </cell>
          <cell r="BO563" t="str">
            <v xml:space="preserve">Expected to require 1 mechanic to conduct repairs. </v>
          </cell>
          <cell r="BP563" t="str">
            <v xml:space="preserve">Expected to be replaceable in situ. </v>
          </cell>
          <cell r="BQ563" t="str">
            <v/>
          </cell>
          <cell r="BR563" t="str">
            <v/>
          </cell>
          <cell r="BS563" t="str">
            <v xml:space="preserve">Remove Armor Lid. </v>
          </cell>
          <cell r="BT563" t="str">
            <v/>
          </cell>
          <cell r="BU563" t="str">
            <v/>
          </cell>
          <cell r="BV563" t="str">
            <v/>
          </cell>
          <cell r="BW563" t="str">
            <v/>
          </cell>
          <cell r="BX563" t="str">
            <v/>
          </cell>
          <cell r="BY563" t="str">
            <v xml:space="preserve">Remove 5 bolts to remove the Fuel Level Sensor. </v>
          </cell>
          <cell r="BZ563" t="str">
            <v/>
          </cell>
          <cell r="CA563" t="str">
            <v xml:space="preserve">Repair by exchange available at First or Second line without special facilities. </v>
          </cell>
          <cell r="CB563" t="str">
            <v/>
          </cell>
          <cell r="CC563" t="str">
            <v/>
          </cell>
          <cell r="CD563" t="str">
            <v/>
          </cell>
          <cell r="CE563" t="str">
            <v/>
          </cell>
          <cell r="CF563" t="str">
            <v xml:space="preserve">Remove and replace part with standard tools. No Special tools predicted. </v>
          </cell>
          <cell r="CG563" t="str">
            <v/>
          </cell>
          <cell r="CH563" t="str">
            <v/>
          </cell>
          <cell r="CI563" t="str">
            <v xml:space="preserve">No consumeables predicted. </v>
          </cell>
          <cell r="CJ563" t="str">
            <v xml:space="preserve">No predicted life limitations. </v>
          </cell>
          <cell r="CK563" t="str">
            <v/>
          </cell>
          <cell r="CL563" t="str">
            <v>Y</v>
          </cell>
        </row>
        <row r="564">
          <cell r="A564">
            <v>578</v>
          </cell>
          <cell r="B564">
            <v>49</v>
          </cell>
          <cell r="C564">
            <v>3</v>
          </cell>
          <cell r="D564" t="str">
            <v>Y</v>
          </cell>
          <cell r="E564">
            <v>0.89600000000000002</v>
          </cell>
          <cell r="F564" t="str">
            <v>SV00A0A450AG03</v>
          </cell>
          <cell r="G564" t="str">
            <v>4129-30-051</v>
          </cell>
          <cell r="H564" t="str">
            <v>PMRS/REP/REC</v>
          </cell>
          <cell r="I564" t="str">
            <v>SECONDARY TANK - 2 - PMRS REPAIR RECOVERY</v>
          </cell>
          <cell r="J564" t="str">
            <v>Support Boss for FLS</v>
          </cell>
          <cell r="K564" t="str">
            <v>Fuel Level Sensor LRU</v>
          </cell>
          <cell r="L564" t="str">
            <v>Support Boss for FLS</v>
          </cell>
          <cell r="M564">
            <v>1</v>
          </cell>
          <cell r="N564">
            <v>1</v>
          </cell>
          <cell r="O564">
            <v>0.89600000000000002</v>
          </cell>
          <cell r="P564">
            <v>0.89600000000000002</v>
          </cell>
          <cell r="Q564">
            <v>8.9599999999999998E-7</v>
          </cell>
          <cell r="R564">
            <v>1116071.4285714286</v>
          </cell>
          <cell r="S564" t="str">
            <v>No redundancy</v>
          </cell>
          <cell r="T564" t="str">
            <v>NPRD 95 P2- 176, Ring Backup - 0.0320M converted to hours</v>
          </cell>
          <cell r="U564">
            <v>1</v>
          </cell>
          <cell r="V564">
            <v>0.18333333333333335</v>
          </cell>
          <cell r="W564">
            <v>1.6426666666666668E-7</v>
          </cell>
          <cell r="X564" t="str">
            <v>Expected to require 1 mechanic to conduct repairs. Expected to be replaceable in situ. Remove Armor Lid. Remove 5 bolts to remove the Fuel Level Sensor. Repair by exchange available at First or Second line without special facilities. Remove and replace pa</v>
          </cell>
          <cell r="Z564">
            <v>0</v>
          </cell>
          <cell r="AA564" t="str">
            <v>T0</v>
          </cell>
          <cell r="AB564" t="str">
            <v>T0</v>
          </cell>
          <cell r="AC564" t="str">
            <v>P28</v>
          </cell>
          <cell r="AD564" t="str">
            <v>T0</v>
          </cell>
          <cell r="AE564">
            <v>0</v>
          </cell>
          <cell r="AF564">
            <v>0</v>
          </cell>
          <cell r="AG564">
            <v>0.1</v>
          </cell>
          <cell r="AH564">
            <v>0</v>
          </cell>
          <cell r="AI564">
            <v>0</v>
          </cell>
          <cell r="AJ564">
            <v>8.3333333333333329E-2</v>
          </cell>
          <cell r="AK564">
            <v>0</v>
          </cell>
          <cell r="AL564">
            <v>0</v>
          </cell>
          <cell r="AM564">
            <v>0.18333333333333335</v>
          </cell>
          <cell r="AN564">
            <v>1.6426666666666668E-7</v>
          </cell>
          <cell r="AP564">
            <v>2</v>
          </cell>
          <cell r="AQ564">
            <v>1</v>
          </cell>
          <cell r="AV564">
            <v>1</v>
          </cell>
          <cell r="AZ564" t="str">
            <v xml:space="preserve">Remove 5 bolts to remove the Fuel Level Sensor. </v>
          </cell>
          <cell r="BD564">
            <v>1</v>
          </cell>
          <cell r="BJ564">
            <v>1</v>
          </cell>
          <cell r="BK564">
            <v>1</v>
          </cell>
          <cell r="BL564">
            <v>1</v>
          </cell>
          <cell r="BM564">
            <v>1</v>
          </cell>
          <cell r="BO564" t="str">
            <v xml:space="preserve">Expected to require 1 mechanic to conduct repairs. </v>
          </cell>
          <cell r="BP564" t="str">
            <v xml:space="preserve">Expected to be replaceable in situ. </v>
          </cell>
          <cell r="BQ564" t="str">
            <v/>
          </cell>
          <cell r="BR564" t="str">
            <v/>
          </cell>
          <cell r="BS564" t="str">
            <v xml:space="preserve">Remove Armor Lid. </v>
          </cell>
          <cell r="BT564" t="str">
            <v/>
          </cell>
          <cell r="BU564" t="str">
            <v/>
          </cell>
          <cell r="BV564" t="str">
            <v/>
          </cell>
          <cell r="BW564" t="str">
            <v/>
          </cell>
          <cell r="BX564" t="str">
            <v/>
          </cell>
          <cell r="BY564" t="str">
            <v xml:space="preserve">Remove 5 bolts to remove the Fuel Level Sensor. </v>
          </cell>
          <cell r="BZ564" t="str">
            <v/>
          </cell>
          <cell r="CA564" t="str">
            <v xml:space="preserve">Repair by exchange available at First or Second line without special facilities. </v>
          </cell>
          <cell r="CB564" t="str">
            <v/>
          </cell>
          <cell r="CC564" t="str">
            <v/>
          </cell>
          <cell r="CD564" t="str">
            <v/>
          </cell>
          <cell r="CE564" t="str">
            <v/>
          </cell>
          <cell r="CF564" t="str">
            <v xml:space="preserve">Remove and replace part with standard tools. No Special tools predicted. </v>
          </cell>
          <cell r="CG564" t="str">
            <v xml:space="preserve">Reinstall in the reverse order. </v>
          </cell>
          <cell r="CH564" t="str">
            <v/>
          </cell>
          <cell r="CI564" t="str">
            <v xml:space="preserve">No consumeables predicted. </v>
          </cell>
          <cell r="CJ564" t="str">
            <v xml:space="preserve">No predicted life limitations. </v>
          </cell>
          <cell r="CK564" t="str">
            <v/>
          </cell>
          <cell r="CL564" t="str">
            <v>Y</v>
          </cell>
        </row>
        <row r="565">
          <cell r="A565">
            <v>579</v>
          </cell>
          <cell r="B565">
            <v>337</v>
          </cell>
          <cell r="C565">
            <v>3</v>
          </cell>
          <cell r="D565" t="str">
            <v>Y</v>
          </cell>
          <cell r="E565">
            <v>0.28000000000000003</v>
          </cell>
          <cell r="F565" t="str">
            <v>SV00A0A450AG05</v>
          </cell>
          <cell r="G565" t="str">
            <v>BT-M5X25HX/SS</v>
          </cell>
          <cell r="H565" t="str">
            <v>Scout</v>
          </cell>
          <cell r="I565" t="str">
            <v>SECONDARY TANK - 2 - PMRS REPAIR RECOVERY</v>
          </cell>
          <cell r="J565" t="str">
            <v>M5 Bolt Hex Head</v>
          </cell>
          <cell r="K565" t="str">
            <v>Fuel Level Sensor LRU</v>
          </cell>
          <cell r="L565" t="str">
            <v>M5 Bolt Hex Head</v>
          </cell>
          <cell r="M565">
            <v>5</v>
          </cell>
          <cell r="N565">
            <v>5</v>
          </cell>
          <cell r="O565">
            <v>5.6000000000000001E-2</v>
          </cell>
          <cell r="P565">
            <v>0.28000000000000003</v>
          </cell>
          <cell r="Q565">
            <v>2.8000000000000002E-7</v>
          </cell>
          <cell r="R565">
            <v>3571428.5714285714</v>
          </cell>
          <cell r="S565" t="str">
            <v>Multiple fasteners</v>
          </cell>
          <cell r="T565" t="str">
            <v>NPRD 95 P2-20, Bolt Hex Head - 0.0020M converted to hours</v>
          </cell>
          <cell r="U565">
            <v>1</v>
          </cell>
          <cell r="V565">
            <v>9.9999999999999992E-2</v>
          </cell>
          <cell r="W565">
            <v>2.7999999999999999E-8</v>
          </cell>
          <cell r="X565" t="str">
            <v>Expected to require 1 mechanic to conduct repairs. Expected to be replaceable in situ. Remove Armor Lid. Repair by exchange available at First or Second line without special facilities. Remove and replace part with standard tools. No Special tools predict</v>
          </cell>
          <cell r="Z565">
            <v>0</v>
          </cell>
          <cell r="AA565" t="str">
            <v>T0</v>
          </cell>
          <cell r="AB565" t="str">
            <v>T0</v>
          </cell>
          <cell r="AC565" t="str">
            <v>P6</v>
          </cell>
          <cell r="AD565" t="str">
            <v>T0</v>
          </cell>
          <cell r="AE565">
            <v>0</v>
          </cell>
          <cell r="AF565">
            <v>0</v>
          </cell>
          <cell r="AG565">
            <v>1.6666666666666666E-2</v>
          </cell>
          <cell r="AH565">
            <v>0</v>
          </cell>
          <cell r="AI565">
            <v>0</v>
          </cell>
          <cell r="AJ565">
            <v>8.3333333333333329E-2</v>
          </cell>
          <cell r="AK565">
            <v>0</v>
          </cell>
          <cell r="AL565">
            <v>0</v>
          </cell>
          <cell r="AM565">
            <v>9.9999999999999992E-2</v>
          </cell>
          <cell r="AN565">
            <v>2.7999999999999999E-8</v>
          </cell>
          <cell r="AP565">
            <v>2</v>
          </cell>
          <cell r="AQ565">
            <v>1</v>
          </cell>
          <cell r="AV565">
            <v>1</v>
          </cell>
          <cell r="BD565">
            <v>1</v>
          </cell>
          <cell r="BJ565">
            <v>1</v>
          </cell>
          <cell r="BL565">
            <v>1</v>
          </cell>
          <cell r="BM565">
            <v>1</v>
          </cell>
          <cell r="BO565" t="str">
            <v xml:space="preserve">Expected to require 1 mechanic to conduct repairs. </v>
          </cell>
          <cell r="BP565" t="str">
            <v xml:space="preserve">Expected to be replaceable in situ. </v>
          </cell>
          <cell r="BQ565" t="str">
            <v/>
          </cell>
          <cell r="BR565" t="str">
            <v/>
          </cell>
          <cell r="BS565" t="str">
            <v xml:space="preserve">Remove Armor Lid. </v>
          </cell>
          <cell r="BT565" t="str">
            <v/>
          </cell>
          <cell r="BU565" t="str">
            <v/>
          </cell>
          <cell r="BV565" t="str">
            <v/>
          </cell>
          <cell r="BW565" t="str">
            <v/>
          </cell>
          <cell r="BX565" t="str">
            <v/>
          </cell>
          <cell r="BY565" t="str">
            <v/>
          </cell>
          <cell r="BZ565" t="str">
            <v/>
          </cell>
          <cell r="CA565" t="str">
            <v xml:space="preserve">Repair by exchange available at First or Second line without special facilities. </v>
          </cell>
          <cell r="CB565" t="str">
            <v/>
          </cell>
          <cell r="CC565" t="str">
            <v/>
          </cell>
          <cell r="CD565" t="str">
            <v/>
          </cell>
          <cell r="CE565" t="str">
            <v/>
          </cell>
          <cell r="CF565" t="str">
            <v xml:space="preserve">Remove and replace part with standard tools. No Special tools predicted. </v>
          </cell>
          <cell r="CG565" t="str">
            <v/>
          </cell>
          <cell r="CH565" t="str">
            <v/>
          </cell>
          <cell r="CI565" t="str">
            <v xml:space="preserve">No consumeables predicted. </v>
          </cell>
          <cell r="CJ565" t="str">
            <v xml:space="preserve">No predicted life limitations. </v>
          </cell>
          <cell r="CK565" t="str">
            <v/>
          </cell>
          <cell r="CL565" t="str">
            <v>Y</v>
          </cell>
        </row>
        <row r="566">
          <cell r="A566">
            <v>580</v>
          </cell>
          <cell r="B566">
            <v>338</v>
          </cell>
          <cell r="C566">
            <v>3</v>
          </cell>
          <cell r="D566" t="str">
            <v>Y</v>
          </cell>
          <cell r="E566">
            <v>8.3068769192594108E-2</v>
          </cell>
          <cell r="F566" t="str">
            <v>SV00A0A450AG07</v>
          </cell>
          <cell r="G566" t="str">
            <v>Z-W-M5</v>
          </cell>
          <cell r="H566" t="str">
            <v>Scout</v>
          </cell>
          <cell r="I566" t="str">
            <v>SECONDARY TANK - 2 - PMRS REPAIR RECOVERY</v>
          </cell>
          <cell r="J566" t="str">
            <v>M5 Washer</v>
          </cell>
          <cell r="K566" t="str">
            <v>Fuel Level Sensor LRU</v>
          </cell>
          <cell r="L566" t="str">
            <v>M5 Washer</v>
          </cell>
          <cell r="M566">
            <v>5</v>
          </cell>
          <cell r="N566">
            <v>5</v>
          </cell>
          <cell r="O566">
            <v>1.6613753838518822E-2</v>
          </cell>
          <cell r="P566">
            <v>8.3068769192594108E-2</v>
          </cell>
          <cell r="Q566">
            <v>8.3068769192594113E-8</v>
          </cell>
          <cell r="R566">
            <v>12038218.571428571</v>
          </cell>
          <cell r="S566" t="str">
            <v>Multiple fasteners</v>
          </cell>
          <cell r="T566" t="str">
            <v>NPRD 95 P2-237, Washer P# 7748743 - 1/1685.3506M GM converted to hours</v>
          </cell>
          <cell r="U566">
            <v>1</v>
          </cell>
          <cell r="V566">
            <v>9.9999999999999992E-2</v>
          </cell>
          <cell r="W566">
            <v>8.30687691925941E-9</v>
          </cell>
          <cell r="X566" t="str">
            <v>Expected to require 1 mechanic to conduct repairs. Expected to be replaceable in situ. Remove Armor Lid. Repair by exchange available at First or Second line without special facilities. Remove and replace part with standard tools. No Special tools predict</v>
          </cell>
          <cell r="Z566">
            <v>0</v>
          </cell>
          <cell r="AA566" t="str">
            <v>T0</v>
          </cell>
          <cell r="AB566" t="str">
            <v>T0</v>
          </cell>
          <cell r="AC566" t="str">
            <v>P26</v>
          </cell>
          <cell r="AD566" t="str">
            <v>T0</v>
          </cell>
          <cell r="AE566">
            <v>0</v>
          </cell>
          <cell r="AF566">
            <v>0</v>
          </cell>
          <cell r="AG566">
            <v>1.6666666666666666E-2</v>
          </cell>
          <cell r="AH566">
            <v>0</v>
          </cell>
          <cell r="AI566">
            <v>0</v>
          </cell>
          <cell r="AJ566">
            <v>8.3333333333333329E-2</v>
          </cell>
          <cell r="AK566">
            <v>0</v>
          </cell>
          <cell r="AL566">
            <v>0</v>
          </cell>
          <cell r="AM566">
            <v>9.9999999999999992E-2</v>
          </cell>
          <cell r="AN566">
            <v>8.30687691925941E-9</v>
          </cell>
          <cell r="AP566">
            <v>2</v>
          </cell>
          <cell r="AQ566">
            <v>1</v>
          </cell>
          <cell r="AV566">
            <v>1</v>
          </cell>
          <cell r="BD566">
            <v>1</v>
          </cell>
          <cell r="BJ566">
            <v>1</v>
          </cell>
          <cell r="BL566">
            <v>1</v>
          </cell>
          <cell r="BM566">
            <v>1</v>
          </cell>
          <cell r="BO566" t="str">
            <v xml:space="preserve">Expected to require 1 mechanic to conduct repairs. </v>
          </cell>
          <cell r="BP566" t="str">
            <v xml:space="preserve">Expected to be replaceable in situ. </v>
          </cell>
          <cell r="BQ566" t="str">
            <v/>
          </cell>
          <cell r="BR566" t="str">
            <v/>
          </cell>
          <cell r="BS566" t="str">
            <v xml:space="preserve">Remove Armor Lid. </v>
          </cell>
          <cell r="BT566" t="str">
            <v/>
          </cell>
          <cell r="BU566" t="str">
            <v/>
          </cell>
          <cell r="BV566" t="str">
            <v/>
          </cell>
          <cell r="BW566" t="str">
            <v/>
          </cell>
          <cell r="BX566" t="str">
            <v/>
          </cell>
          <cell r="BY566" t="str">
            <v/>
          </cell>
          <cell r="BZ566" t="str">
            <v/>
          </cell>
          <cell r="CA566" t="str">
            <v xml:space="preserve">Repair by exchange available at First or Second line without special facilities. </v>
          </cell>
          <cell r="CB566" t="str">
            <v/>
          </cell>
          <cell r="CC566" t="str">
            <v/>
          </cell>
          <cell r="CD566" t="str">
            <v/>
          </cell>
          <cell r="CE566" t="str">
            <v/>
          </cell>
          <cell r="CF566" t="str">
            <v xml:space="preserve">Remove and replace part with standard tools. No Special tools predicted. </v>
          </cell>
          <cell r="CG566" t="str">
            <v/>
          </cell>
          <cell r="CH566" t="str">
            <v/>
          </cell>
          <cell r="CI566" t="str">
            <v xml:space="preserve">No consumeables predicted. </v>
          </cell>
          <cell r="CJ566" t="str">
            <v xml:space="preserve">No predicted life limitations. </v>
          </cell>
          <cell r="CK566" t="str">
            <v/>
          </cell>
          <cell r="CL566" t="str">
            <v>Y</v>
          </cell>
        </row>
        <row r="567">
          <cell r="A567">
            <v>581</v>
          </cell>
          <cell r="B567">
            <v>327</v>
          </cell>
          <cell r="C567">
            <v>3</v>
          </cell>
          <cell r="D567" t="str">
            <v>Y</v>
          </cell>
          <cell r="E567">
            <v>0.16800000000000001</v>
          </cell>
          <cell r="F567" t="str">
            <v>SV00A0A450AG09</v>
          </cell>
          <cell r="G567" t="str">
            <v>BT-M4X12CSK/SS</v>
          </cell>
          <cell r="H567" t="str">
            <v>Scout</v>
          </cell>
          <cell r="I567" t="str">
            <v>SECONDARY TANK - 2 - PMRS REPAIR RECOVERY</v>
          </cell>
          <cell r="J567" t="str">
            <v>M4 SCREW COUNTERSINK</v>
          </cell>
          <cell r="K567" t="str">
            <v>Fuel Level Sensor LRU</v>
          </cell>
          <cell r="L567" t="str">
            <v>M4 SCREW COUNTERSINK</v>
          </cell>
          <cell r="M567">
            <v>3</v>
          </cell>
          <cell r="N567">
            <v>3</v>
          </cell>
          <cell r="O567">
            <v>5.6000000000000001E-2</v>
          </cell>
          <cell r="P567">
            <v>0.16800000000000001</v>
          </cell>
          <cell r="Q567">
            <v>1.6800000000000002E-7</v>
          </cell>
          <cell r="R567">
            <v>5952380.9523809515</v>
          </cell>
          <cell r="S567" t="str">
            <v>Multiple fasteners</v>
          </cell>
          <cell r="T567" t="str">
            <v>NPRD 95 P2-20, Bolt Hex Head - 0.0020M converted to hours</v>
          </cell>
          <cell r="U567">
            <v>1</v>
          </cell>
          <cell r="V567">
            <v>9.9999999999999992E-2</v>
          </cell>
          <cell r="W567">
            <v>1.6800000000000002E-8</v>
          </cell>
          <cell r="X567" t="str">
            <v>Expected to require 1 mechanic to conduct repairs. Expected to be replaceable in situ. Remove Armor Lid. Repair by exchange available at First or Second line without special facilities. Remove and replace part with standard tools. No Special tools predict</v>
          </cell>
          <cell r="Z567">
            <v>0</v>
          </cell>
          <cell r="AA567" t="str">
            <v>T0</v>
          </cell>
          <cell r="AB567" t="str">
            <v>T0</v>
          </cell>
          <cell r="AC567" t="str">
            <v>P6</v>
          </cell>
          <cell r="AD567" t="str">
            <v>T0</v>
          </cell>
          <cell r="AE567">
            <v>0</v>
          </cell>
          <cell r="AF567">
            <v>0</v>
          </cell>
          <cell r="AG567">
            <v>1.6666666666666666E-2</v>
          </cell>
          <cell r="AH567">
            <v>0</v>
          </cell>
          <cell r="AI567">
            <v>0</v>
          </cell>
          <cell r="AJ567">
            <v>8.3333333333333329E-2</v>
          </cell>
          <cell r="AK567">
            <v>0</v>
          </cell>
          <cell r="AL567">
            <v>0</v>
          </cell>
          <cell r="AM567">
            <v>9.9999999999999992E-2</v>
          </cell>
          <cell r="AN567">
            <v>1.6800000000000002E-8</v>
          </cell>
          <cell r="AP567">
            <v>2</v>
          </cell>
          <cell r="AQ567">
            <v>1</v>
          </cell>
          <cell r="AV567">
            <v>1</v>
          </cell>
          <cell r="BD567">
            <v>1</v>
          </cell>
          <cell r="BJ567">
            <v>1</v>
          </cell>
          <cell r="BL567">
            <v>1</v>
          </cell>
          <cell r="BM567">
            <v>1</v>
          </cell>
          <cell r="BO567" t="str">
            <v xml:space="preserve">Expected to require 1 mechanic to conduct repairs. </v>
          </cell>
          <cell r="BP567" t="str">
            <v xml:space="preserve">Expected to be replaceable in situ. </v>
          </cell>
          <cell r="BQ567" t="str">
            <v/>
          </cell>
          <cell r="BR567" t="str">
            <v/>
          </cell>
          <cell r="BS567" t="str">
            <v xml:space="preserve">Remove Armor Lid. </v>
          </cell>
          <cell r="BT567" t="str">
            <v/>
          </cell>
          <cell r="BU567" t="str">
            <v/>
          </cell>
          <cell r="BV567" t="str">
            <v/>
          </cell>
          <cell r="BW567" t="str">
            <v/>
          </cell>
          <cell r="BX567" t="str">
            <v/>
          </cell>
          <cell r="BY567" t="str">
            <v/>
          </cell>
          <cell r="BZ567" t="str">
            <v/>
          </cell>
          <cell r="CA567" t="str">
            <v xml:space="preserve">Repair by exchange available at First or Second line without special facilities. </v>
          </cell>
          <cell r="CB567" t="str">
            <v/>
          </cell>
          <cell r="CC567" t="str">
            <v/>
          </cell>
          <cell r="CD567" t="str">
            <v/>
          </cell>
          <cell r="CE567" t="str">
            <v/>
          </cell>
          <cell r="CF567" t="str">
            <v xml:space="preserve">Remove and replace part with standard tools. No Special tools predicted. </v>
          </cell>
          <cell r="CG567" t="str">
            <v/>
          </cell>
          <cell r="CH567" t="str">
            <v/>
          </cell>
          <cell r="CI567" t="str">
            <v xml:space="preserve">No consumeables predicted. </v>
          </cell>
          <cell r="CJ567" t="str">
            <v xml:space="preserve">No predicted life limitations. </v>
          </cell>
          <cell r="CK567" t="str">
            <v/>
          </cell>
          <cell r="CL567" t="str">
            <v>Y</v>
          </cell>
        </row>
        <row r="568">
          <cell r="A568">
            <v>582</v>
          </cell>
          <cell r="C568">
            <v>3</v>
          </cell>
          <cell r="D568" t="str">
            <v>Y</v>
          </cell>
          <cell r="E568">
            <v>0.224</v>
          </cell>
          <cell r="F568" t="str">
            <v>SV00A0A450AG11</v>
          </cell>
          <cell r="G568" t="str">
            <v>FT22524</v>
          </cell>
          <cell r="H568" t="str">
            <v>Scout</v>
          </cell>
          <cell r="I568" t="str">
            <v>SECONDARY TANK - 2 - PMRS REPAIR RECOVERY</v>
          </cell>
          <cell r="J568" t="str">
            <v>GUAGE Cup</v>
          </cell>
          <cell r="K568" t="str">
            <v>Fuel Level Sensor LRU</v>
          </cell>
          <cell r="L568" t="str">
            <v>GUAGE Cup</v>
          </cell>
          <cell r="M568">
            <v>1</v>
          </cell>
          <cell r="N568">
            <v>1</v>
          </cell>
          <cell r="O568">
            <v>0.224</v>
          </cell>
          <cell r="P568">
            <v>0.224</v>
          </cell>
          <cell r="Q568">
            <v>2.2399999999999999E-7</v>
          </cell>
          <cell r="R568">
            <v>4464285.7142857146</v>
          </cell>
          <cell r="S568" t="str">
            <v>No redundancy</v>
          </cell>
          <cell r="T568" t="str">
            <v>NPRD-95.  P2-152, Plate - 0.008M converted from miles to hours.</v>
          </cell>
          <cell r="U568">
            <v>1</v>
          </cell>
          <cell r="V568">
            <v>0.11666666666666667</v>
          </cell>
          <cell r="W568">
            <v>2.6133333333333332E-8</v>
          </cell>
          <cell r="X568" t="str">
            <v>Expected to require 1 mechanic to conduct repairs. Expected to be replaceable in situ. Remove Armor Lid. Repair by exchange available at First or Second line without special facilities. Remove and replace part with standard tools. No Special tools predict</v>
          </cell>
          <cell r="Z568">
            <v>0</v>
          </cell>
          <cell r="AA568" t="str">
            <v>T0</v>
          </cell>
          <cell r="AB568" t="str">
            <v>T0</v>
          </cell>
          <cell r="AC568" t="str">
            <v>P29</v>
          </cell>
          <cell r="AD568" t="str">
            <v>T0</v>
          </cell>
          <cell r="AE568">
            <v>0</v>
          </cell>
          <cell r="AF568">
            <v>0</v>
          </cell>
          <cell r="AG568">
            <v>3.3333333333333333E-2</v>
          </cell>
          <cell r="AH568">
            <v>0</v>
          </cell>
          <cell r="AI568">
            <v>0</v>
          </cell>
          <cell r="AJ568">
            <v>8.3333333333333329E-2</v>
          </cell>
          <cell r="AK568">
            <v>0</v>
          </cell>
          <cell r="AL568">
            <v>0</v>
          </cell>
          <cell r="AM568">
            <v>0.11666666666666667</v>
          </cell>
          <cell r="AN568">
            <v>2.6133333333333332E-8</v>
          </cell>
          <cell r="AP568">
            <v>2</v>
          </cell>
          <cell r="AQ568">
            <v>1</v>
          </cell>
          <cell r="AV568">
            <v>1</v>
          </cell>
          <cell r="BD568">
            <v>1</v>
          </cell>
          <cell r="BJ568">
            <v>1</v>
          </cell>
          <cell r="BL568">
            <v>1</v>
          </cell>
          <cell r="BM568">
            <v>1</v>
          </cell>
          <cell r="BO568" t="str">
            <v xml:space="preserve">Expected to require 1 mechanic to conduct repairs. </v>
          </cell>
          <cell r="BP568" t="str">
            <v xml:space="preserve">Expected to be replaceable in situ. </v>
          </cell>
          <cell r="BQ568" t="str">
            <v/>
          </cell>
          <cell r="BR568" t="str">
            <v/>
          </cell>
          <cell r="BS568" t="str">
            <v xml:space="preserve">Remove Armor Lid. </v>
          </cell>
          <cell r="BT568" t="str">
            <v/>
          </cell>
          <cell r="BU568" t="str">
            <v/>
          </cell>
          <cell r="BV568" t="str">
            <v/>
          </cell>
          <cell r="BW568" t="str">
            <v/>
          </cell>
          <cell r="BX568" t="str">
            <v/>
          </cell>
          <cell r="BY568" t="str">
            <v/>
          </cell>
          <cell r="BZ568" t="str">
            <v/>
          </cell>
          <cell r="CA568" t="str">
            <v xml:space="preserve">Repair by exchange available at First or Second line without special facilities. </v>
          </cell>
          <cell r="CB568" t="str">
            <v/>
          </cell>
          <cell r="CC568" t="str">
            <v/>
          </cell>
          <cell r="CD568" t="str">
            <v/>
          </cell>
          <cell r="CE568" t="str">
            <v/>
          </cell>
          <cell r="CF568" t="str">
            <v xml:space="preserve">Remove and replace part with standard tools. No Special tools predicted. </v>
          </cell>
          <cell r="CG568" t="str">
            <v/>
          </cell>
          <cell r="CH568" t="str">
            <v/>
          </cell>
          <cell r="CI568" t="str">
            <v xml:space="preserve">No consumeables predicted. </v>
          </cell>
          <cell r="CJ568" t="str">
            <v xml:space="preserve">No predicted life limitations. </v>
          </cell>
          <cell r="CK568" t="str">
            <v/>
          </cell>
          <cell r="CL568" t="str">
            <v>Y</v>
          </cell>
        </row>
        <row r="569">
          <cell r="A569">
            <v>583</v>
          </cell>
          <cell r="B569">
            <v>339</v>
          </cell>
          <cell r="C569">
            <v>2</v>
          </cell>
          <cell r="D569" t="str">
            <v>N</v>
          </cell>
          <cell r="E569">
            <v>0</v>
          </cell>
          <cell r="F569" t="str">
            <v>SV00A0A460AG25</v>
          </cell>
          <cell r="G569" t="str">
            <v/>
          </cell>
          <cell r="H569" t="str">
            <v>PMRS/REP/REC</v>
          </cell>
          <cell r="I569" t="str">
            <v>SECONDARY TANK - 2 - PMRS REPAIR RECOVERY</v>
          </cell>
          <cell r="J569" t="str">
            <v/>
          </cell>
          <cell r="K569" t="str">
            <v>AIR CONNECTION SECONDARY TANK</v>
          </cell>
          <cell r="L569" t="str">
            <v/>
          </cell>
          <cell r="M569" t="str">
            <v/>
          </cell>
          <cell r="N569" t="str">
            <v/>
          </cell>
          <cell r="O569">
            <v>5.3246571372271152</v>
          </cell>
          <cell r="P569">
            <v>5.3246571372271152</v>
          </cell>
          <cell r="Q569">
            <v>5.3246571372271148E-6</v>
          </cell>
          <cell r="R569">
            <v>187805.51953449592</v>
          </cell>
          <cell r="S569" t="str">
            <v>No redundancy</v>
          </cell>
          <cell r="T569" t="str">
            <v>Sum of Below Parts</v>
          </cell>
          <cell r="U569">
            <v>1</v>
          </cell>
          <cell r="V569">
            <v>1.177046320165142</v>
          </cell>
          <cell r="W569">
            <v>6.2673680895142346E-6</v>
          </cell>
          <cell r="X569" t="str">
            <v xml:space="preserve">Repair by exchange available at First or Second line without special facilities. See parts below. Individual damaged parts can be replaced without replacing the tank. </v>
          </cell>
          <cell r="Z569">
            <v>0</v>
          </cell>
          <cell r="AA569" t="str">
            <v>T0</v>
          </cell>
          <cell r="AB569" t="str">
            <v>T0</v>
          </cell>
          <cell r="AC569" t="str">
            <v>T0</v>
          </cell>
          <cell r="AD569" t="str">
            <v>T0</v>
          </cell>
          <cell r="AL569" t="str">
            <v>MTTE =</v>
          </cell>
          <cell r="AM569">
            <v>1.177046320165142</v>
          </cell>
          <cell r="AN569">
            <v>6.2673680895142346E-6</v>
          </cell>
          <cell r="AP569">
            <v>1</v>
          </cell>
          <cell r="AQ569">
            <v>4</v>
          </cell>
          <cell r="BJ569">
            <v>6</v>
          </cell>
          <cell r="BL569">
            <v>6</v>
          </cell>
          <cell r="BM569">
            <v>5</v>
          </cell>
          <cell r="BN569">
            <v>2</v>
          </cell>
          <cell r="BO569" t="str">
            <v/>
          </cell>
          <cell r="BP569" t="str">
            <v/>
          </cell>
          <cell r="BQ569" t="str">
            <v/>
          </cell>
          <cell r="BR569" t="str">
            <v/>
          </cell>
          <cell r="BS569" t="str">
            <v/>
          </cell>
          <cell r="BT569" t="str">
            <v/>
          </cell>
          <cell r="BU569" t="str">
            <v/>
          </cell>
          <cell r="BV569" t="str">
            <v/>
          </cell>
          <cell r="BW569" t="str">
            <v/>
          </cell>
          <cell r="BX569" t="str">
            <v/>
          </cell>
          <cell r="BY569" t="str">
            <v/>
          </cell>
          <cell r="BZ569" t="str">
            <v/>
          </cell>
          <cell r="CA569" t="str">
            <v xml:space="preserve">Repair by exchange available at First or Second line without special facilities. </v>
          </cell>
          <cell r="CB569" t="str">
            <v/>
          </cell>
          <cell r="CC569" t="str">
            <v/>
          </cell>
          <cell r="CD569" t="str">
            <v/>
          </cell>
          <cell r="CE569" t="str">
            <v/>
          </cell>
          <cell r="CF569" t="str">
            <v/>
          </cell>
          <cell r="CG569" t="str">
            <v/>
          </cell>
          <cell r="CH569" t="str">
            <v/>
          </cell>
          <cell r="CI569" t="str">
            <v/>
          </cell>
          <cell r="CJ569" t="str">
            <v/>
          </cell>
          <cell r="CK569" t="str">
            <v xml:space="preserve">See parts below. Individual damaged parts can be replaced without replacing the tank. </v>
          </cell>
          <cell r="CL569" t="str">
            <v>Y</v>
          </cell>
        </row>
        <row r="570">
          <cell r="A570">
            <v>584</v>
          </cell>
          <cell r="B570">
            <v>339</v>
          </cell>
          <cell r="C570">
            <v>3</v>
          </cell>
          <cell r="D570" t="str">
            <v>Y</v>
          </cell>
          <cell r="E570">
            <v>2.5424000000000002</v>
          </cell>
          <cell r="F570" t="str">
            <v>SV00A0A460AG2501</v>
          </cell>
          <cell r="G570" t="str">
            <v>SV15LOMDCF</v>
          </cell>
          <cell r="H570" t="str">
            <v>PMRS/REP/REC</v>
          </cell>
          <cell r="I570" t="str">
            <v>SECONDARY TANK - 2 - PMRS REPAIR RECOVERY</v>
          </cell>
          <cell r="J570" t="str">
            <v>M22 X 1.5 Bulkhead Connector</v>
          </cell>
          <cell r="K570" t="str">
            <v>Inward Relief Port LRU (Air) (4)</v>
          </cell>
          <cell r="L570" t="str">
            <v>M22 X 1.5 Bulkhead Connector</v>
          </cell>
          <cell r="M570">
            <v>1</v>
          </cell>
          <cell r="N570">
            <v>1</v>
          </cell>
          <cell r="O570">
            <v>2.5424000000000002</v>
          </cell>
          <cell r="P570">
            <v>2.5424000000000002</v>
          </cell>
          <cell r="Q570">
            <v>2.5424000000000004E-6</v>
          </cell>
          <cell r="R570">
            <v>393329.13782252982</v>
          </cell>
          <cell r="S570" t="str">
            <v>No redundancy</v>
          </cell>
          <cell r="T570" t="str">
            <v>NPRD 95 P2-49, Connector Adapter - 0.0908M converted to hours</v>
          </cell>
          <cell r="U570">
            <v>2</v>
          </cell>
          <cell r="V570">
            <v>2.2166666666666668</v>
          </cell>
          <cell r="W570">
            <v>5.6356533333333347E-6</v>
          </cell>
          <cell r="X570" t="str">
            <v>Expected to be replaceable. Remove Armor Lid. Remove tank in accordance with above to gain access. Expected to need 2 mechanics to remove tank. Remove 53 bolts to remove the Top Access Plate. Replace each  Gasket and Bonded Seal with every disturbance. Re</v>
          </cell>
          <cell r="Y570">
            <v>53</v>
          </cell>
          <cell r="Z570">
            <v>1</v>
          </cell>
          <cell r="AA570" t="str">
            <v>R5</v>
          </cell>
          <cell r="AB570" t="str">
            <v>T4</v>
          </cell>
          <cell r="AC570" t="str">
            <v>P11</v>
          </cell>
          <cell r="AD570" t="str">
            <v>P14</v>
          </cell>
          <cell r="AE570">
            <v>0.44166666666666665</v>
          </cell>
          <cell r="AF570">
            <v>0.5</v>
          </cell>
          <cell r="AG570">
            <v>0.25</v>
          </cell>
          <cell r="AH570">
            <v>0.5</v>
          </cell>
          <cell r="AI570">
            <v>0.44166666666666665</v>
          </cell>
          <cell r="AJ570">
            <v>8.3333333333333329E-2</v>
          </cell>
          <cell r="AK570">
            <v>0</v>
          </cell>
          <cell r="AL570">
            <v>0</v>
          </cell>
          <cell r="AM570">
            <v>2.2166666666666668</v>
          </cell>
          <cell r="AN570">
            <v>5.6356533333333347E-6</v>
          </cell>
          <cell r="AP570">
            <v>2</v>
          </cell>
          <cell r="AQ570">
            <v>2</v>
          </cell>
          <cell r="AR570">
            <v>1</v>
          </cell>
          <cell r="AS570">
            <v>53</v>
          </cell>
          <cell r="AV570">
            <v>1</v>
          </cell>
          <cell r="BA570">
            <v>1</v>
          </cell>
          <cell r="BB570">
            <v>1</v>
          </cell>
          <cell r="BC570">
            <v>4</v>
          </cell>
          <cell r="BD570">
            <v>2</v>
          </cell>
          <cell r="BH570">
            <v>2</v>
          </cell>
          <cell r="BJ570">
            <v>1</v>
          </cell>
          <cell r="BL570">
            <v>1</v>
          </cell>
          <cell r="BM570">
            <v>1</v>
          </cell>
          <cell r="BO570" t="str">
            <v/>
          </cell>
          <cell r="BP570" t="str">
            <v xml:space="preserve">Expected to be replaceable. </v>
          </cell>
          <cell r="BQ570" t="str">
            <v/>
          </cell>
          <cell r="BR570" t="str">
            <v/>
          </cell>
          <cell r="BS570" t="str">
            <v xml:space="preserve">Remove Armor Lid. </v>
          </cell>
          <cell r="BT570" t="str">
            <v/>
          </cell>
          <cell r="BU570" t="str">
            <v/>
          </cell>
          <cell r="BV570" t="str">
            <v xml:space="preserve">Remove tank in accordance with above to gain access. Expected to need 2 mechanics to remove tank. </v>
          </cell>
          <cell r="BW570" t="str">
            <v xml:space="preserve">Remove 53 bolts to remove the Top Access Plate. </v>
          </cell>
          <cell r="BX570" t="str">
            <v/>
          </cell>
          <cell r="BY570" t="str">
            <v/>
          </cell>
          <cell r="BZ570" t="str">
            <v xml:space="preserve">Replace each  Gasket and Bonded Seal with every disturbance. </v>
          </cell>
          <cell r="CA570" t="str">
            <v xml:space="preserve">Repair by exchange available at First or Second line without special facilities. </v>
          </cell>
          <cell r="CB570" t="str">
            <v/>
          </cell>
          <cell r="CC570" t="str">
            <v/>
          </cell>
          <cell r="CD570" t="str">
            <v/>
          </cell>
          <cell r="CE570" t="str">
            <v xml:space="preserve">Systematically remove SAFOAM layers to gain access.  Carefully reinstall new layers of Safoam in accordance with instructions. </v>
          </cell>
          <cell r="CF570" t="str">
            <v xml:space="preserve">Remove and replace part with standard tools. No Special tools predicted. </v>
          </cell>
          <cell r="CG570" t="str">
            <v/>
          </cell>
          <cell r="CH570" t="str">
            <v/>
          </cell>
          <cell r="CI570" t="str">
            <v xml:space="preserve">No consumeables predicted. </v>
          </cell>
          <cell r="CJ570" t="str">
            <v xml:space="preserve">No predicted life limitations. </v>
          </cell>
          <cell r="CK570" t="str">
            <v/>
          </cell>
          <cell r="CL570" t="str">
            <v>Y</v>
          </cell>
        </row>
        <row r="571">
          <cell r="A571">
            <v>585</v>
          </cell>
          <cell r="B571">
            <v>340</v>
          </cell>
          <cell r="C571">
            <v>3</v>
          </cell>
          <cell r="D571" t="str">
            <v>Y</v>
          </cell>
          <cell r="E571">
            <v>4.4857137227114409E-2</v>
          </cell>
          <cell r="F571" t="str">
            <v>SV00A0A460AG2503</v>
          </cell>
          <cell r="G571" t="str">
            <v>MLN22</v>
          </cell>
          <cell r="H571" t="str">
            <v>PMRS/REP/REC</v>
          </cell>
          <cell r="I571" t="str">
            <v>SECONDARY TANK - 2 - PMRS REPAIR RECOVERY</v>
          </cell>
          <cell r="J571" t="str">
            <v>M22 X 1.5 Locknut</v>
          </cell>
          <cell r="K571" t="str">
            <v>Inward Relief Port LRU (Air) (4)</v>
          </cell>
          <cell r="L571" t="str">
            <v>M22 X 1.5 Locknut</v>
          </cell>
          <cell r="M571">
            <v>1</v>
          </cell>
          <cell r="N571">
            <v>1</v>
          </cell>
          <cell r="O571">
            <v>4.4857137227114409E-2</v>
          </cell>
          <cell r="P571">
            <v>4.4857137227114409E-2</v>
          </cell>
          <cell r="Q571">
            <v>4.4857137227114411E-8</v>
          </cell>
          <cell r="R571">
            <v>22292996.428571429</v>
          </cell>
          <cell r="S571" t="str">
            <v>No redundancy</v>
          </cell>
          <cell r="T571" t="str">
            <v>NPRD 95 P2-146, Nut Plain Hexagon P# MS-51968-17- 1/624.2039M GM converted to hours.</v>
          </cell>
          <cell r="U571">
            <v>1</v>
          </cell>
          <cell r="V571">
            <v>1.0166666666666666</v>
          </cell>
          <cell r="W571">
            <v>4.5604756180899647E-8</v>
          </cell>
          <cell r="X571" t="str">
            <v xml:space="preserve">Expected to require 1 mechanic to conduct repairs. Expected to be replaceable in situ. Remove Armor Lid. Remove 53 bolts to remove the Top Access Plate. Replace each  Gasket and Bonded Seal with every disturbance. Repair by exchange available at First or </v>
          </cell>
          <cell r="Y571">
            <v>53</v>
          </cell>
          <cell r="Z571">
            <v>0</v>
          </cell>
          <cell r="AA571" t="str">
            <v>T0</v>
          </cell>
          <cell r="AB571" t="str">
            <v>T4</v>
          </cell>
          <cell r="AC571" t="str">
            <v>P19</v>
          </cell>
          <cell r="AD571" t="str">
            <v>P14</v>
          </cell>
          <cell r="AE571">
            <v>0.44166666666666665</v>
          </cell>
          <cell r="AF571">
            <v>0</v>
          </cell>
          <cell r="AG571">
            <v>0.05</v>
          </cell>
          <cell r="AH571">
            <v>0</v>
          </cell>
          <cell r="AI571">
            <v>0.44166666666666665</v>
          </cell>
          <cell r="AJ571">
            <v>8.3333333333333329E-2</v>
          </cell>
          <cell r="AK571">
            <v>0</v>
          </cell>
          <cell r="AL571">
            <v>0</v>
          </cell>
          <cell r="AM571">
            <v>1.0166666666666666</v>
          </cell>
          <cell r="AN571">
            <v>4.5604756180899647E-8</v>
          </cell>
          <cell r="AP571">
            <v>2</v>
          </cell>
          <cell r="AQ571">
            <v>1</v>
          </cell>
          <cell r="AR571">
            <v>1</v>
          </cell>
          <cell r="AS571">
            <v>53</v>
          </cell>
          <cell r="AV571">
            <v>1</v>
          </cell>
          <cell r="BA571">
            <v>1</v>
          </cell>
          <cell r="BB571">
            <v>1</v>
          </cell>
          <cell r="BC571">
            <v>4</v>
          </cell>
          <cell r="BD571">
            <v>1</v>
          </cell>
          <cell r="BJ571">
            <v>1</v>
          </cell>
          <cell r="BL571">
            <v>1</v>
          </cell>
          <cell r="BM571">
            <v>1</v>
          </cell>
          <cell r="BO571" t="str">
            <v xml:space="preserve">Expected to require 1 mechanic to conduct repairs. </v>
          </cell>
          <cell r="BP571" t="str">
            <v xml:space="preserve">Expected to be replaceable in situ. </v>
          </cell>
          <cell r="BQ571" t="str">
            <v/>
          </cell>
          <cell r="BR571" t="str">
            <v/>
          </cell>
          <cell r="BS571" t="str">
            <v xml:space="preserve">Remove Armor Lid. </v>
          </cell>
          <cell r="BT571" t="str">
            <v/>
          </cell>
          <cell r="BU571" t="str">
            <v/>
          </cell>
          <cell r="BV571" t="str">
            <v/>
          </cell>
          <cell r="BW571" t="str">
            <v xml:space="preserve">Remove 53 bolts to remove the Top Access Plate. </v>
          </cell>
          <cell r="BX571" t="str">
            <v/>
          </cell>
          <cell r="BY571" t="str">
            <v/>
          </cell>
          <cell r="BZ571" t="str">
            <v xml:space="preserve">Replace each  Gasket and Bonded Seal with every disturbance. </v>
          </cell>
          <cell r="CA571" t="str">
            <v xml:space="preserve">Repair by exchange available at First or Second line without special facilities. </v>
          </cell>
          <cell r="CB571" t="str">
            <v/>
          </cell>
          <cell r="CC571" t="str">
            <v/>
          </cell>
          <cell r="CD571" t="str">
            <v/>
          </cell>
          <cell r="CE571" t="str">
            <v/>
          </cell>
          <cell r="CF571" t="str">
            <v xml:space="preserve">Remove and replace part with standard tools. No Special tools predicted. </v>
          </cell>
          <cell r="CG571" t="str">
            <v/>
          </cell>
          <cell r="CH571" t="str">
            <v/>
          </cell>
          <cell r="CI571" t="str">
            <v xml:space="preserve">No consumeables predicted. </v>
          </cell>
          <cell r="CJ571" t="str">
            <v xml:space="preserve">No predicted life limitations. </v>
          </cell>
          <cell r="CK571" t="str">
            <v/>
          </cell>
          <cell r="CL571" t="str">
            <v>Y</v>
          </cell>
        </row>
        <row r="572">
          <cell r="A572">
            <v>586</v>
          </cell>
          <cell r="B572">
            <v>341</v>
          </cell>
          <cell r="C572">
            <v>3</v>
          </cell>
          <cell r="D572" t="str">
            <v>Y</v>
          </cell>
          <cell r="E572">
            <v>0.19500000000000001</v>
          </cell>
          <cell r="F572" t="str">
            <v>SV00A0A460AG2505</v>
          </cell>
          <cell r="G572" t="str">
            <v>22MM BONDED</v>
          </cell>
          <cell r="H572" t="str">
            <v>PMRS/REP/REC</v>
          </cell>
          <cell r="I572" t="str">
            <v>SECONDARY TANK - 2 - PMRS REPAIR RECOVERY</v>
          </cell>
          <cell r="J572" t="str">
            <v>M22 X 1.5 Bonded Seal</v>
          </cell>
          <cell r="K572" t="str">
            <v>Inward Relief Port LRU (Air) (4)</v>
          </cell>
          <cell r="L572" t="str">
            <v>M22 X 1.5 Bonded Seal</v>
          </cell>
          <cell r="M572">
            <v>1</v>
          </cell>
          <cell r="N572">
            <v>1</v>
          </cell>
          <cell r="O572">
            <v>0.19500000000000001</v>
          </cell>
          <cell r="P572">
            <v>0.19500000000000001</v>
          </cell>
          <cell r="Q572">
            <v>1.9500000000000001E-7</v>
          </cell>
          <cell r="R572">
            <v>5128205.128205128</v>
          </cell>
          <cell r="S572" t="str">
            <v>No redundancy</v>
          </cell>
          <cell r="T572" t="str">
            <v>NPRD 95 P2-179, Seal O-Ring - 0.0780 GF converted to GM.</v>
          </cell>
          <cell r="U572">
            <v>1</v>
          </cell>
          <cell r="V572">
            <v>1.05</v>
          </cell>
          <cell r="W572">
            <v>2.0475000000000003E-7</v>
          </cell>
          <cell r="X572" t="str">
            <v xml:space="preserve">Expected to require 1 mechanic to conduct repairs. Expected to be replaceable in situ. Remove Armor Lid. Remove 53 bolts to remove the Top Access Plate. Replace each  Gasket and Bonded Seal with every disturbance. Repair by exchange available at First or </v>
          </cell>
          <cell r="Y572">
            <v>53</v>
          </cell>
          <cell r="Z572">
            <v>0</v>
          </cell>
          <cell r="AA572" t="str">
            <v>T0</v>
          </cell>
          <cell r="AB572" t="str">
            <v>T4</v>
          </cell>
          <cell r="AC572" t="str">
            <v>P7</v>
          </cell>
          <cell r="AD572" t="str">
            <v>P14</v>
          </cell>
          <cell r="AE572">
            <v>0.44166666666666665</v>
          </cell>
          <cell r="AF572">
            <v>0</v>
          </cell>
          <cell r="AG572">
            <v>8.3333333333333343E-2</v>
          </cell>
          <cell r="AH572">
            <v>0</v>
          </cell>
          <cell r="AI572">
            <v>0.44166666666666665</v>
          </cell>
          <cell r="AJ572">
            <v>8.3333333333333329E-2</v>
          </cell>
          <cell r="AK572">
            <v>0</v>
          </cell>
          <cell r="AL572">
            <v>0</v>
          </cell>
          <cell r="AM572">
            <v>1.05</v>
          </cell>
          <cell r="AN572">
            <v>2.0475000000000003E-7</v>
          </cell>
          <cell r="AP572">
            <v>2</v>
          </cell>
          <cell r="AQ572">
            <v>1</v>
          </cell>
          <cell r="AR572">
            <v>1</v>
          </cell>
          <cell r="AS572">
            <v>53</v>
          </cell>
          <cell r="AV572">
            <v>1</v>
          </cell>
          <cell r="BA572">
            <v>1</v>
          </cell>
          <cell r="BB572">
            <v>1</v>
          </cell>
          <cell r="BC572">
            <v>4</v>
          </cell>
          <cell r="BD572">
            <v>1</v>
          </cell>
          <cell r="BJ572">
            <v>1</v>
          </cell>
          <cell r="BL572">
            <v>1</v>
          </cell>
          <cell r="BM572">
            <v>4</v>
          </cell>
          <cell r="BO572" t="str">
            <v xml:space="preserve">Expected to require 1 mechanic to conduct repairs. </v>
          </cell>
          <cell r="BP572" t="str">
            <v xml:space="preserve">Expected to be replaceable in situ. </v>
          </cell>
          <cell r="BQ572" t="str">
            <v/>
          </cell>
          <cell r="BR572" t="str">
            <v/>
          </cell>
          <cell r="BS572" t="str">
            <v xml:space="preserve">Remove Armor Lid. </v>
          </cell>
          <cell r="BT572" t="str">
            <v/>
          </cell>
          <cell r="BU572" t="str">
            <v/>
          </cell>
          <cell r="BV572" t="str">
            <v/>
          </cell>
          <cell r="BW572" t="str">
            <v xml:space="preserve">Remove 53 bolts to remove the Top Access Plate. </v>
          </cell>
          <cell r="BX572" t="str">
            <v/>
          </cell>
          <cell r="BY572" t="str">
            <v/>
          </cell>
          <cell r="BZ572" t="str">
            <v xml:space="preserve">Replace each  Gasket and Bonded Seal with every disturbance. </v>
          </cell>
          <cell r="CA572" t="str">
            <v xml:space="preserve">Repair by exchange available at First or Second line without special facilities. </v>
          </cell>
          <cell r="CB572" t="str">
            <v/>
          </cell>
          <cell r="CC572" t="str">
            <v/>
          </cell>
          <cell r="CD572" t="str">
            <v/>
          </cell>
          <cell r="CE572" t="str">
            <v/>
          </cell>
          <cell r="CF572" t="str">
            <v xml:space="preserve">Remove and replace part with standard tools. No Special tools predicted. </v>
          </cell>
          <cell r="CG572" t="str">
            <v/>
          </cell>
          <cell r="CH572" t="str">
            <v/>
          </cell>
          <cell r="CI572" t="str">
            <v xml:space="preserve">No consumeables predicted. </v>
          </cell>
          <cell r="CJ572" t="str">
            <v xml:space="preserve">Life Limited. This material is subject to deterioration. Inspect on condition at 10 years, and every 5 years subsequently. If disturbed, replace with new. </v>
          </cell>
          <cell r="CK572" t="str">
            <v/>
          </cell>
          <cell r="CL572" t="str">
            <v>Y</v>
          </cell>
        </row>
        <row r="573">
          <cell r="A573">
            <v>587</v>
          </cell>
          <cell r="B573">
            <v>342</v>
          </cell>
          <cell r="C573">
            <v>3</v>
          </cell>
          <cell r="D573" t="str">
            <v>Y</v>
          </cell>
          <cell r="E573">
            <v>2.5424000000000002</v>
          </cell>
          <cell r="F573" t="str">
            <v>SV00A0A460AG2507</v>
          </cell>
          <cell r="G573" t="str">
            <v>EW15LOMDCF</v>
          </cell>
          <cell r="H573" t="str">
            <v>PMRS/REP/REC</v>
          </cell>
          <cell r="I573" t="str">
            <v>SECONDARY TANK - 2 - PMRS REPAIR RECOVERY</v>
          </cell>
          <cell r="J573" t="str">
            <v>M22 X 1.5 90° Swivel Fem/Fixed Male Union</v>
          </cell>
          <cell r="K573" t="str">
            <v>Inward Relief Port LRU (Air) (4)</v>
          </cell>
          <cell r="L573" t="str">
            <v>M22 X 1.5 90° Swivel Fem/Fixed Male Union</v>
          </cell>
          <cell r="M573">
            <v>1</v>
          </cell>
          <cell r="N573">
            <v>1</v>
          </cell>
          <cell r="O573">
            <v>2.5424000000000002</v>
          </cell>
          <cell r="P573">
            <v>2.5424000000000002</v>
          </cell>
          <cell r="Q573">
            <v>2.5424000000000004E-6</v>
          </cell>
          <cell r="R573">
            <v>393329.13782252982</v>
          </cell>
          <cell r="S573" t="str">
            <v>No redundancy</v>
          </cell>
          <cell r="T573" t="str">
            <v>NPRD 95 P2-49, Connector Adapter - 0.0908M converted to hours</v>
          </cell>
          <cell r="U573">
            <v>1</v>
          </cell>
          <cell r="V573">
            <v>0.15</v>
          </cell>
          <cell r="W573">
            <v>3.8136000000000007E-7</v>
          </cell>
          <cell r="X573" t="str">
            <v xml:space="preserve">Expected to require 1 mechanic to conduct repairs. Expected to be replaceable in situ. Remove Armor Lid. Replace each  Bonded Seal with every disturbance. Repair by exchange available at First or Second line without special facilities. Remove and replace </v>
          </cell>
          <cell r="Z573">
            <v>0</v>
          </cell>
          <cell r="AA573" t="str">
            <v>T0</v>
          </cell>
          <cell r="AB573" t="str">
            <v>T0</v>
          </cell>
          <cell r="AC573" t="str">
            <v>P24</v>
          </cell>
          <cell r="AD573" t="str">
            <v>T0</v>
          </cell>
          <cell r="AE573">
            <v>0</v>
          </cell>
          <cell r="AF573">
            <v>0</v>
          </cell>
          <cell r="AG573">
            <v>6.6666666666666666E-2</v>
          </cell>
          <cell r="AH573">
            <v>0</v>
          </cell>
          <cell r="AI573">
            <v>0</v>
          </cell>
          <cell r="AJ573">
            <v>8.3333333333333329E-2</v>
          </cell>
          <cell r="AK573">
            <v>0</v>
          </cell>
          <cell r="AL573">
            <v>0</v>
          </cell>
          <cell r="AM573">
            <v>0.15</v>
          </cell>
          <cell r="AN573">
            <v>3.8136000000000007E-7</v>
          </cell>
          <cell r="AP573">
            <v>2</v>
          </cell>
          <cell r="AQ573">
            <v>1</v>
          </cell>
          <cell r="AV573">
            <v>1</v>
          </cell>
          <cell r="BA573">
            <v>1</v>
          </cell>
          <cell r="BB573">
            <v>1</v>
          </cell>
          <cell r="BC573">
            <v>1</v>
          </cell>
          <cell r="BD573">
            <v>1</v>
          </cell>
          <cell r="BJ573">
            <v>1</v>
          </cell>
          <cell r="BL573">
            <v>1</v>
          </cell>
          <cell r="BM573">
            <v>1</v>
          </cell>
          <cell r="BO573" t="str">
            <v xml:space="preserve">Expected to require 1 mechanic to conduct repairs. </v>
          </cell>
          <cell r="BP573" t="str">
            <v xml:space="preserve">Expected to be replaceable in situ. </v>
          </cell>
          <cell r="BQ573" t="str">
            <v/>
          </cell>
          <cell r="BR573" t="str">
            <v/>
          </cell>
          <cell r="BS573" t="str">
            <v xml:space="preserve">Remove Armor Lid. </v>
          </cell>
          <cell r="BT573" t="str">
            <v/>
          </cell>
          <cell r="BU573" t="str">
            <v/>
          </cell>
          <cell r="BV573" t="str">
            <v/>
          </cell>
          <cell r="BW573" t="str">
            <v/>
          </cell>
          <cell r="BX573" t="str">
            <v/>
          </cell>
          <cell r="BY573" t="str">
            <v/>
          </cell>
          <cell r="BZ573" t="str">
            <v xml:space="preserve">Replace each  Bonded Seal with every disturbance. </v>
          </cell>
          <cell r="CA573" t="str">
            <v xml:space="preserve">Repair by exchange available at First or Second line without special facilities. </v>
          </cell>
          <cell r="CB573" t="str">
            <v/>
          </cell>
          <cell r="CC573" t="str">
            <v/>
          </cell>
          <cell r="CD573" t="str">
            <v/>
          </cell>
          <cell r="CE573" t="str">
            <v/>
          </cell>
          <cell r="CF573" t="str">
            <v xml:space="preserve">Remove and replace part with standard tools. No Special tools predicted. </v>
          </cell>
          <cell r="CG573" t="str">
            <v/>
          </cell>
          <cell r="CH573" t="str">
            <v/>
          </cell>
          <cell r="CI573" t="str">
            <v xml:space="preserve">No consumeables predicted. </v>
          </cell>
          <cell r="CJ573" t="str">
            <v xml:space="preserve">No predicted life limitations. </v>
          </cell>
          <cell r="CK573" t="str">
            <v/>
          </cell>
          <cell r="CL573" t="str">
            <v>Y</v>
          </cell>
        </row>
        <row r="574">
          <cell r="A574">
            <v>588</v>
          </cell>
          <cell r="B574">
            <v>353</v>
          </cell>
          <cell r="C574">
            <v>2</v>
          </cell>
          <cell r="D574" t="str">
            <v>N</v>
          </cell>
          <cell r="E574">
            <v>0</v>
          </cell>
          <cell r="F574" t="str">
            <v>SV00A0A410AG13</v>
          </cell>
          <cell r="G574" t="str">
            <v/>
          </cell>
          <cell r="H574" t="str">
            <v>PMRS/REP/REC</v>
          </cell>
          <cell r="I574" t="str">
            <v>SECONDARY TANK - 2 - PMRS REPAIR RECOVERY</v>
          </cell>
          <cell r="J574" t="str">
            <v/>
          </cell>
          <cell r="K574" t="str">
            <v>FWD FUEL FEED</v>
          </cell>
          <cell r="L574" t="str">
            <v/>
          </cell>
          <cell r="M574" t="str">
            <v/>
          </cell>
          <cell r="N574" t="str">
            <v/>
          </cell>
          <cell r="O574">
            <v>6.4770030905980862</v>
          </cell>
          <cell r="P574">
            <v>6.4770030905980862</v>
          </cell>
          <cell r="Q574">
            <v>6.4770030905980866E-6</v>
          </cell>
          <cell r="R574">
            <v>154392.39197702159</v>
          </cell>
          <cell r="S574" t="str">
            <v>Duplicated fuel feeds</v>
          </cell>
          <cell r="T574" t="str">
            <v>Sum of Below Parts</v>
          </cell>
          <cell r="U574">
            <v>1</v>
          </cell>
          <cell r="V574">
            <v>1.2336667014337641</v>
          </cell>
          <cell r="W574">
            <v>7.9904630379544364E-6</v>
          </cell>
          <cell r="X574" t="str">
            <v xml:space="preserve">Repair by exchange available at First or Second line without special facilities. See parts below. Individual damaged parts can be replaced without replacing the tank. </v>
          </cell>
          <cell r="Z574">
            <v>0</v>
          </cell>
          <cell r="AA574" t="str">
            <v>T0</v>
          </cell>
          <cell r="AB574" t="str">
            <v>T0</v>
          </cell>
          <cell r="AC574" t="str">
            <v>T0</v>
          </cell>
          <cell r="AD574" t="str">
            <v>T0</v>
          </cell>
          <cell r="AL574" t="str">
            <v>MTTE =</v>
          </cell>
          <cell r="AM574">
            <v>1.2336667014337641</v>
          </cell>
          <cell r="AN574">
            <v>7.9904630379544364E-6</v>
          </cell>
          <cell r="AP574">
            <v>1</v>
          </cell>
          <cell r="AQ574">
            <v>4</v>
          </cell>
          <cell r="BJ574">
            <v>6</v>
          </cell>
          <cell r="BL574">
            <v>6</v>
          </cell>
          <cell r="BM574">
            <v>5</v>
          </cell>
          <cell r="BN574">
            <v>2</v>
          </cell>
          <cell r="BO574" t="str">
            <v/>
          </cell>
          <cell r="BP574" t="str">
            <v/>
          </cell>
          <cell r="BQ574" t="str">
            <v/>
          </cell>
          <cell r="BR574" t="str">
            <v/>
          </cell>
          <cell r="BS574" t="str">
            <v/>
          </cell>
          <cell r="BT574" t="str">
            <v/>
          </cell>
          <cell r="BU574" t="str">
            <v/>
          </cell>
          <cell r="BV574" t="str">
            <v/>
          </cell>
          <cell r="BW574" t="str">
            <v/>
          </cell>
          <cell r="BX574" t="str">
            <v/>
          </cell>
          <cell r="BY574" t="str">
            <v/>
          </cell>
          <cell r="BZ574" t="str">
            <v/>
          </cell>
          <cell r="CA574" t="str">
            <v xml:space="preserve">Repair by exchange available at First or Second line without special facilities. </v>
          </cell>
          <cell r="CB574" t="str">
            <v/>
          </cell>
          <cell r="CC574" t="str">
            <v/>
          </cell>
          <cell r="CD574" t="str">
            <v/>
          </cell>
          <cell r="CE574" t="str">
            <v/>
          </cell>
          <cell r="CF574" t="str">
            <v/>
          </cell>
          <cell r="CG574" t="str">
            <v/>
          </cell>
          <cell r="CH574" t="str">
            <v/>
          </cell>
          <cell r="CI574" t="str">
            <v/>
          </cell>
          <cell r="CJ574" t="str">
            <v/>
          </cell>
          <cell r="CK574" t="str">
            <v xml:space="preserve">See parts below. Individual damaged parts can be replaced without replacing the tank. </v>
          </cell>
          <cell r="CL574" t="str">
            <v>Y</v>
          </cell>
        </row>
        <row r="575">
          <cell r="A575">
            <v>589</v>
          </cell>
          <cell r="B575">
            <v>353</v>
          </cell>
          <cell r="C575">
            <v>3</v>
          </cell>
          <cell r="D575" t="str">
            <v>Y</v>
          </cell>
          <cell r="E575">
            <v>2.6158200555016551</v>
          </cell>
          <cell r="F575" t="str">
            <v>SV00A0A410AG11</v>
          </cell>
          <cell r="G575" t="str">
            <v>FT28450</v>
          </cell>
          <cell r="H575" t="str">
            <v>PMRS/REP/REC</v>
          </cell>
          <cell r="I575" t="str">
            <v>SECONDARY TANK - 2 - PMRS REPAIR RECOVERY</v>
          </cell>
          <cell r="J575" t="str">
            <v>FNAV Fwd</v>
          </cell>
          <cell r="K575" t="str">
            <v>FNAV Fwd</v>
          </cell>
          <cell r="L575" t="str">
            <v>FNAV Fwd</v>
          </cell>
          <cell r="M575">
            <v>1</v>
          </cell>
          <cell r="N575">
            <v>1</v>
          </cell>
          <cell r="O575">
            <v>2.6158200555016551</v>
          </cell>
          <cell r="P575">
            <v>2.6158200555016551</v>
          </cell>
          <cell r="Q575">
            <v>2.6158200555016553E-6</v>
          </cell>
          <cell r="R575">
            <v>382289.29314031982</v>
          </cell>
          <cell r="S575" t="str">
            <v>No redundancy</v>
          </cell>
          <cell r="T575" t="str">
            <v>Part comparison to FT54024</v>
          </cell>
          <cell r="U575">
            <v>2</v>
          </cell>
          <cell r="V575">
            <v>2.3166666666666669</v>
          </cell>
          <cell r="W575">
            <v>6.0599831285788354E-6</v>
          </cell>
          <cell r="X575" t="str">
            <v xml:space="preserve">Expected to be replaceable. Remove tank in accordance with above to gain access. Expected to need 2 mechanics to remove tank. Remove 53 bolts to remove the Top Access Plate. Remove bottom plate. Replace each  Bonded Seal with every disturbance. Repair by </v>
          </cell>
          <cell r="Y575">
            <v>53</v>
          </cell>
          <cell r="Z575">
            <v>1</v>
          </cell>
          <cell r="AA575" t="str">
            <v>R5</v>
          </cell>
          <cell r="AB575" t="str">
            <v>T4</v>
          </cell>
          <cell r="AC575" t="str">
            <v>P13</v>
          </cell>
          <cell r="AD575" t="str">
            <v>B1</v>
          </cell>
          <cell r="AE575">
            <v>0.45833333333333331</v>
          </cell>
          <cell r="AF575">
            <v>0.5</v>
          </cell>
          <cell r="AG575">
            <v>0.31666666666666665</v>
          </cell>
          <cell r="AH575">
            <v>0.5</v>
          </cell>
          <cell r="AI575">
            <v>0.45833333333333331</v>
          </cell>
          <cell r="AJ575">
            <v>8.3333333333333329E-2</v>
          </cell>
          <cell r="AK575">
            <v>0</v>
          </cell>
          <cell r="AL575">
            <v>0</v>
          </cell>
          <cell r="AM575">
            <v>2.3166666666666669</v>
          </cell>
          <cell r="AN575">
            <v>6.0599831285788354E-6</v>
          </cell>
          <cell r="AP575">
            <v>2</v>
          </cell>
          <cell r="AQ575">
            <v>2</v>
          </cell>
          <cell r="AR575">
            <v>1</v>
          </cell>
          <cell r="AS575">
            <v>53</v>
          </cell>
          <cell r="AT575">
            <v>1</v>
          </cell>
          <cell r="BA575">
            <v>1</v>
          </cell>
          <cell r="BB575">
            <v>1</v>
          </cell>
          <cell r="BC575">
            <v>1</v>
          </cell>
          <cell r="BD575">
            <v>2</v>
          </cell>
          <cell r="BH575">
            <v>2</v>
          </cell>
          <cell r="BJ575">
            <v>1</v>
          </cell>
          <cell r="BK575">
            <v>1</v>
          </cell>
          <cell r="BL575">
            <v>2</v>
          </cell>
          <cell r="BM575">
            <v>1</v>
          </cell>
          <cell r="BO575" t="str">
            <v/>
          </cell>
          <cell r="BP575" t="str">
            <v xml:space="preserve">Expected to be replaceable. </v>
          </cell>
          <cell r="BQ575" t="str">
            <v/>
          </cell>
          <cell r="BR575" t="str">
            <v/>
          </cell>
          <cell r="BS575" t="str">
            <v/>
          </cell>
          <cell r="BT575" t="str">
            <v/>
          </cell>
          <cell r="BU575" t="str">
            <v/>
          </cell>
          <cell r="BV575" t="str">
            <v xml:space="preserve">Remove tank in accordance with above to gain access. Expected to need 2 mechanics to remove tank. </v>
          </cell>
          <cell r="BW575" t="str">
            <v xml:space="preserve">Remove 53 bolts to remove the Top Access Plate. </v>
          </cell>
          <cell r="BX575" t="str">
            <v xml:space="preserve">Remove bottom plate. </v>
          </cell>
          <cell r="BY575" t="str">
            <v/>
          </cell>
          <cell r="BZ575" t="str">
            <v xml:space="preserve">Replace each  Bonded Seal with every disturbance. </v>
          </cell>
          <cell r="CA575" t="str">
            <v xml:space="preserve">Repair by exchange available at First or Second line without special facilities. </v>
          </cell>
          <cell r="CB575" t="str">
            <v/>
          </cell>
          <cell r="CC575" t="str">
            <v/>
          </cell>
          <cell r="CD575" t="str">
            <v/>
          </cell>
          <cell r="CE575" t="str">
            <v xml:space="preserve">Systematically remove SAFOAM layers to gain access.  Carefully reinstall new layers of Safoam in accordance with instructions. </v>
          </cell>
          <cell r="CF575" t="str">
            <v xml:space="preserve">Remove and replace part with standard tools. No Special tools predicted. </v>
          </cell>
          <cell r="CG575" t="str">
            <v xml:space="preserve">Reinstall in the reverse order. </v>
          </cell>
          <cell r="CH575" t="str">
            <v/>
          </cell>
          <cell r="CI575" t="str">
            <v xml:space="preserve">Use thread-locking compound on fasteners. Use silicone grease on bonded seals for preservation.  Use anti-seizing grease/compound on bulkhead connectors and bolts.  Use  bonding compound on mounting strap clamp locations as required. </v>
          </cell>
          <cell r="CJ575" t="str">
            <v xml:space="preserve">No predicted life limitations. </v>
          </cell>
          <cell r="CK575" t="str">
            <v/>
          </cell>
          <cell r="CL575" t="str">
            <v>Y</v>
          </cell>
        </row>
        <row r="576">
          <cell r="A576">
            <v>590</v>
          </cell>
          <cell r="B576">
            <v>354</v>
          </cell>
          <cell r="C576">
            <v>3</v>
          </cell>
          <cell r="D576" t="str">
            <v>Y</v>
          </cell>
          <cell r="E576">
            <v>0.19500000000000001</v>
          </cell>
          <cell r="F576" t="str">
            <v>SV00A0A410AG1301</v>
          </cell>
          <cell r="G576" t="str">
            <v>Y-BS-M36</v>
          </cell>
          <cell r="H576" t="str">
            <v>PMRS/REP/REC</v>
          </cell>
          <cell r="I576" t="str">
            <v>SECONDARY TANK - 2 - PMRS REPAIR RECOVERY</v>
          </cell>
          <cell r="J576" t="str">
            <v>M36 Bonded Seal</v>
          </cell>
          <cell r="K576" t="str">
            <v>Fuel Feed - Fwd Pick Up</v>
          </cell>
          <cell r="L576" t="str">
            <v>M36 Bonded Seal</v>
          </cell>
          <cell r="M576">
            <v>1</v>
          </cell>
          <cell r="N576">
            <v>1</v>
          </cell>
          <cell r="O576">
            <v>0.19500000000000001</v>
          </cell>
          <cell r="P576">
            <v>0.19500000000000001</v>
          </cell>
          <cell r="Q576">
            <v>1.9500000000000001E-7</v>
          </cell>
          <cell r="R576">
            <v>5128205.128205128</v>
          </cell>
          <cell r="S576" t="str">
            <v>No redundancy</v>
          </cell>
          <cell r="T576" t="str">
            <v>NPRD 95 P2-179, Seal O-Ring - 0.0780 GF converted to GM.</v>
          </cell>
          <cell r="U576">
            <v>2</v>
          </cell>
          <cell r="V576">
            <v>2.1833333333333331</v>
          </cell>
          <cell r="W576">
            <v>4.2575000000000001E-7</v>
          </cell>
          <cell r="X576" t="str">
            <v>Expected to be replaceable. Remove Armor Lid. Remove tank in accordance with above to gain access. Expected to need 2 mechanics to remove tank. Remove 53 bolts to remove the Top Access Plate. Replace each  Bonded Seal with every disturbance. Repair by exc</v>
          </cell>
          <cell r="Y576">
            <v>53</v>
          </cell>
          <cell r="Z576">
            <v>1</v>
          </cell>
          <cell r="AA576" t="str">
            <v>R5</v>
          </cell>
          <cell r="AB576" t="str">
            <v>T4</v>
          </cell>
          <cell r="AC576" t="str">
            <v>P7</v>
          </cell>
          <cell r="AD576" t="str">
            <v>T0</v>
          </cell>
          <cell r="AE576">
            <v>0.44166666666666665</v>
          </cell>
          <cell r="AF576">
            <v>0.5</v>
          </cell>
          <cell r="AG576">
            <v>0.21666666666666667</v>
          </cell>
          <cell r="AH576">
            <v>0.5</v>
          </cell>
          <cell r="AI576">
            <v>0.44166666666666665</v>
          </cell>
          <cell r="AJ576">
            <v>8.3333333333333329E-2</v>
          </cell>
          <cell r="AK576">
            <v>0</v>
          </cell>
          <cell r="AL576">
            <v>0</v>
          </cell>
          <cell r="AM576">
            <v>2.1833333333333331</v>
          </cell>
          <cell r="AN576">
            <v>4.2575000000000001E-7</v>
          </cell>
          <cell r="AP576">
            <v>2</v>
          </cell>
          <cell r="AQ576">
            <v>2</v>
          </cell>
          <cell r="AR576">
            <v>1</v>
          </cell>
          <cell r="AS576">
            <v>53</v>
          </cell>
          <cell r="AV576">
            <v>1</v>
          </cell>
          <cell r="BA576">
            <v>1</v>
          </cell>
          <cell r="BB576">
            <v>1</v>
          </cell>
          <cell r="BC576">
            <v>1</v>
          </cell>
          <cell r="BD576">
            <v>2</v>
          </cell>
          <cell r="BJ576">
            <v>1</v>
          </cell>
          <cell r="BK576">
            <v>1</v>
          </cell>
          <cell r="BL576">
            <v>2</v>
          </cell>
          <cell r="BM576">
            <v>4</v>
          </cell>
          <cell r="BO576" t="str">
            <v/>
          </cell>
          <cell r="BP576" t="str">
            <v xml:space="preserve">Expected to be replaceable. </v>
          </cell>
          <cell r="BQ576" t="str">
            <v/>
          </cell>
          <cell r="BR576" t="str">
            <v/>
          </cell>
          <cell r="BS576" t="str">
            <v xml:space="preserve">Remove Armor Lid. </v>
          </cell>
          <cell r="BT576" t="str">
            <v/>
          </cell>
          <cell r="BU576" t="str">
            <v/>
          </cell>
          <cell r="BV576" t="str">
            <v xml:space="preserve">Remove tank in accordance with above to gain access. Expected to need 2 mechanics to remove tank. </v>
          </cell>
          <cell r="BW576" t="str">
            <v xml:space="preserve">Remove 53 bolts to remove the Top Access Plate. </v>
          </cell>
          <cell r="BX576" t="str">
            <v/>
          </cell>
          <cell r="BY576" t="str">
            <v/>
          </cell>
          <cell r="BZ576" t="str">
            <v xml:space="preserve">Replace each  Bonded Seal with every disturbance. </v>
          </cell>
          <cell r="CA576" t="str">
            <v xml:space="preserve">Repair by exchange available at First or Second line without special facilities. </v>
          </cell>
          <cell r="CB576" t="str">
            <v/>
          </cell>
          <cell r="CC576" t="str">
            <v/>
          </cell>
          <cell r="CD576" t="str">
            <v/>
          </cell>
          <cell r="CE576" t="str">
            <v/>
          </cell>
          <cell r="CF576" t="str">
            <v xml:space="preserve">Remove and replace part with standard tools. No Special tools predicted. </v>
          </cell>
          <cell r="CG576" t="str">
            <v xml:space="preserve">Reinstall in the reverse order. </v>
          </cell>
          <cell r="CH576" t="str">
            <v/>
          </cell>
          <cell r="CI576" t="str">
            <v xml:space="preserve">Use thread-locking compound on fasteners. Use silicone grease on bonded seals for preservation.  Use anti-seizing grease/compound on bulkhead connectors and bolts.  Use  bonding compound on mounting strap clamp locations as required. </v>
          </cell>
          <cell r="CJ576" t="str">
            <v xml:space="preserve">Life Limited. This material is subject to deterioration. Inspect on condition at 10 years, and every 5 years subsequently. If disturbed, replace with new. </v>
          </cell>
          <cell r="CK576" t="str">
            <v/>
          </cell>
          <cell r="CL576" t="str">
            <v>Y</v>
          </cell>
        </row>
        <row r="577">
          <cell r="A577">
            <v>591</v>
          </cell>
          <cell r="B577">
            <v>345</v>
          </cell>
          <cell r="C577">
            <v>3</v>
          </cell>
          <cell r="D577" t="str">
            <v>Y</v>
          </cell>
          <cell r="E577">
            <v>0.224</v>
          </cell>
          <cell r="F577" t="str">
            <v>SV00A0A410AG1303</v>
          </cell>
          <cell r="G577" t="str">
            <v>FT28300</v>
          </cell>
          <cell r="H577" t="str">
            <v>PMRS/REP/REC</v>
          </cell>
          <cell r="I577" t="str">
            <v>SECONDARY TANK - 2 - PMRS REPAIR RECOVERY</v>
          </cell>
          <cell r="J577" t="str">
            <v>Bottom Backing Ring</v>
          </cell>
          <cell r="K577" t="str">
            <v>Fuel Feed - Fwd Pick Up</v>
          </cell>
          <cell r="L577" t="str">
            <v>Bottom Backing Ring</v>
          </cell>
          <cell r="M577">
            <v>1</v>
          </cell>
          <cell r="N577">
            <v>1</v>
          </cell>
          <cell r="O577">
            <v>0.224</v>
          </cell>
          <cell r="P577">
            <v>0.224</v>
          </cell>
          <cell r="Q577">
            <v>2.2399999999999999E-7</v>
          </cell>
          <cell r="R577">
            <v>4464285.7142857146</v>
          </cell>
          <cell r="S577" t="str">
            <v>No redundancy</v>
          </cell>
          <cell r="T577" t="str">
            <v>NPRD 95 P2-152, Plate - 0.008M GM converted to hours.</v>
          </cell>
          <cell r="U577">
            <v>2</v>
          </cell>
          <cell r="V577">
            <v>2.2166666666666668</v>
          </cell>
          <cell r="W577">
            <v>4.9653333333333333E-7</v>
          </cell>
          <cell r="X577" t="str">
            <v>Expected to be replaceable. Remove Armor Lid. Remove tank in accordance with above to gain access. Expected to need 2 mechanics to remove tank. Remove 53 bolts to remove the Top Access Plate. Replace each  Bonded Seal with every disturbance. Repair by exc</v>
          </cell>
          <cell r="Y577">
            <v>53</v>
          </cell>
          <cell r="Z577">
            <v>1</v>
          </cell>
          <cell r="AA577" t="str">
            <v>R5</v>
          </cell>
          <cell r="AB577" t="str">
            <v>T4</v>
          </cell>
          <cell r="AC577" t="str">
            <v>P2</v>
          </cell>
          <cell r="AD577" t="str">
            <v>T0</v>
          </cell>
          <cell r="AE577">
            <v>0.44166666666666665</v>
          </cell>
          <cell r="AF577">
            <v>0.5</v>
          </cell>
          <cell r="AG577">
            <v>0.25</v>
          </cell>
          <cell r="AH577">
            <v>0.5</v>
          </cell>
          <cell r="AI577">
            <v>0.44166666666666665</v>
          </cell>
          <cell r="AJ577">
            <v>8.3333333333333329E-2</v>
          </cell>
          <cell r="AK577">
            <v>0</v>
          </cell>
          <cell r="AL577">
            <v>0</v>
          </cell>
          <cell r="AM577">
            <v>2.2166666666666668</v>
          </cell>
          <cell r="AN577">
            <v>4.9653333333333333E-7</v>
          </cell>
          <cell r="AP577">
            <v>2</v>
          </cell>
          <cell r="AQ577">
            <v>2</v>
          </cell>
          <cell r="AR577">
            <v>1</v>
          </cell>
          <cell r="AS577">
            <v>53</v>
          </cell>
          <cell r="AV577">
            <v>1</v>
          </cell>
          <cell r="BA577">
            <v>1</v>
          </cell>
          <cell r="BB577">
            <v>1</v>
          </cell>
          <cell r="BC577">
            <v>1</v>
          </cell>
          <cell r="BD577">
            <v>2</v>
          </cell>
          <cell r="BJ577">
            <v>1</v>
          </cell>
          <cell r="BK577">
            <v>1</v>
          </cell>
          <cell r="BL577">
            <v>2</v>
          </cell>
          <cell r="BM577">
            <v>1</v>
          </cell>
          <cell r="BO577" t="str">
            <v/>
          </cell>
          <cell r="BP577" t="str">
            <v xml:space="preserve">Expected to be replaceable. </v>
          </cell>
          <cell r="BQ577" t="str">
            <v/>
          </cell>
          <cell r="BR577" t="str">
            <v/>
          </cell>
          <cell r="BS577" t="str">
            <v xml:space="preserve">Remove Armor Lid. </v>
          </cell>
          <cell r="BT577" t="str">
            <v/>
          </cell>
          <cell r="BU577" t="str">
            <v/>
          </cell>
          <cell r="BV577" t="str">
            <v xml:space="preserve">Remove tank in accordance with above to gain access. Expected to need 2 mechanics to remove tank. </v>
          </cell>
          <cell r="BW577" t="str">
            <v xml:space="preserve">Remove 53 bolts to remove the Top Access Plate. </v>
          </cell>
          <cell r="BX577" t="str">
            <v/>
          </cell>
          <cell r="BY577" t="str">
            <v/>
          </cell>
          <cell r="BZ577" t="str">
            <v xml:space="preserve">Replace each  Bonded Seal with every disturbance. </v>
          </cell>
          <cell r="CA577" t="str">
            <v xml:space="preserve">Repair by exchange available at First or Second line without special facilities. </v>
          </cell>
          <cell r="CB577" t="str">
            <v/>
          </cell>
          <cell r="CC577" t="str">
            <v/>
          </cell>
          <cell r="CD577" t="str">
            <v/>
          </cell>
          <cell r="CE577" t="str">
            <v/>
          </cell>
          <cell r="CF577" t="str">
            <v xml:space="preserve">Remove and replace part with standard tools. No Special tools predicted. </v>
          </cell>
          <cell r="CG577" t="str">
            <v xml:space="preserve">Reinstall in the reverse order. </v>
          </cell>
          <cell r="CH577" t="str">
            <v/>
          </cell>
          <cell r="CI577" t="str">
            <v xml:space="preserve">Use thread-locking compound on fasteners. Use silicone grease on bonded seals for preservation.  Use anti-seizing grease/compound on bulkhead connectors and bolts.  Use  bonding compound on mounting strap clamp locations as required. </v>
          </cell>
          <cell r="CJ577" t="str">
            <v xml:space="preserve">No predicted life limitations. </v>
          </cell>
          <cell r="CK577" t="str">
            <v/>
          </cell>
          <cell r="CL577" t="str">
            <v>Y</v>
          </cell>
        </row>
        <row r="578">
          <cell r="A578">
            <v>592</v>
          </cell>
          <cell r="B578">
            <v>346</v>
          </cell>
          <cell r="C578">
            <v>3</v>
          </cell>
          <cell r="D578" t="str">
            <v>Y</v>
          </cell>
          <cell r="E578">
            <v>5.7830350964303756E-3</v>
          </cell>
          <cell r="F578" t="str">
            <v>SV00A0A410AG1305</v>
          </cell>
          <cell r="G578" t="str">
            <v>FT28299</v>
          </cell>
          <cell r="H578" t="str">
            <v>PMRS/REP/REC</v>
          </cell>
          <cell r="I578" t="str">
            <v>SECONDARY TANK - 2 - PMRS REPAIR RECOVERY</v>
          </cell>
          <cell r="J578" t="str">
            <v>Bottom Backing Plate Gasket</v>
          </cell>
          <cell r="K578" t="str">
            <v>Fuel Feed - Fwd Pick Up</v>
          </cell>
          <cell r="L578" t="str">
            <v>Bottom Backing Plate Gasket</v>
          </cell>
          <cell r="M578">
            <v>2</v>
          </cell>
          <cell r="N578">
            <v>2</v>
          </cell>
          <cell r="O578">
            <v>2.8915175482151878E-3</v>
          </cell>
          <cell r="P578">
            <v>5.7830350964303756E-3</v>
          </cell>
          <cell r="Q578">
            <v>5.7830350964303757E-9</v>
          </cell>
          <cell r="R578">
            <v>172919580</v>
          </cell>
          <cell r="S578" t="str">
            <v>No redundancy</v>
          </cell>
          <cell r="T578" t="str">
            <v>NPRD 95 P2- 98, Gasket P# 2-242N674-70 - 1/864.5979 GF converted to GM.</v>
          </cell>
          <cell r="U578">
            <v>2</v>
          </cell>
          <cell r="V578">
            <v>2.1666666666666665</v>
          </cell>
          <cell r="W578">
            <v>1.2529909375599146E-8</v>
          </cell>
          <cell r="X578" t="str">
            <v>Expected to be replaceable. Remove Armor Lid. Remove tank in accordance with above to gain access. Expected to need 2 mechanics to remove tank. Remove 53 bolts to remove the Top Access Plate. Replace each  Bonded Seal with every disturbance. Repair by exc</v>
          </cell>
          <cell r="Y578">
            <v>53</v>
          </cell>
          <cell r="Z578">
            <v>1</v>
          </cell>
          <cell r="AA578" t="str">
            <v>R5</v>
          </cell>
          <cell r="AB578" t="str">
            <v>T4</v>
          </cell>
          <cell r="AC578" t="str">
            <v>P14</v>
          </cell>
          <cell r="AD578" t="str">
            <v>T0</v>
          </cell>
          <cell r="AE578">
            <v>0.44166666666666665</v>
          </cell>
          <cell r="AF578">
            <v>0.5</v>
          </cell>
          <cell r="AG578">
            <v>0.19999999999999998</v>
          </cell>
          <cell r="AH578">
            <v>0.5</v>
          </cell>
          <cell r="AI578">
            <v>0.44166666666666665</v>
          </cell>
          <cell r="AJ578">
            <v>8.3333333333333329E-2</v>
          </cell>
          <cell r="AK578">
            <v>0</v>
          </cell>
          <cell r="AL578">
            <v>0</v>
          </cell>
          <cell r="AM578">
            <v>2.1666666666666665</v>
          </cell>
          <cell r="AN578">
            <v>1.2529909375599146E-8</v>
          </cell>
          <cell r="AP578">
            <v>2</v>
          </cell>
          <cell r="AQ578">
            <v>2</v>
          </cell>
          <cell r="AR578">
            <v>1</v>
          </cell>
          <cell r="AS578">
            <v>53</v>
          </cell>
          <cell r="AV578">
            <v>1</v>
          </cell>
          <cell r="BA578">
            <v>1</v>
          </cell>
          <cell r="BB578">
            <v>1</v>
          </cell>
          <cell r="BC578">
            <v>1</v>
          </cell>
          <cell r="BD578">
            <v>2</v>
          </cell>
          <cell r="BJ578">
            <v>1</v>
          </cell>
          <cell r="BK578">
            <v>1</v>
          </cell>
          <cell r="BL578">
            <v>2</v>
          </cell>
          <cell r="BM578">
            <v>4</v>
          </cell>
          <cell r="BO578" t="str">
            <v/>
          </cell>
          <cell r="BP578" t="str">
            <v xml:space="preserve">Expected to be replaceable. </v>
          </cell>
          <cell r="BQ578" t="str">
            <v/>
          </cell>
          <cell r="BR578" t="str">
            <v/>
          </cell>
          <cell r="BS578" t="str">
            <v xml:space="preserve">Remove Armor Lid. </v>
          </cell>
          <cell r="BT578" t="str">
            <v/>
          </cell>
          <cell r="BU578" t="str">
            <v/>
          </cell>
          <cell r="BV578" t="str">
            <v xml:space="preserve">Remove tank in accordance with above to gain access. Expected to need 2 mechanics to remove tank. </v>
          </cell>
          <cell r="BW578" t="str">
            <v xml:space="preserve">Remove 53 bolts to remove the Top Access Plate. </v>
          </cell>
          <cell r="BX578" t="str">
            <v/>
          </cell>
          <cell r="BY578" t="str">
            <v/>
          </cell>
          <cell r="BZ578" t="str">
            <v xml:space="preserve">Replace each  Bonded Seal with every disturbance. </v>
          </cell>
          <cell r="CA578" t="str">
            <v xml:space="preserve">Repair by exchange available at First or Second line without special facilities. </v>
          </cell>
          <cell r="CB578" t="str">
            <v/>
          </cell>
          <cell r="CC578" t="str">
            <v/>
          </cell>
          <cell r="CD578" t="str">
            <v/>
          </cell>
          <cell r="CE578" t="str">
            <v/>
          </cell>
          <cell r="CF578" t="str">
            <v xml:space="preserve">Remove and replace part with standard tools. No Special tools predicted. </v>
          </cell>
          <cell r="CG578" t="str">
            <v xml:space="preserve">Reinstall in the reverse order. </v>
          </cell>
          <cell r="CH578" t="str">
            <v/>
          </cell>
          <cell r="CI578" t="str">
            <v xml:space="preserve">Use thread-locking compound on fasteners. Use silicone grease on bonded seals for preservation.  Use anti-seizing grease/compound on bulkhead connectors and bolts.  Use  bonding compound on mounting strap clamp locations as required. </v>
          </cell>
          <cell r="CJ578" t="str">
            <v xml:space="preserve">Life Limited. This material is subject to deterioration. Inspect on condition at 10 years, and every 5 years subsequently. If disturbed, replace with new. </v>
          </cell>
          <cell r="CK578" t="str">
            <v/>
          </cell>
          <cell r="CL578" t="str">
            <v>Y</v>
          </cell>
        </row>
        <row r="579">
          <cell r="A579">
            <v>593</v>
          </cell>
          <cell r="B579">
            <v>347</v>
          </cell>
          <cell r="C579">
            <v>3</v>
          </cell>
          <cell r="D579" t="str">
            <v>Y</v>
          </cell>
          <cell r="E579">
            <v>0.224</v>
          </cell>
          <cell r="F579" t="str">
            <v>SV00A0A410AG1307</v>
          </cell>
          <cell r="G579" t="str">
            <v>FT28298</v>
          </cell>
          <cell r="H579" t="str">
            <v>PMRS/REP/REC</v>
          </cell>
          <cell r="I579" t="str">
            <v>SECONDARY TANK - 2 - PMRS REPAIR RECOVERY</v>
          </cell>
          <cell r="J579" t="str">
            <v>Bottom Backing Plate</v>
          </cell>
          <cell r="K579" t="str">
            <v>Fuel Feed - Fwd Pick Up</v>
          </cell>
          <cell r="L579" t="str">
            <v>Bottom Backing Plate</v>
          </cell>
          <cell r="M579">
            <v>1</v>
          </cell>
          <cell r="N579">
            <v>1</v>
          </cell>
          <cell r="O579">
            <v>0.224</v>
          </cell>
          <cell r="P579">
            <v>0.224</v>
          </cell>
          <cell r="Q579">
            <v>2.2399999999999999E-7</v>
          </cell>
          <cell r="R579">
            <v>4464285.7142857146</v>
          </cell>
          <cell r="S579" t="str">
            <v>No redundancy</v>
          </cell>
          <cell r="T579" t="str">
            <v>NPRD 95 P2-152, Plate - 0.008M GM converted to hours.</v>
          </cell>
          <cell r="U579">
            <v>2</v>
          </cell>
          <cell r="V579">
            <v>2.2166666666666668</v>
          </cell>
          <cell r="W579">
            <v>4.9653333333333333E-7</v>
          </cell>
          <cell r="X579" t="str">
            <v>Expected to be replaceable. Remove Armor Lid. Remove tank in accordance with above to gain access. Expected to need 2 mechanics to remove tank. Remove 53 bolts to remove the Top Access Plate. Replace each  Bonded Seal with every disturbance. Repair by exc</v>
          </cell>
          <cell r="Y579">
            <v>53</v>
          </cell>
          <cell r="Z579">
            <v>1</v>
          </cell>
          <cell r="AA579" t="str">
            <v>R5</v>
          </cell>
          <cell r="AB579" t="str">
            <v>T4</v>
          </cell>
          <cell r="AC579" t="str">
            <v>P4</v>
          </cell>
          <cell r="AD579" t="str">
            <v>T0</v>
          </cell>
          <cell r="AE579">
            <v>0.44166666666666665</v>
          </cell>
          <cell r="AF579">
            <v>0.5</v>
          </cell>
          <cell r="AG579">
            <v>0.25</v>
          </cell>
          <cell r="AH579">
            <v>0.5</v>
          </cell>
          <cell r="AI579">
            <v>0.44166666666666665</v>
          </cell>
          <cell r="AJ579">
            <v>8.3333333333333329E-2</v>
          </cell>
          <cell r="AK579">
            <v>0</v>
          </cell>
          <cell r="AL579">
            <v>0</v>
          </cell>
          <cell r="AM579">
            <v>2.2166666666666668</v>
          </cell>
          <cell r="AN579">
            <v>4.9653333333333333E-7</v>
          </cell>
          <cell r="AP579">
            <v>2</v>
          </cell>
          <cell r="AQ579">
            <v>2</v>
          </cell>
          <cell r="AR579">
            <v>1</v>
          </cell>
          <cell r="AS579">
            <v>53</v>
          </cell>
          <cell r="AV579">
            <v>1</v>
          </cell>
          <cell r="BA579">
            <v>1</v>
          </cell>
          <cell r="BB579">
            <v>1</v>
          </cell>
          <cell r="BC579">
            <v>1</v>
          </cell>
          <cell r="BD579">
            <v>2</v>
          </cell>
          <cell r="BJ579">
            <v>1</v>
          </cell>
          <cell r="BK579">
            <v>1</v>
          </cell>
          <cell r="BL579">
            <v>2</v>
          </cell>
          <cell r="BM579">
            <v>1</v>
          </cell>
          <cell r="BO579" t="str">
            <v/>
          </cell>
          <cell r="BP579" t="str">
            <v xml:space="preserve">Expected to be replaceable. </v>
          </cell>
          <cell r="BQ579" t="str">
            <v/>
          </cell>
          <cell r="BR579" t="str">
            <v/>
          </cell>
          <cell r="BS579" t="str">
            <v xml:space="preserve">Remove Armor Lid. </v>
          </cell>
          <cell r="BT579" t="str">
            <v/>
          </cell>
          <cell r="BU579" t="str">
            <v/>
          </cell>
          <cell r="BV579" t="str">
            <v xml:space="preserve">Remove tank in accordance with above to gain access. Expected to need 2 mechanics to remove tank. </v>
          </cell>
          <cell r="BW579" t="str">
            <v xml:space="preserve">Remove 53 bolts to remove the Top Access Plate. </v>
          </cell>
          <cell r="BX579" t="str">
            <v/>
          </cell>
          <cell r="BY579" t="str">
            <v/>
          </cell>
          <cell r="BZ579" t="str">
            <v xml:space="preserve">Replace each  Bonded Seal with every disturbance. </v>
          </cell>
          <cell r="CA579" t="str">
            <v xml:space="preserve">Repair by exchange available at First or Second line without special facilities. </v>
          </cell>
          <cell r="CB579" t="str">
            <v/>
          </cell>
          <cell r="CC579" t="str">
            <v/>
          </cell>
          <cell r="CD579" t="str">
            <v/>
          </cell>
          <cell r="CE579" t="str">
            <v/>
          </cell>
          <cell r="CF579" t="str">
            <v xml:space="preserve">Remove and replace part with standard tools. No Special tools predicted. </v>
          </cell>
          <cell r="CG579" t="str">
            <v xml:space="preserve">Reinstall in the reverse order. </v>
          </cell>
          <cell r="CH579" t="str">
            <v/>
          </cell>
          <cell r="CI579" t="str">
            <v xml:space="preserve">Use thread-locking compound on fasteners. Use silicone grease on bonded seals for preservation.  Use anti-seizing grease/compound on bulkhead connectors and bolts.  Use  bonding compound on mounting strap clamp locations as required. </v>
          </cell>
          <cell r="CJ579" t="str">
            <v xml:space="preserve">No predicted life limitations. </v>
          </cell>
          <cell r="CK579" t="str">
            <v/>
          </cell>
          <cell r="CL579" t="str">
            <v>Y</v>
          </cell>
        </row>
        <row r="580">
          <cell r="A580">
            <v>594</v>
          </cell>
          <cell r="B580">
            <v>310</v>
          </cell>
          <cell r="C580">
            <v>3</v>
          </cell>
          <cell r="D580" t="str">
            <v>Y</v>
          </cell>
          <cell r="E580">
            <v>5.6000000000000001E-2</v>
          </cell>
          <cell r="F580" t="str">
            <v>SV00A0A410AG1309</v>
          </cell>
          <cell r="G580" t="str">
            <v>FT28198</v>
          </cell>
          <cell r="H580" t="str">
            <v>PMRS/REP/REC</v>
          </cell>
          <cell r="I580" t="str">
            <v>SECONDARY TANK - 2 - PMRS REPAIR RECOVERY</v>
          </cell>
          <cell r="J580" t="str">
            <v>M8 Earthing Boss (White)</v>
          </cell>
          <cell r="K580" t="str">
            <v>Fuel Feed - Fwd Pick Up</v>
          </cell>
          <cell r="L580" t="str">
            <v>M8 Earthing Boss (White)</v>
          </cell>
          <cell r="M580">
            <v>1</v>
          </cell>
          <cell r="N580">
            <v>1</v>
          </cell>
          <cell r="O580">
            <v>5.6000000000000001E-2</v>
          </cell>
          <cell r="P580">
            <v>5.6000000000000001E-2</v>
          </cell>
          <cell r="Q580">
            <v>5.5999999999999999E-8</v>
          </cell>
          <cell r="R580">
            <v>17857142.857142858</v>
          </cell>
          <cell r="S580" t="str">
            <v>No redundancy</v>
          </cell>
          <cell r="T580" t="str">
            <v>NPRD 95 P2-20, Bolt Hex Head - 0.0020M converted to hours</v>
          </cell>
          <cell r="U580">
            <v>1</v>
          </cell>
          <cell r="V580">
            <v>0.25</v>
          </cell>
          <cell r="W580">
            <v>1.4E-8</v>
          </cell>
          <cell r="X580" t="str">
            <v>Expected to require 1 mechanic to conduct repairs. Expected to be replaceable in situ. Repair by exchange available at First or Second line without special facilities. Remove and replace part with standard tools. No Special tools predicted. No consumeable</v>
          </cell>
          <cell r="Z580">
            <v>0</v>
          </cell>
          <cell r="AA580" t="str">
            <v>T0</v>
          </cell>
          <cell r="AB580" t="str">
            <v>T0</v>
          </cell>
          <cell r="AC580" t="str">
            <v>P25</v>
          </cell>
          <cell r="AD580" t="str">
            <v>T0</v>
          </cell>
          <cell r="AE580">
            <v>0</v>
          </cell>
          <cell r="AF580">
            <v>0</v>
          </cell>
          <cell r="AG580">
            <v>0.16666666666666666</v>
          </cell>
          <cell r="AH580">
            <v>0</v>
          </cell>
          <cell r="AI580">
            <v>0</v>
          </cell>
          <cell r="AJ580">
            <v>8.3333333333333329E-2</v>
          </cell>
          <cell r="AK580">
            <v>0</v>
          </cell>
          <cell r="AL580">
            <v>0</v>
          </cell>
          <cell r="AM580">
            <v>0.25</v>
          </cell>
          <cell r="AN580">
            <v>1.4E-8</v>
          </cell>
          <cell r="AP580">
            <v>2</v>
          </cell>
          <cell r="AQ580">
            <v>1</v>
          </cell>
          <cell r="BD580">
            <v>1</v>
          </cell>
          <cell r="BJ580">
            <v>1</v>
          </cell>
          <cell r="BL580">
            <v>1</v>
          </cell>
          <cell r="BM580">
            <v>1</v>
          </cell>
          <cell r="BO580" t="str">
            <v xml:space="preserve">Expected to require 1 mechanic to conduct repairs. </v>
          </cell>
          <cell r="BP580" t="str">
            <v xml:space="preserve">Expected to be replaceable in situ. </v>
          </cell>
          <cell r="BQ580" t="str">
            <v/>
          </cell>
          <cell r="BR580" t="str">
            <v/>
          </cell>
          <cell r="BS580" t="str">
            <v/>
          </cell>
          <cell r="BT580" t="str">
            <v/>
          </cell>
          <cell r="BU580" t="str">
            <v/>
          </cell>
          <cell r="BV580" t="str">
            <v/>
          </cell>
          <cell r="BW580" t="str">
            <v/>
          </cell>
          <cell r="BX580" t="str">
            <v/>
          </cell>
          <cell r="BY580" t="str">
            <v/>
          </cell>
          <cell r="BZ580" t="str">
            <v/>
          </cell>
          <cell r="CA580" t="str">
            <v xml:space="preserve">Repair by exchange available at First or Second line without special facilities. </v>
          </cell>
          <cell r="CB580" t="str">
            <v/>
          </cell>
          <cell r="CC580" t="str">
            <v/>
          </cell>
          <cell r="CD580" t="str">
            <v/>
          </cell>
          <cell r="CE580" t="str">
            <v/>
          </cell>
          <cell r="CF580" t="str">
            <v xml:space="preserve">Remove and replace part with standard tools. No Special tools predicted. </v>
          </cell>
          <cell r="CG580" t="str">
            <v/>
          </cell>
          <cell r="CH580" t="str">
            <v/>
          </cell>
          <cell r="CI580" t="str">
            <v xml:space="preserve">No consumeables predicted. </v>
          </cell>
          <cell r="CJ580" t="str">
            <v xml:space="preserve">No predicted life limitations. </v>
          </cell>
          <cell r="CK580" t="str">
            <v/>
          </cell>
          <cell r="CL580" t="str">
            <v>Y</v>
          </cell>
        </row>
        <row r="581">
          <cell r="A581">
            <v>595</v>
          </cell>
          <cell r="B581">
            <v>327</v>
          </cell>
          <cell r="C581">
            <v>3</v>
          </cell>
          <cell r="D581" t="str">
            <v>Y</v>
          </cell>
          <cell r="E581">
            <v>5.6000000000000001E-2</v>
          </cell>
          <cell r="F581" t="str">
            <v>SV00A0A410AG1311</v>
          </cell>
          <cell r="G581" t="str">
            <v>BT-M3X20CSK</v>
          </cell>
          <cell r="H581" t="str">
            <v>PMRS/REP/REC</v>
          </cell>
          <cell r="I581" t="str">
            <v>SECONDARY TANK - 2 - PMRS REPAIR RECOVERY</v>
          </cell>
          <cell r="J581" t="str">
            <v>M3 Csk Screw</v>
          </cell>
          <cell r="K581" t="str">
            <v>Fuel Feed - Fwd Pick Up</v>
          </cell>
          <cell r="L581" t="str">
            <v>M3 Csk Screw</v>
          </cell>
          <cell r="M581">
            <v>1</v>
          </cell>
          <cell r="N581">
            <v>1</v>
          </cell>
          <cell r="O581">
            <v>5.6000000000000001E-2</v>
          </cell>
          <cell r="P581">
            <v>5.6000000000000001E-2</v>
          </cell>
          <cell r="Q581">
            <v>5.5999999999999999E-8</v>
          </cell>
          <cell r="R581">
            <v>17857142.857142858</v>
          </cell>
          <cell r="S581" t="str">
            <v>No redundancy</v>
          </cell>
          <cell r="T581" t="str">
            <v>NPRD 95 P2-20, Bolt Hex Head - 0.0020M converted to hours</v>
          </cell>
          <cell r="U581">
            <v>1</v>
          </cell>
          <cell r="V581">
            <v>9.9999999999999992E-2</v>
          </cell>
          <cell r="W581">
            <v>5.5999999999999997E-9</v>
          </cell>
          <cell r="X581" t="str">
            <v xml:space="preserve">Expected to require 1 mechanic to conduct repairs. Expected to be replaceable in situ. Repair by exchange available at First or Second line without special facilities. Systematically remove SAFOAM layers to gain access.  Carefully reinstall new layers of </v>
          </cell>
          <cell r="Z581">
            <v>0</v>
          </cell>
          <cell r="AA581" t="str">
            <v>T0</v>
          </cell>
          <cell r="AB581" t="str">
            <v>T0</v>
          </cell>
          <cell r="AC581" t="str">
            <v>P6</v>
          </cell>
          <cell r="AD581" t="str">
            <v>T0</v>
          </cell>
          <cell r="AE581">
            <v>0</v>
          </cell>
          <cell r="AF581">
            <v>0</v>
          </cell>
          <cell r="AG581">
            <v>1.6666666666666666E-2</v>
          </cell>
          <cell r="AH581">
            <v>0</v>
          </cell>
          <cell r="AI581">
            <v>0</v>
          </cell>
          <cell r="AJ581">
            <v>8.3333333333333329E-2</v>
          </cell>
          <cell r="AK581">
            <v>0</v>
          </cell>
          <cell r="AL581">
            <v>0</v>
          </cell>
          <cell r="AM581">
            <v>9.9999999999999992E-2</v>
          </cell>
          <cell r="AN581">
            <v>5.5999999999999997E-9</v>
          </cell>
          <cell r="AP581">
            <v>2</v>
          </cell>
          <cell r="AQ581">
            <v>1</v>
          </cell>
          <cell r="BD581">
            <v>1</v>
          </cell>
          <cell r="BH581">
            <v>2</v>
          </cell>
          <cell r="BJ581">
            <v>1</v>
          </cell>
          <cell r="BL581">
            <v>1</v>
          </cell>
          <cell r="BM581">
            <v>1</v>
          </cell>
          <cell r="BO581" t="str">
            <v xml:space="preserve">Expected to require 1 mechanic to conduct repairs. </v>
          </cell>
          <cell r="BP581" t="str">
            <v xml:space="preserve">Expected to be replaceable in situ. </v>
          </cell>
          <cell r="BQ581" t="str">
            <v/>
          </cell>
          <cell r="BR581" t="str">
            <v/>
          </cell>
          <cell r="BS581" t="str">
            <v/>
          </cell>
          <cell r="BT581" t="str">
            <v/>
          </cell>
          <cell r="BU581" t="str">
            <v/>
          </cell>
          <cell r="BV581" t="str">
            <v/>
          </cell>
          <cell r="BW581" t="str">
            <v/>
          </cell>
          <cell r="BX581" t="str">
            <v/>
          </cell>
          <cell r="BY581" t="str">
            <v/>
          </cell>
          <cell r="BZ581" t="str">
            <v/>
          </cell>
          <cell r="CA581" t="str">
            <v xml:space="preserve">Repair by exchange available at First or Second line without special facilities. </v>
          </cell>
          <cell r="CB581" t="str">
            <v/>
          </cell>
          <cell r="CC581" t="str">
            <v/>
          </cell>
          <cell r="CD581" t="str">
            <v/>
          </cell>
          <cell r="CE581" t="str">
            <v xml:space="preserve">Systematically remove SAFOAM layers to gain access.  Carefully reinstall new layers of Safoam in accordance with instructions. </v>
          </cell>
          <cell r="CF581" t="str">
            <v xml:space="preserve">Remove and replace part with standard tools. No Special tools predicted. </v>
          </cell>
          <cell r="CG581" t="str">
            <v/>
          </cell>
          <cell r="CH581" t="str">
            <v/>
          </cell>
          <cell r="CI581" t="str">
            <v xml:space="preserve">No consumeables predicted. </v>
          </cell>
          <cell r="CJ581" t="str">
            <v xml:space="preserve">No predicted life limitations. </v>
          </cell>
          <cell r="CK581" t="str">
            <v/>
          </cell>
          <cell r="CL581" t="str">
            <v>Y</v>
          </cell>
        </row>
        <row r="582">
          <cell r="A582">
            <v>596</v>
          </cell>
          <cell r="B582">
            <v>337</v>
          </cell>
          <cell r="C582">
            <v>3</v>
          </cell>
          <cell r="D582" t="str">
            <v>Y</v>
          </cell>
          <cell r="E582">
            <v>5.6000000000000001E-2</v>
          </cell>
          <cell r="F582" t="str">
            <v>SV00A0A410AG1313</v>
          </cell>
          <cell r="G582" t="str">
            <v>BT-M8X10HX</v>
          </cell>
          <cell r="H582" t="str">
            <v>PMRS/REP/REC</v>
          </cell>
          <cell r="I582" t="str">
            <v>SECONDARY TANK - 2 - PMRS REPAIR RECOVERY</v>
          </cell>
          <cell r="J582" t="str">
            <v>M8 Bolt Hex Head</v>
          </cell>
          <cell r="K582" t="str">
            <v>Fuel Feed - Fwd Pick Up</v>
          </cell>
          <cell r="L582" t="str">
            <v>M8 Bolt Hex Head</v>
          </cell>
          <cell r="M582">
            <v>1</v>
          </cell>
          <cell r="N582">
            <v>1</v>
          </cell>
          <cell r="O582">
            <v>5.6000000000000001E-2</v>
          </cell>
          <cell r="P582">
            <v>5.6000000000000001E-2</v>
          </cell>
          <cell r="Q582">
            <v>5.5999999999999999E-8</v>
          </cell>
          <cell r="R582">
            <v>17857142.857142858</v>
          </cell>
          <cell r="S582" t="str">
            <v>No redundancy</v>
          </cell>
          <cell r="T582" t="str">
            <v>NPRD 95 P2-20, Bolt Hex Head - 0.0020M converted to hours</v>
          </cell>
          <cell r="U582">
            <v>1</v>
          </cell>
          <cell r="V582">
            <v>9.9999999999999992E-2</v>
          </cell>
          <cell r="W582">
            <v>5.5999999999999997E-9</v>
          </cell>
          <cell r="X582" t="str">
            <v>Expected to require 1 mechanic to conduct repairs. Expected to be replaceable in situ. Repair by exchange available at First or Second line without special facilities. Remove and replace part with standard tools. No Special tools predicted. No consumeable</v>
          </cell>
          <cell r="Z582">
            <v>0</v>
          </cell>
          <cell r="AA582" t="str">
            <v>T0</v>
          </cell>
          <cell r="AB582" t="str">
            <v>T0</v>
          </cell>
          <cell r="AC582" t="str">
            <v>P6</v>
          </cell>
          <cell r="AD582" t="str">
            <v>T0</v>
          </cell>
          <cell r="AE582">
            <v>0</v>
          </cell>
          <cell r="AF582">
            <v>0</v>
          </cell>
          <cell r="AG582">
            <v>1.6666666666666666E-2</v>
          </cell>
          <cell r="AH582">
            <v>0</v>
          </cell>
          <cell r="AI582">
            <v>0</v>
          </cell>
          <cell r="AJ582">
            <v>8.3333333333333329E-2</v>
          </cell>
          <cell r="AK582">
            <v>0</v>
          </cell>
          <cell r="AL582">
            <v>0</v>
          </cell>
          <cell r="AM582">
            <v>9.9999999999999992E-2</v>
          </cell>
          <cell r="AN582">
            <v>5.5999999999999997E-9</v>
          </cell>
          <cell r="AP582">
            <v>2</v>
          </cell>
          <cell r="AQ582">
            <v>1</v>
          </cell>
          <cell r="BD582">
            <v>1</v>
          </cell>
          <cell r="BJ582">
            <v>1</v>
          </cell>
          <cell r="BL582">
            <v>1</v>
          </cell>
          <cell r="BM582">
            <v>1</v>
          </cell>
          <cell r="BO582" t="str">
            <v xml:space="preserve">Expected to require 1 mechanic to conduct repairs. </v>
          </cell>
          <cell r="BP582" t="str">
            <v xml:space="preserve">Expected to be replaceable in situ. </v>
          </cell>
          <cell r="BQ582" t="str">
            <v/>
          </cell>
          <cell r="BR582" t="str">
            <v/>
          </cell>
          <cell r="BS582" t="str">
            <v/>
          </cell>
          <cell r="BT582" t="str">
            <v/>
          </cell>
          <cell r="BU582" t="str">
            <v/>
          </cell>
          <cell r="BV582" t="str">
            <v/>
          </cell>
          <cell r="BW582" t="str">
            <v/>
          </cell>
          <cell r="BX582" t="str">
            <v/>
          </cell>
          <cell r="BY582" t="str">
            <v/>
          </cell>
          <cell r="BZ582" t="str">
            <v/>
          </cell>
          <cell r="CA582" t="str">
            <v xml:space="preserve">Repair by exchange available at First or Second line without special facilities. </v>
          </cell>
          <cell r="CB582" t="str">
            <v/>
          </cell>
          <cell r="CC582" t="str">
            <v/>
          </cell>
          <cell r="CD582" t="str">
            <v/>
          </cell>
          <cell r="CE582" t="str">
            <v/>
          </cell>
          <cell r="CF582" t="str">
            <v xml:space="preserve">Remove and replace part with standard tools. No Special tools predicted. </v>
          </cell>
          <cell r="CG582" t="str">
            <v/>
          </cell>
          <cell r="CH582" t="str">
            <v/>
          </cell>
          <cell r="CI582" t="str">
            <v xml:space="preserve">No consumeables predicted. </v>
          </cell>
          <cell r="CJ582" t="str">
            <v xml:space="preserve">No predicted life limitations. </v>
          </cell>
          <cell r="CK582" t="str">
            <v/>
          </cell>
          <cell r="CL582" t="str">
            <v>Y</v>
          </cell>
        </row>
        <row r="583">
          <cell r="A583">
            <v>597</v>
          </cell>
          <cell r="B583">
            <v>337</v>
          </cell>
          <cell r="C583">
            <v>3</v>
          </cell>
          <cell r="D583" t="str">
            <v>Y</v>
          </cell>
          <cell r="E583">
            <v>0.112</v>
          </cell>
          <cell r="F583" t="str">
            <v>SV00A0A410AG1315</v>
          </cell>
          <cell r="G583" t="str">
            <v>BT-M6X16CSK/SS</v>
          </cell>
          <cell r="H583" t="str">
            <v>PMRS/REP/REC</v>
          </cell>
          <cell r="I583" t="str">
            <v>SECONDARY TANK - 2 - PMRS REPAIR RECOVERY</v>
          </cell>
          <cell r="J583" t="str">
            <v>M6 Bolt Csk Head</v>
          </cell>
          <cell r="K583" t="str">
            <v>Fuel Feed - Fwd Pick Up</v>
          </cell>
          <cell r="L583" t="str">
            <v>M6 Bolt Csk Head</v>
          </cell>
          <cell r="M583">
            <v>2</v>
          </cell>
          <cell r="N583">
            <v>2</v>
          </cell>
          <cell r="O583">
            <v>5.6000000000000001E-2</v>
          </cell>
          <cell r="P583">
            <v>0.112</v>
          </cell>
          <cell r="Q583">
            <v>1.12E-7</v>
          </cell>
          <cell r="R583">
            <v>8928571.4285714291</v>
          </cell>
          <cell r="S583" t="str">
            <v>No redundancy</v>
          </cell>
          <cell r="T583" t="str">
            <v>NPRD 95 P2-20, Bolt Hex Head - 0.0020M converted to hours</v>
          </cell>
          <cell r="U583">
            <v>1</v>
          </cell>
          <cell r="V583">
            <v>9.9999999999999992E-2</v>
          </cell>
          <cell r="W583">
            <v>1.1199999999999999E-8</v>
          </cell>
          <cell r="X583" t="str">
            <v>Expected to require 1 mechanic to conduct repairs. Expected to be replaceable in situ. Repair by exchange available at First or Second line without special facilities. Remove and replace part with standard tools. No Special tools predicted. No consumeable</v>
          </cell>
          <cell r="Z583">
            <v>0</v>
          </cell>
          <cell r="AA583" t="str">
            <v>T0</v>
          </cell>
          <cell r="AB583" t="str">
            <v>T0</v>
          </cell>
          <cell r="AC583" t="str">
            <v>P6</v>
          </cell>
          <cell r="AD583" t="str">
            <v>T0</v>
          </cell>
          <cell r="AE583">
            <v>0</v>
          </cell>
          <cell r="AF583">
            <v>0</v>
          </cell>
          <cell r="AG583">
            <v>1.6666666666666666E-2</v>
          </cell>
          <cell r="AH583">
            <v>0</v>
          </cell>
          <cell r="AI583">
            <v>0</v>
          </cell>
          <cell r="AJ583">
            <v>8.3333333333333329E-2</v>
          </cell>
          <cell r="AK583">
            <v>0</v>
          </cell>
          <cell r="AL583">
            <v>0</v>
          </cell>
          <cell r="AM583">
            <v>9.9999999999999992E-2</v>
          </cell>
          <cell r="AN583">
            <v>1.1199999999999999E-8</v>
          </cell>
          <cell r="AP583">
            <v>2</v>
          </cell>
          <cell r="AQ583">
            <v>1</v>
          </cell>
          <cell r="BD583">
            <v>1</v>
          </cell>
          <cell r="BJ583">
            <v>1</v>
          </cell>
          <cell r="BL583">
            <v>1</v>
          </cell>
          <cell r="BM583">
            <v>1</v>
          </cell>
          <cell r="BO583" t="str">
            <v xml:space="preserve">Expected to require 1 mechanic to conduct repairs. </v>
          </cell>
          <cell r="BP583" t="str">
            <v xml:space="preserve">Expected to be replaceable in situ. </v>
          </cell>
          <cell r="BQ583" t="str">
            <v/>
          </cell>
          <cell r="BR583" t="str">
            <v/>
          </cell>
          <cell r="BS583" t="str">
            <v/>
          </cell>
          <cell r="BT583" t="str">
            <v/>
          </cell>
          <cell r="BU583" t="str">
            <v/>
          </cell>
          <cell r="BV583" t="str">
            <v/>
          </cell>
          <cell r="BW583" t="str">
            <v/>
          </cell>
          <cell r="BX583" t="str">
            <v/>
          </cell>
          <cell r="BY583" t="str">
            <v/>
          </cell>
          <cell r="BZ583" t="str">
            <v/>
          </cell>
          <cell r="CA583" t="str">
            <v xml:space="preserve">Repair by exchange available at First or Second line without special facilities. </v>
          </cell>
          <cell r="CB583" t="str">
            <v/>
          </cell>
          <cell r="CC583" t="str">
            <v/>
          </cell>
          <cell r="CD583" t="str">
            <v/>
          </cell>
          <cell r="CE583" t="str">
            <v/>
          </cell>
          <cell r="CF583" t="str">
            <v xml:space="preserve">Remove and replace part with standard tools. No Special tools predicted. </v>
          </cell>
          <cell r="CG583" t="str">
            <v/>
          </cell>
          <cell r="CH583" t="str">
            <v/>
          </cell>
          <cell r="CI583" t="str">
            <v xml:space="preserve">No consumeables predicted. </v>
          </cell>
          <cell r="CJ583" t="str">
            <v xml:space="preserve">No predicted life limitations. </v>
          </cell>
          <cell r="CK583" t="str">
            <v/>
          </cell>
          <cell r="CL583" t="str">
            <v>Y</v>
          </cell>
        </row>
        <row r="584">
          <cell r="A584">
            <v>598</v>
          </cell>
          <cell r="B584">
            <v>344</v>
          </cell>
          <cell r="C584">
            <v>3</v>
          </cell>
          <cell r="D584" t="str">
            <v>Y</v>
          </cell>
          <cell r="E584">
            <v>0.39</v>
          </cell>
          <cell r="F584" t="str">
            <v>SV00A0A410AG1317</v>
          </cell>
          <cell r="G584" t="str">
            <v>Y-XRT005E177M26</v>
          </cell>
          <cell r="H584" t="str">
            <v>PMRS/REP/REC</v>
          </cell>
          <cell r="I584" t="str">
            <v>SECONDARY TANK - 2 - PMRS REPAIR RECOVERY</v>
          </cell>
          <cell r="J584" t="str">
            <v>M26 Aluminium Crush Washer</v>
          </cell>
          <cell r="K584" t="str">
            <v>Fuel Feed - Fwd Pick Up</v>
          </cell>
          <cell r="L584" t="str">
            <v>M26 Aluminium Crush Washer</v>
          </cell>
          <cell r="M584">
            <v>2</v>
          </cell>
          <cell r="N584">
            <v>2</v>
          </cell>
          <cell r="O584">
            <v>0.19500000000000001</v>
          </cell>
          <cell r="P584">
            <v>0.39</v>
          </cell>
          <cell r="Q584">
            <v>3.9000000000000002E-7</v>
          </cell>
          <cell r="R584">
            <v>2564102.564102564</v>
          </cell>
          <cell r="S584" t="str">
            <v>No redundancy</v>
          </cell>
          <cell r="T584" t="str">
            <v>NPRD 95 P2-179, Seal O-Ring - 0.0780 GF converted to GM.</v>
          </cell>
          <cell r="U584">
            <v>1</v>
          </cell>
          <cell r="V584">
            <v>9.9999999999999992E-2</v>
          </cell>
          <cell r="W584">
            <v>3.8999999999999998E-8</v>
          </cell>
          <cell r="X584" t="str">
            <v>Expected to require 1 mechanic to conduct repairs. Expected to be replaceable in situ. Repair by exchange available at First or Second line without special facilities. Remove and replace part with standard tools. No Special tools predicted. No consumeable</v>
          </cell>
          <cell r="Z584">
            <v>0</v>
          </cell>
          <cell r="AA584" t="str">
            <v>T0</v>
          </cell>
          <cell r="AB584" t="str">
            <v>T0</v>
          </cell>
          <cell r="AC584" t="str">
            <v>P26</v>
          </cell>
          <cell r="AD584" t="str">
            <v>T0</v>
          </cell>
          <cell r="AE584">
            <v>0</v>
          </cell>
          <cell r="AF584">
            <v>0</v>
          </cell>
          <cell r="AG584">
            <v>1.6666666666666666E-2</v>
          </cell>
          <cell r="AH584">
            <v>0</v>
          </cell>
          <cell r="AI584">
            <v>0</v>
          </cell>
          <cell r="AJ584">
            <v>8.3333333333333329E-2</v>
          </cell>
          <cell r="AK584">
            <v>0</v>
          </cell>
          <cell r="AL584">
            <v>0</v>
          </cell>
          <cell r="AM584">
            <v>9.9999999999999992E-2</v>
          </cell>
          <cell r="AN584">
            <v>3.8999999999999998E-8</v>
          </cell>
          <cell r="AP584">
            <v>2</v>
          </cell>
          <cell r="AQ584">
            <v>1</v>
          </cell>
          <cell r="BD584">
            <v>1</v>
          </cell>
          <cell r="BJ584">
            <v>1</v>
          </cell>
          <cell r="BL584">
            <v>1</v>
          </cell>
          <cell r="BM584">
            <v>1</v>
          </cell>
          <cell r="BO584" t="str">
            <v xml:space="preserve">Expected to require 1 mechanic to conduct repairs. </v>
          </cell>
          <cell r="BP584" t="str">
            <v xml:space="preserve">Expected to be replaceable in situ. </v>
          </cell>
          <cell r="BQ584" t="str">
            <v/>
          </cell>
          <cell r="BR584" t="str">
            <v/>
          </cell>
          <cell r="BS584" t="str">
            <v/>
          </cell>
          <cell r="BT584" t="str">
            <v/>
          </cell>
          <cell r="BU584" t="str">
            <v/>
          </cell>
          <cell r="BV584" t="str">
            <v/>
          </cell>
          <cell r="BW584" t="str">
            <v/>
          </cell>
          <cell r="BX584" t="str">
            <v/>
          </cell>
          <cell r="BY584" t="str">
            <v/>
          </cell>
          <cell r="BZ584" t="str">
            <v/>
          </cell>
          <cell r="CA584" t="str">
            <v xml:space="preserve">Repair by exchange available at First or Second line without special facilities. </v>
          </cell>
          <cell r="CB584" t="str">
            <v/>
          </cell>
          <cell r="CC584" t="str">
            <v/>
          </cell>
          <cell r="CD584" t="str">
            <v/>
          </cell>
          <cell r="CE584" t="str">
            <v/>
          </cell>
          <cell r="CF584" t="str">
            <v xml:space="preserve">Remove and replace part with standard tools. No Special tools predicted. </v>
          </cell>
          <cell r="CG584" t="str">
            <v/>
          </cell>
          <cell r="CH584" t="str">
            <v/>
          </cell>
          <cell r="CI584" t="str">
            <v xml:space="preserve">No consumeables predicted. </v>
          </cell>
          <cell r="CJ584" t="str">
            <v xml:space="preserve">No predicted life limitations. </v>
          </cell>
          <cell r="CK584" t="str">
            <v/>
          </cell>
          <cell r="CL584" t="str">
            <v>Y</v>
          </cell>
        </row>
        <row r="585">
          <cell r="A585">
            <v>599</v>
          </cell>
          <cell r="B585">
            <v>349</v>
          </cell>
          <cell r="C585">
            <v>3</v>
          </cell>
          <cell r="D585" t="str">
            <v>Y</v>
          </cell>
          <cell r="E585">
            <v>2.5424000000000002</v>
          </cell>
          <cell r="F585" t="str">
            <v>SV00A0A410AG1319</v>
          </cell>
          <cell r="G585" t="str">
            <v>Y-764305-20</v>
          </cell>
          <cell r="H585" t="str">
            <v>PMRS/REP/REC</v>
          </cell>
          <cell r="I585" t="str">
            <v>SECONDARY TANK - 2 - PMRS REPAIR RECOVERY</v>
          </cell>
          <cell r="J585" t="str">
            <v>M26 Banjo bolt DIN 7643-3</v>
          </cell>
          <cell r="K585" t="str">
            <v>Fuel Feed - Fwd Pick Up</v>
          </cell>
          <cell r="L585" t="str">
            <v>M26 Banjo bolt DIN 7643-3</v>
          </cell>
          <cell r="M585">
            <v>1</v>
          </cell>
          <cell r="N585">
            <v>1</v>
          </cell>
          <cell r="O585">
            <v>2.5424000000000002</v>
          </cell>
          <cell r="P585">
            <v>2.5424000000000002</v>
          </cell>
          <cell r="Q585">
            <v>2.5424000000000004E-6</v>
          </cell>
          <cell r="R585">
            <v>393329.13782252982</v>
          </cell>
          <cell r="S585" t="str">
            <v>No redundancy</v>
          </cell>
          <cell r="T585" t="str">
            <v>NPRD 95 P2-49, Connector Adapter - 0.0908M converted to hours</v>
          </cell>
          <cell r="U585">
            <v>1</v>
          </cell>
          <cell r="V585">
            <v>0.16666666666666666</v>
          </cell>
          <cell r="W585">
            <v>4.2373333333333337E-7</v>
          </cell>
          <cell r="X585" t="str">
            <v>Expected to require 1 mechanic to conduct repairs. Expected to be replaceable in situ. Repair by exchange available at First or Second line without special facilities. Remove and replace part with standard tools. No Special tools predicted. No consumeable</v>
          </cell>
          <cell r="Z585">
            <v>0</v>
          </cell>
          <cell r="AA585" t="str">
            <v>T0</v>
          </cell>
          <cell r="AB585" t="str">
            <v>T0</v>
          </cell>
          <cell r="AC585" t="str">
            <v>P3</v>
          </cell>
          <cell r="AD585" t="str">
            <v>T0</v>
          </cell>
          <cell r="AE585">
            <v>0</v>
          </cell>
          <cell r="AF585">
            <v>0</v>
          </cell>
          <cell r="AG585">
            <v>8.3333333333333329E-2</v>
          </cell>
          <cell r="AH585">
            <v>0</v>
          </cell>
          <cell r="AI585">
            <v>0</v>
          </cell>
          <cell r="AJ585">
            <v>8.3333333333333329E-2</v>
          </cell>
          <cell r="AK585">
            <v>0</v>
          </cell>
          <cell r="AL585">
            <v>0</v>
          </cell>
          <cell r="AM585">
            <v>0.16666666666666666</v>
          </cell>
          <cell r="AN585">
            <v>4.2373333333333337E-7</v>
          </cell>
          <cell r="AP585">
            <v>2</v>
          </cell>
          <cell r="AQ585">
            <v>1</v>
          </cell>
          <cell r="BD585">
            <v>1</v>
          </cell>
          <cell r="BJ585">
            <v>1</v>
          </cell>
          <cell r="BL585">
            <v>1</v>
          </cell>
          <cell r="BM585">
            <v>1</v>
          </cell>
          <cell r="BO585" t="str">
            <v xml:space="preserve">Expected to require 1 mechanic to conduct repairs. </v>
          </cell>
          <cell r="BP585" t="str">
            <v xml:space="preserve">Expected to be replaceable in situ. </v>
          </cell>
          <cell r="BQ585" t="str">
            <v/>
          </cell>
          <cell r="BR585" t="str">
            <v/>
          </cell>
          <cell r="BS585" t="str">
            <v/>
          </cell>
          <cell r="BT585" t="str">
            <v/>
          </cell>
          <cell r="BU585" t="str">
            <v/>
          </cell>
          <cell r="BV585" t="str">
            <v/>
          </cell>
          <cell r="BW585" t="str">
            <v/>
          </cell>
          <cell r="BX585" t="str">
            <v/>
          </cell>
          <cell r="BY585" t="str">
            <v/>
          </cell>
          <cell r="BZ585" t="str">
            <v/>
          </cell>
          <cell r="CA585" t="str">
            <v xml:space="preserve">Repair by exchange available at First or Second line without special facilities. </v>
          </cell>
          <cell r="CB585" t="str">
            <v/>
          </cell>
          <cell r="CC585" t="str">
            <v/>
          </cell>
          <cell r="CD585" t="str">
            <v/>
          </cell>
          <cell r="CE585" t="str">
            <v/>
          </cell>
          <cell r="CF585" t="str">
            <v xml:space="preserve">Remove and replace part with standard tools. No Special tools predicted. </v>
          </cell>
          <cell r="CG585" t="str">
            <v/>
          </cell>
          <cell r="CH585" t="str">
            <v/>
          </cell>
          <cell r="CI585" t="str">
            <v xml:space="preserve">No consumeables predicted. </v>
          </cell>
          <cell r="CJ585" t="str">
            <v xml:space="preserve">No predicted life limitations. </v>
          </cell>
          <cell r="CK585" t="str">
            <v/>
          </cell>
          <cell r="CL585" t="str">
            <v>Y</v>
          </cell>
        </row>
        <row r="586">
          <cell r="A586">
            <v>600</v>
          </cell>
          <cell r="B586">
            <v>350</v>
          </cell>
          <cell r="C586">
            <v>2</v>
          </cell>
          <cell r="D586" t="str">
            <v>N</v>
          </cell>
          <cell r="E586">
            <v>0</v>
          </cell>
          <cell r="F586" t="str">
            <v>SV00A0A450AV</v>
          </cell>
          <cell r="G586" t="str">
            <v/>
          </cell>
          <cell r="H586" t="str">
            <v>PMRS/REP/REC</v>
          </cell>
          <cell r="I586" t="str">
            <v>SECONDARY TANK - 2 - PMRS REPAIR RECOVERY</v>
          </cell>
          <cell r="J586" t="str">
            <v/>
          </cell>
          <cell r="K586" t="str">
            <v>OPTICAL SENSOR FWD - SECONDARY TANK</v>
          </cell>
          <cell r="L586" t="str">
            <v/>
          </cell>
          <cell r="M586" t="str">
            <v/>
          </cell>
          <cell r="N586" t="str">
            <v/>
          </cell>
          <cell r="O586">
            <v>13.464613753838519</v>
          </cell>
          <cell r="P586">
            <v>13.464613753838519</v>
          </cell>
          <cell r="Q586">
            <v>1.3464613753838519E-5</v>
          </cell>
          <cell r="R586">
            <v>74268.747569154599</v>
          </cell>
          <cell r="S586" t="str">
            <v>FNAV will prevent air intake into fuel system</v>
          </cell>
          <cell r="T586" t="str">
            <v>Sum of Below Parts</v>
          </cell>
          <cell r="U586">
            <v>2</v>
          </cell>
          <cell r="V586">
            <v>0.28308731650747987</v>
          </cell>
          <cell r="W586">
            <v>3.8116613753838512E-6</v>
          </cell>
          <cell r="X586" t="str">
            <v xml:space="preserve">See parts below. If insert is damaged, the removal and replacement of the tank is required. Other damaged parts can be replaced without replacing the tank. </v>
          </cell>
          <cell r="Z586">
            <v>0</v>
          </cell>
          <cell r="AA586" t="str">
            <v>T0</v>
          </cell>
          <cell r="AB586" t="str">
            <v>T0</v>
          </cell>
          <cell r="AC586" t="str">
            <v>T0</v>
          </cell>
          <cell r="AD586" t="str">
            <v>T0</v>
          </cell>
          <cell r="AL586" t="str">
            <v>MTTE =</v>
          </cell>
          <cell r="AM586">
            <v>0.28308731650747987</v>
          </cell>
          <cell r="AN586">
            <v>3.8116613753838512E-6</v>
          </cell>
          <cell r="AP586">
            <v>1</v>
          </cell>
          <cell r="AQ586">
            <v>4</v>
          </cell>
          <cell r="BJ586">
            <v>6</v>
          </cell>
          <cell r="BL586">
            <v>6</v>
          </cell>
          <cell r="BM586">
            <v>5</v>
          </cell>
          <cell r="BN586">
            <v>1</v>
          </cell>
          <cell r="BO586" t="str">
            <v/>
          </cell>
          <cell r="BP586" t="str">
            <v/>
          </cell>
          <cell r="BQ586" t="str">
            <v/>
          </cell>
          <cell r="BR586" t="str">
            <v/>
          </cell>
          <cell r="BS586" t="str">
            <v/>
          </cell>
          <cell r="BT586" t="str">
            <v/>
          </cell>
          <cell r="BU586" t="str">
            <v/>
          </cell>
          <cell r="BV586" t="str">
            <v/>
          </cell>
          <cell r="BW586" t="str">
            <v/>
          </cell>
          <cell r="BX586" t="str">
            <v/>
          </cell>
          <cell r="BY586" t="str">
            <v/>
          </cell>
          <cell r="BZ586" t="str">
            <v/>
          </cell>
          <cell r="CA586" t="str">
            <v/>
          </cell>
          <cell r="CB586" t="str">
            <v/>
          </cell>
          <cell r="CC586" t="str">
            <v/>
          </cell>
          <cell r="CD586" t="str">
            <v/>
          </cell>
          <cell r="CE586" t="str">
            <v/>
          </cell>
          <cell r="CF586" t="str">
            <v/>
          </cell>
          <cell r="CG586" t="str">
            <v/>
          </cell>
          <cell r="CH586" t="str">
            <v/>
          </cell>
          <cell r="CI586" t="str">
            <v/>
          </cell>
          <cell r="CJ586" t="str">
            <v/>
          </cell>
          <cell r="CK586" t="str">
            <v xml:space="preserve">See parts below. If insert is damaged, the removal and replacement of the tank is required. Other damaged parts can be replaced without replacing the tank. </v>
          </cell>
          <cell r="CL586" t="str">
            <v>Y</v>
          </cell>
        </row>
        <row r="587">
          <cell r="A587">
            <v>601</v>
          </cell>
          <cell r="B587">
            <v>350</v>
          </cell>
          <cell r="C587">
            <v>3</v>
          </cell>
          <cell r="D587" t="str">
            <v>Y</v>
          </cell>
          <cell r="E587">
            <v>0.44800000000000001</v>
          </cell>
          <cell r="F587" t="str">
            <v>SV00A0A450AV01</v>
          </cell>
          <cell r="G587" t="str">
            <v>FT28275</v>
          </cell>
          <cell r="H587" t="str">
            <v>PMRS/REP/REC</v>
          </cell>
          <cell r="I587" t="str">
            <v>SECONDARY TANK - 2 - PMRS REPAIR RECOVERY</v>
          </cell>
          <cell r="J587" t="str">
            <v>Insert 1/2" BSP</v>
          </cell>
          <cell r="K587" t="str">
            <v>Optical Sensor Fwd</v>
          </cell>
          <cell r="L587" t="str">
            <v>Insert 1/2" BSP</v>
          </cell>
          <cell r="M587">
            <v>1</v>
          </cell>
          <cell r="N587">
            <v>1</v>
          </cell>
          <cell r="O587">
            <v>0.44800000000000001</v>
          </cell>
          <cell r="P587">
            <v>0.44800000000000001</v>
          </cell>
          <cell r="Q587">
            <v>4.4799999999999999E-7</v>
          </cell>
          <cell r="R587">
            <v>2232142.8571428573</v>
          </cell>
          <cell r="S587" t="str">
            <v>No redundancy</v>
          </cell>
          <cell r="T587" t="str">
            <v>NPRD 95 P2-122, Insert Mount Engine - 0.0160M converted to hours.</v>
          </cell>
          <cell r="U587">
            <v>2</v>
          </cell>
          <cell r="V587">
            <v>1.2499999999999998</v>
          </cell>
          <cell r="W587">
            <v>5.5999999999999993E-7</v>
          </cell>
          <cell r="X587" t="str">
            <v>Tank is considered beyond economic repair. Remove and replace tank in accordance with above. Expected to require 2 mechanics to remove the tank. Repair by exchange available at First or Second line without special facilities. This part is highly likley to</v>
          </cell>
          <cell r="Z587">
            <v>1</v>
          </cell>
          <cell r="AA587" t="str">
            <v>R5</v>
          </cell>
          <cell r="AB587" t="str">
            <v>T0</v>
          </cell>
          <cell r="AC587" t="str">
            <v>T0</v>
          </cell>
          <cell r="AD587" t="str">
            <v>T0</v>
          </cell>
          <cell r="AE587">
            <v>0</v>
          </cell>
          <cell r="AF587">
            <v>0.5</v>
          </cell>
          <cell r="AG587">
            <v>0.16666666666666666</v>
          </cell>
          <cell r="AH587">
            <v>0.5</v>
          </cell>
          <cell r="AI587">
            <v>0</v>
          </cell>
          <cell r="AJ587">
            <v>8.3333333333333329E-2</v>
          </cell>
          <cell r="AK587">
            <v>0</v>
          </cell>
          <cell r="AL587">
            <v>0</v>
          </cell>
          <cell r="AM587">
            <v>1.2499999999999998</v>
          </cell>
          <cell r="AN587">
            <v>5.5999999999999993E-7</v>
          </cell>
          <cell r="AP587">
            <v>2</v>
          </cell>
          <cell r="AQ587">
            <v>3</v>
          </cell>
          <cell r="BD587">
            <v>2</v>
          </cell>
          <cell r="BJ587">
            <v>3</v>
          </cell>
          <cell r="BK587">
            <v>1</v>
          </cell>
          <cell r="BL587">
            <v>2</v>
          </cell>
          <cell r="BM587">
            <v>1</v>
          </cell>
          <cell r="BO587" t="str">
            <v/>
          </cell>
          <cell r="BP587" t="str">
            <v/>
          </cell>
          <cell r="BQ587" t="str">
            <v/>
          </cell>
          <cell r="BR587" t="str">
            <v/>
          </cell>
          <cell r="BS587" t="str">
            <v/>
          </cell>
          <cell r="BT587" t="str">
            <v/>
          </cell>
          <cell r="BU587" t="str">
            <v/>
          </cell>
          <cell r="BV587" t="str">
            <v xml:space="preserve">Tank is considered beyond economic repair. Remove and replace tank in accordance with above. Expected to require 2 mechanics to remove the tank. </v>
          </cell>
          <cell r="BW587" t="str">
            <v/>
          </cell>
          <cell r="BX587" t="str">
            <v/>
          </cell>
          <cell r="BY587" t="str">
            <v/>
          </cell>
          <cell r="BZ587" t="str">
            <v/>
          </cell>
          <cell r="CA587" t="str">
            <v xml:space="preserve">Repair by exchange available at First or Second line without special facilities. </v>
          </cell>
          <cell r="CB587" t="str">
            <v/>
          </cell>
          <cell r="CC587" t="str">
            <v/>
          </cell>
          <cell r="CD587" t="str">
            <v/>
          </cell>
          <cell r="CE587" t="str">
            <v/>
          </cell>
          <cell r="CF587" t="str">
            <v xml:space="preserve">This part is highly likley to require imperial spanner. </v>
          </cell>
          <cell r="CG587" t="str">
            <v xml:space="preserve">Reinstall in the reverse order. </v>
          </cell>
          <cell r="CH587" t="str">
            <v/>
          </cell>
          <cell r="CI587" t="str">
            <v xml:space="preserve">Use thread-locking compound on fasteners. Use silicone grease on bonded seals for preservation.  Use anti-seizing grease/compound on bulkhead connectors and bolts.  Use  bonding compound on mounting strap clamp locations as required. </v>
          </cell>
          <cell r="CJ587" t="str">
            <v xml:space="preserve">No predicted life limitations. </v>
          </cell>
          <cell r="CK587" t="str">
            <v/>
          </cell>
          <cell r="CL587" t="str">
            <v>Y</v>
          </cell>
        </row>
        <row r="588">
          <cell r="A588">
            <v>602</v>
          </cell>
          <cell r="B588">
            <v>351</v>
          </cell>
          <cell r="C588">
            <v>3</v>
          </cell>
          <cell r="D588" t="str">
            <v>Y</v>
          </cell>
          <cell r="E588">
            <v>13</v>
          </cell>
          <cell r="F588" t="str">
            <v>SV00A0A450AV03</v>
          </cell>
          <cell r="G588" t="str">
            <v>Y-POS187-312-120</v>
          </cell>
          <cell r="H588" t="str">
            <v>PMRS/REP/REC</v>
          </cell>
          <cell r="I588" t="str">
            <v>SECONDARY TANK - 2 - PMRS REPAIR RECOVERY</v>
          </cell>
          <cell r="J588" t="str">
            <v>Optical sensor unit</v>
          </cell>
          <cell r="K588" t="str">
            <v>Optical Sensor Fwd</v>
          </cell>
          <cell r="L588" t="str">
            <v>Optical sensor unit</v>
          </cell>
          <cell r="M588">
            <v>1</v>
          </cell>
          <cell r="N588">
            <v>1</v>
          </cell>
          <cell r="O588">
            <v>13</v>
          </cell>
          <cell r="P588">
            <v>13</v>
          </cell>
          <cell r="Q588">
            <v>1.2999999999999999E-5</v>
          </cell>
          <cell r="R588">
            <v>76923.076923076922</v>
          </cell>
          <cell r="S588" t="str">
            <v>No redundancy</v>
          </cell>
          <cell r="T588" t="str">
            <v>NPRD 95 P2-182, Sensor Level Liquid - 2.6 GB converted to GM.</v>
          </cell>
          <cell r="U588">
            <v>1</v>
          </cell>
          <cell r="V588">
            <v>0.25</v>
          </cell>
          <cell r="W588">
            <v>3.2499999999999998E-6</v>
          </cell>
          <cell r="X588" t="str">
            <v>Expected to require 1 mechanic to conduct repairs. Expected to be replaceable in situ. Repair by exchange available at First or Second line without special facilities. This part is highly likley to require imperial spanner. No consumeables predicted. No p</v>
          </cell>
          <cell r="Z588">
            <v>0</v>
          </cell>
          <cell r="AA588" t="str">
            <v>T0</v>
          </cell>
          <cell r="AB588" t="str">
            <v>T0</v>
          </cell>
          <cell r="AC588" t="str">
            <v>P25</v>
          </cell>
          <cell r="AD588" t="str">
            <v>T0</v>
          </cell>
          <cell r="AE588">
            <v>0</v>
          </cell>
          <cell r="AF588">
            <v>0</v>
          </cell>
          <cell r="AG588">
            <v>0.16666666666666666</v>
          </cell>
          <cell r="AH588">
            <v>0</v>
          </cell>
          <cell r="AI588">
            <v>0</v>
          </cell>
          <cell r="AJ588">
            <v>8.3333333333333329E-2</v>
          </cell>
          <cell r="AK588">
            <v>0</v>
          </cell>
          <cell r="AL588">
            <v>0</v>
          </cell>
          <cell r="AM588">
            <v>0.25</v>
          </cell>
          <cell r="AN588">
            <v>3.2499999999999998E-6</v>
          </cell>
          <cell r="AP588">
            <v>2</v>
          </cell>
          <cell r="AQ588">
            <v>1</v>
          </cell>
          <cell r="BD588">
            <v>1</v>
          </cell>
          <cell r="BJ588">
            <v>3</v>
          </cell>
          <cell r="BL588">
            <v>1</v>
          </cell>
          <cell r="BM588">
            <v>1</v>
          </cell>
          <cell r="BO588" t="str">
            <v xml:space="preserve">Expected to require 1 mechanic to conduct repairs. </v>
          </cell>
          <cell r="BP588" t="str">
            <v xml:space="preserve">Expected to be replaceable in situ. </v>
          </cell>
          <cell r="BQ588" t="str">
            <v/>
          </cell>
          <cell r="BR588" t="str">
            <v/>
          </cell>
          <cell r="BS588" t="str">
            <v/>
          </cell>
          <cell r="BT588" t="str">
            <v/>
          </cell>
          <cell r="BU588" t="str">
            <v/>
          </cell>
          <cell r="BV588" t="str">
            <v/>
          </cell>
          <cell r="BW588" t="str">
            <v/>
          </cell>
          <cell r="BX588" t="str">
            <v/>
          </cell>
          <cell r="BY588" t="str">
            <v/>
          </cell>
          <cell r="BZ588" t="str">
            <v/>
          </cell>
          <cell r="CA588" t="str">
            <v xml:space="preserve">Repair by exchange available at First or Second line without special facilities. </v>
          </cell>
          <cell r="CB588" t="str">
            <v/>
          </cell>
          <cell r="CC588" t="str">
            <v/>
          </cell>
          <cell r="CD588" t="str">
            <v/>
          </cell>
          <cell r="CE588" t="str">
            <v/>
          </cell>
          <cell r="CF588" t="str">
            <v xml:space="preserve">This part is highly likley to require imperial spanner. </v>
          </cell>
          <cell r="CG588" t="str">
            <v/>
          </cell>
          <cell r="CH588" t="str">
            <v/>
          </cell>
          <cell r="CI588" t="str">
            <v xml:space="preserve">No consumeables predicted. </v>
          </cell>
          <cell r="CJ588" t="str">
            <v xml:space="preserve">No predicted life limitations. </v>
          </cell>
          <cell r="CK588" t="str">
            <v/>
          </cell>
          <cell r="CL588" t="str">
            <v>Y</v>
          </cell>
        </row>
        <row r="589">
          <cell r="A589">
            <v>603</v>
          </cell>
          <cell r="B589">
            <v>352</v>
          </cell>
          <cell r="C589">
            <v>3</v>
          </cell>
          <cell r="D589" t="str">
            <v>Y</v>
          </cell>
          <cell r="E589">
            <v>1.6613753838518822E-2</v>
          </cell>
          <cell r="F589" t="str">
            <v>SV00A0A450AV05</v>
          </cell>
          <cell r="G589" t="str">
            <v>Y-BS1/2BSP</v>
          </cell>
          <cell r="H589" t="str">
            <v>PMRS/REP/REC</v>
          </cell>
          <cell r="I589" t="str">
            <v>SECONDARY TANK - 2 - PMRS REPAIR RECOVERY</v>
          </cell>
          <cell r="J589" t="str">
            <v>Washer 1/2 BSP</v>
          </cell>
          <cell r="K589" t="str">
            <v>Optical Sensor Fwd</v>
          </cell>
          <cell r="L589" t="str">
            <v>Washer 1/2 BSP</v>
          </cell>
          <cell r="M589">
            <v>1</v>
          </cell>
          <cell r="N589">
            <v>1</v>
          </cell>
          <cell r="O589">
            <v>1.6613753838518822E-2</v>
          </cell>
          <cell r="P589">
            <v>1.6613753838518822E-2</v>
          </cell>
          <cell r="Q589">
            <v>1.6613753838518823E-8</v>
          </cell>
          <cell r="R589">
            <v>60191092.857142851</v>
          </cell>
          <cell r="S589" t="str">
            <v>No redundancy</v>
          </cell>
          <cell r="T589" t="str">
            <v>NPRD 95 P2-237, Washer P# 7748743 - 1/1685.3506M GM converted to hours</v>
          </cell>
          <cell r="U589">
            <v>1</v>
          </cell>
          <cell r="V589">
            <v>9.9999999999999992E-2</v>
          </cell>
          <cell r="W589">
            <v>1.6613753838518821E-9</v>
          </cell>
          <cell r="X589" t="str">
            <v>Expected to require 1 mechanic to conduct repairs. Expected to be replaceable in situ. Repair by exchange available at First or Second line without special facilities. This part is highly likley to require imperial spanner. No consumeables predicted. No p</v>
          </cell>
          <cell r="Z589">
            <v>0</v>
          </cell>
          <cell r="AA589" t="str">
            <v>T0</v>
          </cell>
          <cell r="AB589" t="str">
            <v>T0</v>
          </cell>
          <cell r="AC589" t="str">
            <v>P26</v>
          </cell>
          <cell r="AD589" t="str">
            <v>T0</v>
          </cell>
          <cell r="AE589">
            <v>0</v>
          </cell>
          <cell r="AF589">
            <v>0</v>
          </cell>
          <cell r="AG589">
            <v>1.6666666666666666E-2</v>
          </cell>
          <cell r="AH589">
            <v>0</v>
          </cell>
          <cell r="AI589">
            <v>0</v>
          </cell>
          <cell r="AJ589">
            <v>8.3333333333333329E-2</v>
          </cell>
          <cell r="AK589">
            <v>0</v>
          </cell>
          <cell r="AL589">
            <v>0</v>
          </cell>
          <cell r="AM589">
            <v>9.9999999999999992E-2</v>
          </cell>
          <cell r="AN589">
            <v>1.6613753838518821E-9</v>
          </cell>
          <cell r="AP589">
            <v>2</v>
          </cell>
          <cell r="AQ589">
            <v>1</v>
          </cell>
          <cell r="BD589">
            <v>1</v>
          </cell>
          <cell r="BJ589">
            <v>3</v>
          </cell>
          <cell r="BL589">
            <v>1</v>
          </cell>
          <cell r="BM589">
            <v>1</v>
          </cell>
          <cell r="BO589" t="str">
            <v xml:space="preserve">Expected to require 1 mechanic to conduct repairs. </v>
          </cell>
          <cell r="BP589" t="str">
            <v xml:space="preserve">Expected to be replaceable in situ. </v>
          </cell>
          <cell r="BQ589" t="str">
            <v/>
          </cell>
          <cell r="BR589" t="str">
            <v/>
          </cell>
          <cell r="BS589" t="str">
            <v/>
          </cell>
          <cell r="BT589" t="str">
            <v/>
          </cell>
          <cell r="BU589" t="str">
            <v/>
          </cell>
          <cell r="BV589" t="str">
            <v/>
          </cell>
          <cell r="BW589" t="str">
            <v/>
          </cell>
          <cell r="BX589" t="str">
            <v/>
          </cell>
          <cell r="BY589" t="str">
            <v/>
          </cell>
          <cell r="BZ589" t="str">
            <v/>
          </cell>
          <cell r="CA589" t="str">
            <v xml:space="preserve">Repair by exchange available at First or Second line without special facilities. </v>
          </cell>
          <cell r="CB589" t="str">
            <v/>
          </cell>
          <cell r="CC589" t="str">
            <v/>
          </cell>
          <cell r="CD589" t="str">
            <v/>
          </cell>
          <cell r="CE589" t="str">
            <v/>
          </cell>
          <cell r="CF589" t="str">
            <v xml:space="preserve">This part is highly likley to require imperial spanner. </v>
          </cell>
          <cell r="CG589" t="str">
            <v/>
          </cell>
          <cell r="CH589" t="str">
            <v/>
          </cell>
          <cell r="CI589" t="str">
            <v xml:space="preserve">No consumeables predicted. </v>
          </cell>
          <cell r="CJ589" t="str">
            <v xml:space="preserve">No predicted life limitations. </v>
          </cell>
          <cell r="CK589" t="str">
            <v/>
          </cell>
          <cell r="CL589" t="str">
            <v>Y</v>
          </cell>
        </row>
        <row r="590">
          <cell r="A590">
            <v>604</v>
          </cell>
          <cell r="B590">
            <v>343</v>
          </cell>
          <cell r="C590">
            <v>2</v>
          </cell>
          <cell r="D590" t="str">
            <v>N</v>
          </cell>
          <cell r="E590">
            <v>0</v>
          </cell>
          <cell r="F590" t="str">
            <v>SV00A0A410AG09</v>
          </cell>
          <cell r="G590" t="str">
            <v/>
          </cell>
          <cell r="H590" t="str">
            <v>PMRS/REP/REC</v>
          </cell>
          <cell r="I590" t="str">
            <v>SECONDARY TANK - 2 - PMRS REPAIR RECOVERY</v>
          </cell>
          <cell r="J590" t="str">
            <v/>
          </cell>
          <cell r="K590" t="str">
            <v>AFT FUEL FEED</v>
          </cell>
          <cell r="L590" t="str">
            <v/>
          </cell>
          <cell r="M590" t="str">
            <v/>
          </cell>
          <cell r="N590" t="str">
            <v/>
          </cell>
          <cell r="O590">
            <v>5.5482200555016554</v>
          </cell>
          <cell r="P590">
            <v>5.5482200555016554</v>
          </cell>
          <cell r="Q590">
            <v>5.5482200555016554E-6</v>
          </cell>
          <cell r="R590">
            <v>180237.9844340155</v>
          </cell>
          <cell r="S590" t="str">
            <v>Duplicated fuel feeds</v>
          </cell>
          <cell r="T590" t="str">
            <v>Sum of Below Parts</v>
          </cell>
          <cell r="U590">
            <v>1</v>
          </cell>
          <cell r="V590">
            <v>1.1756412681296222</v>
          </cell>
          <cell r="W590">
            <v>6.5227164619121695E-6</v>
          </cell>
          <cell r="X590" t="str">
            <v xml:space="preserve">Repair by exchange available at First or Second line without special facilities. See parts below. Individual damaged parts can be replaced without replacing the tank. </v>
          </cell>
          <cell r="Z590">
            <v>0</v>
          </cell>
          <cell r="AA590" t="str">
            <v>T0</v>
          </cell>
          <cell r="AB590" t="str">
            <v>T0</v>
          </cell>
          <cell r="AC590" t="str">
            <v>T0</v>
          </cell>
          <cell r="AD590" t="str">
            <v>T0</v>
          </cell>
          <cell r="AL590" t="str">
            <v>MTTE =</v>
          </cell>
          <cell r="AM590">
            <v>1.1756412681296222</v>
          </cell>
          <cell r="AN590">
            <v>6.5227164619121695E-6</v>
          </cell>
          <cell r="AP590">
            <v>1</v>
          </cell>
          <cell r="AQ590">
            <v>4</v>
          </cell>
          <cell r="BJ590">
            <v>6</v>
          </cell>
          <cell r="BL590">
            <v>6</v>
          </cell>
          <cell r="BM590">
            <v>5</v>
          </cell>
          <cell r="BN590">
            <v>2</v>
          </cell>
          <cell r="BO590" t="str">
            <v/>
          </cell>
          <cell r="BP590" t="str">
            <v/>
          </cell>
          <cell r="BQ590" t="str">
            <v/>
          </cell>
          <cell r="BR590" t="str">
            <v/>
          </cell>
          <cell r="BS590" t="str">
            <v/>
          </cell>
          <cell r="BT590" t="str">
            <v/>
          </cell>
          <cell r="BU590" t="str">
            <v/>
          </cell>
          <cell r="BV590" t="str">
            <v/>
          </cell>
          <cell r="BW590" t="str">
            <v/>
          </cell>
          <cell r="BX590" t="str">
            <v/>
          </cell>
          <cell r="BY590" t="str">
            <v/>
          </cell>
          <cell r="BZ590" t="str">
            <v/>
          </cell>
          <cell r="CA590" t="str">
            <v xml:space="preserve">Repair by exchange available at First or Second line without special facilities. </v>
          </cell>
          <cell r="CB590" t="str">
            <v/>
          </cell>
          <cell r="CC590" t="str">
            <v/>
          </cell>
          <cell r="CD590" t="str">
            <v/>
          </cell>
          <cell r="CE590" t="str">
            <v/>
          </cell>
          <cell r="CF590" t="str">
            <v/>
          </cell>
          <cell r="CG590" t="str">
            <v/>
          </cell>
          <cell r="CH590" t="str">
            <v/>
          </cell>
          <cell r="CI590" t="str">
            <v/>
          </cell>
          <cell r="CJ590" t="str">
            <v/>
          </cell>
          <cell r="CK590" t="str">
            <v xml:space="preserve">See parts below. Individual damaged parts can be replaced without replacing the tank. </v>
          </cell>
          <cell r="CL590" t="str">
            <v>Y</v>
          </cell>
        </row>
        <row r="591">
          <cell r="A591">
            <v>605</v>
          </cell>
          <cell r="B591">
            <v>343</v>
          </cell>
          <cell r="C591">
            <v>3</v>
          </cell>
          <cell r="D591" t="str">
            <v>Y</v>
          </cell>
          <cell r="E591">
            <v>2.6158200555016551</v>
          </cell>
          <cell r="F591" t="str">
            <v>SV00A0A410AG07</v>
          </cell>
          <cell r="G591" t="str">
            <v>FT28450</v>
          </cell>
          <cell r="H591" t="str">
            <v>PMRS/REP/REC</v>
          </cell>
          <cell r="I591" t="str">
            <v>SECONDARY TANK - 2 - PMRS REPAIR RECOVERY</v>
          </cell>
          <cell r="J591" t="str">
            <v>FNAV Aft</v>
          </cell>
          <cell r="K591" t="str">
            <v>FNAV Aft</v>
          </cell>
          <cell r="L591" t="str">
            <v>FNAV Aft</v>
          </cell>
          <cell r="M591">
            <v>1</v>
          </cell>
          <cell r="N591">
            <v>1</v>
          </cell>
          <cell r="O591">
            <v>2.6158200555016551</v>
          </cell>
          <cell r="P591">
            <v>2.6158200555016551</v>
          </cell>
          <cell r="Q591">
            <v>2.6158200555016553E-6</v>
          </cell>
          <cell r="R591">
            <v>382289.29314031982</v>
          </cell>
          <cell r="S591" t="str">
            <v>No redundancy</v>
          </cell>
          <cell r="T591" t="str">
            <v>Part comparison to FT54024</v>
          </cell>
          <cell r="U591">
            <v>2</v>
          </cell>
          <cell r="V591">
            <v>2.3166666666666669</v>
          </cell>
          <cell r="W591">
            <v>6.0599831285788354E-6</v>
          </cell>
          <cell r="X591" t="str">
            <v>Expected to be replaceable. Remove tank in accordance with above to gain access. Expected to need 2 mechanics to remove tank. Remove 53 bolts to remove the Top Access Plate. Remove bottom plate. Repair by exchange available at First or Second line without</v>
          </cell>
          <cell r="Y591">
            <v>53</v>
          </cell>
          <cell r="Z591">
            <v>1</v>
          </cell>
          <cell r="AA591" t="str">
            <v>R5</v>
          </cell>
          <cell r="AB591" t="str">
            <v>T4</v>
          </cell>
          <cell r="AC591" t="str">
            <v>P13</v>
          </cell>
          <cell r="AD591" t="str">
            <v>B1</v>
          </cell>
          <cell r="AE591">
            <v>0.45833333333333331</v>
          </cell>
          <cell r="AF591">
            <v>0.5</v>
          </cell>
          <cell r="AG591">
            <v>0.31666666666666665</v>
          </cell>
          <cell r="AH591">
            <v>0.5</v>
          </cell>
          <cell r="AI591">
            <v>0.45833333333333331</v>
          </cell>
          <cell r="AJ591">
            <v>8.3333333333333329E-2</v>
          </cell>
          <cell r="AK591">
            <v>0</v>
          </cell>
          <cell r="AL591">
            <v>0</v>
          </cell>
          <cell r="AM591">
            <v>2.3166666666666669</v>
          </cell>
          <cell r="AN591">
            <v>6.0599831285788354E-6</v>
          </cell>
          <cell r="AP591">
            <v>2</v>
          </cell>
          <cell r="AQ591">
            <v>2</v>
          </cell>
          <cell r="AR591">
            <v>1</v>
          </cell>
          <cell r="AS591">
            <v>53</v>
          </cell>
          <cell r="AT591">
            <v>1</v>
          </cell>
          <cell r="BD591">
            <v>2</v>
          </cell>
          <cell r="BH591">
            <v>2</v>
          </cell>
          <cell r="BJ591">
            <v>1</v>
          </cell>
          <cell r="BK591">
            <v>1</v>
          </cell>
          <cell r="BL591">
            <v>2</v>
          </cell>
          <cell r="BM591">
            <v>1</v>
          </cell>
          <cell r="BO591" t="str">
            <v/>
          </cell>
          <cell r="BP591" t="str">
            <v xml:space="preserve">Expected to be replaceable. </v>
          </cell>
          <cell r="BQ591" t="str">
            <v/>
          </cell>
          <cell r="BR591" t="str">
            <v/>
          </cell>
          <cell r="BS591" t="str">
            <v/>
          </cell>
          <cell r="BT591" t="str">
            <v/>
          </cell>
          <cell r="BU591" t="str">
            <v/>
          </cell>
          <cell r="BV591" t="str">
            <v xml:space="preserve">Remove tank in accordance with above to gain access. Expected to need 2 mechanics to remove tank. </v>
          </cell>
          <cell r="BW591" t="str">
            <v xml:space="preserve">Remove 53 bolts to remove the Top Access Plate. </v>
          </cell>
          <cell r="BX591" t="str">
            <v xml:space="preserve">Remove bottom plate. </v>
          </cell>
          <cell r="BY591" t="str">
            <v/>
          </cell>
          <cell r="BZ591" t="str">
            <v/>
          </cell>
          <cell r="CA591" t="str">
            <v xml:space="preserve">Repair by exchange available at First or Second line without special facilities. </v>
          </cell>
          <cell r="CB591" t="str">
            <v/>
          </cell>
          <cell r="CC591" t="str">
            <v/>
          </cell>
          <cell r="CD591" t="str">
            <v/>
          </cell>
          <cell r="CE591" t="str">
            <v xml:space="preserve">Systematically remove SAFOAM layers to gain access.  Carefully reinstall new layers of Safoam in accordance with instructions. </v>
          </cell>
          <cell r="CF591" t="str">
            <v xml:space="preserve">Remove and replace part with standard tools. No Special tools predicted. </v>
          </cell>
          <cell r="CG591" t="str">
            <v xml:space="preserve">Reinstall in the reverse order. </v>
          </cell>
          <cell r="CH591" t="str">
            <v/>
          </cell>
          <cell r="CI591" t="str">
            <v xml:space="preserve">Use thread-locking compound on fasteners. Use silicone grease on bonded seals for preservation.  Use anti-seizing grease/compound on bulkhead connectors and bolts.  Use  bonding compound on mounting strap clamp locations as required. </v>
          </cell>
          <cell r="CJ591" t="str">
            <v xml:space="preserve">No predicted life limitations. </v>
          </cell>
          <cell r="CK591" t="str">
            <v/>
          </cell>
          <cell r="CL591" t="str">
            <v>Y</v>
          </cell>
        </row>
        <row r="592">
          <cell r="A592">
            <v>606</v>
          </cell>
          <cell r="B592">
            <v>344</v>
          </cell>
          <cell r="C592">
            <v>3</v>
          </cell>
          <cell r="D592" t="str">
            <v>Y</v>
          </cell>
          <cell r="E592">
            <v>0.39</v>
          </cell>
          <cell r="F592" t="str">
            <v>SV00A0A410AG0901</v>
          </cell>
          <cell r="G592" t="str">
            <v>Y-XRT005E177M26</v>
          </cell>
          <cell r="H592" t="str">
            <v>PMRS/REP/REC</v>
          </cell>
          <cell r="I592" t="str">
            <v>SECONDARY TANK - 2 - PMRS REPAIR RECOVERY</v>
          </cell>
          <cell r="J592" t="str">
            <v>M26 Aluminium Crush Washer</v>
          </cell>
          <cell r="K592" t="str">
            <v>Fuel Feed - Aft Pick Up</v>
          </cell>
          <cell r="L592" t="str">
            <v>M26 Aluminium Crush Washer</v>
          </cell>
          <cell r="M592">
            <v>2</v>
          </cell>
          <cell r="N592">
            <v>2</v>
          </cell>
          <cell r="O592">
            <v>0.19500000000000001</v>
          </cell>
          <cell r="P592">
            <v>0.39</v>
          </cell>
          <cell r="Q592">
            <v>3.9000000000000002E-7</v>
          </cell>
          <cell r="R592">
            <v>2564102.564102564</v>
          </cell>
          <cell r="S592" t="str">
            <v>No redundancy</v>
          </cell>
          <cell r="T592" t="str">
            <v>NPRD 95 P2-179, Seal O-Ring - 0.0780 GF converted to GM.</v>
          </cell>
          <cell r="U592">
            <v>1</v>
          </cell>
          <cell r="V592">
            <v>9.9999999999999992E-2</v>
          </cell>
          <cell r="W592">
            <v>3.8999999999999998E-8</v>
          </cell>
          <cell r="X592" t="str">
            <v>Expected to require 1 mechanic to conduct repairs. Expected to be replaceable in situ. Repair by exchange available at First or Second line without special facilities. Remove and replace part with standard tools. No Special tools predicted. No consumeable</v>
          </cell>
          <cell r="Z592">
            <v>0</v>
          </cell>
          <cell r="AA592" t="str">
            <v>T0</v>
          </cell>
          <cell r="AB592" t="str">
            <v>T0</v>
          </cell>
          <cell r="AC592" t="str">
            <v>P26</v>
          </cell>
          <cell r="AD592" t="str">
            <v>T0</v>
          </cell>
          <cell r="AE592">
            <v>0</v>
          </cell>
          <cell r="AF592">
            <v>0</v>
          </cell>
          <cell r="AG592">
            <v>1.6666666666666666E-2</v>
          </cell>
          <cell r="AH592">
            <v>0</v>
          </cell>
          <cell r="AI592">
            <v>0</v>
          </cell>
          <cell r="AJ592">
            <v>8.3333333333333329E-2</v>
          </cell>
          <cell r="AK592">
            <v>0</v>
          </cell>
          <cell r="AL592">
            <v>0</v>
          </cell>
          <cell r="AM592">
            <v>9.9999999999999992E-2</v>
          </cell>
          <cell r="AN592">
            <v>3.8999999999999998E-8</v>
          </cell>
          <cell r="AP592">
            <v>2</v>
          </cell>
          <cell r="AQ592">
            <v>1</v>
          </cell>
          <cell r="BD592">
            <v>1</v>
          </cell>
          <cell r="BJ592">
            <v>1</v>
          </cell>
          <cell r="BL592">
            <v>1</v>
          </cell>
          <cell r="BM592">
            <v>1</v>
          </cell>
          <cell r="BO592" t="str">
            <v xml:space="preserve">Expected to require 1 mechanic to conduct repairs. </v>
          </cell>
          <cell r="BP592" t="str">
            <v xml:space="preserve">Expected to be replaceable in situ. </v>
          </cell>
          <cell r="BQ592" t="str">
            <v/>
          </cell>
          <cell r="BR592" t="str">
            <v/>
          </cell>
          <cell r="BS592" t="str">
            <v/>
          </cell>
          <cell r="BT592" t="str">
            <v/>
          </cell>
          <cell r="BU592" t="str">
            <v/>
          </cell>
          <cell r="BV592" t="str">
            <v/>
          </cell>
          <cell r="BW592" t="str">
            <v/>
          </cell>
          <cell r="BX592" t="str">
            <v/>
          </cell>
          <cell r="BY592" t="str">
            <v/>
          </cell>
          <cell r="BZ592" t="str">
            <v/>
          </cell>
          <cell r="CA592" t="str">
            <v xml:space="preserve">Repair by exchange available at First or Second line without special facilities. </v>
          </cell>
          <cell r="CB592" t="str">
            <v/>
          </cell>
          <cell r="CC592" t="str">
            <v/>
          </cell>
          <cell r="CD592" t="str">
            <v/>
          </cell>
          <cell r="CE592" t="str">
            <v/>
          </cell>
          <cell r="CF592" t="str">
            <v xml:space="preserve">Remove and replace part with standard tools. No Special tools predicted. </v>
          </cell>
          <cell r="CG592" t="str">
            <v/>
          </cell>
          <cell r="CH592" t="str">
            <v/>
          </cell>
          <cell r="CI592" t="str">
            <v xml:space="preserve">No consumeables predicted. </v>
          </cell>
          <cell r="CJ592" t="str">
            <v xml:space="preserve">No predicted life limitations. </v>
          </cell>
          <cell r="CK592" t="str">
            <v/>
          </cell>
          <cell r="CL592" t="str">
            <v>Y</v>
          </cell>
        </row>
        <row r="593">
          <cell r="A593">
            <v>607</v>
          </cell>
          <cell r="B593">
            <v>349</v>
          </cell>
          <cell r="C593">
            <v>3</v>
          </cell>
          <cell r="D593" t="str">
            <v>Y</v>
          </cell>
          <cell r="E593">
            <v>2.5424000000000002</v>
          </cell>
          <cell r="F593" t="str">
            <v>SV00A0A410AG0903</v>
          </cell>
          <cell r="G593" t="str">
            <v>Y-764305-20</v>
          </cell>
          <cell r="H593" t="str">
            <v>PMRS/REP/REC</v>
          </cell>
          <cell r="I593" t="str">
            <v>SECONDARY TANK - 2 - PMRS REPAIR RECOVERY</v>
          </cell>
          <cell r="J593" t="str">
            <v>M26 Banjo bolt DIN 7643-3</v>
          </cell>
          <cell r="K593" t="str">
            <v>Fuel Feed - Aft Pick Up</v>
          </cell>
          <cell r="L593" t="str">
            <v>M26 Banjo bolt DIN 7643-3</v>
          </cell>
          <cell r="M593">
            <v>1</v>
          </cell>
          <cell r="N593">
            <v>1</v>
          </cell>
          <cell r="O593">
            <v>2.5424000000000002</v>
          </cell>
          <cell r="P593">
            <v>2.5424000000000002</v>
          </cell>
          <cell r="Q593">
            <v>2.5424000000000004E-6</v>
          </cell>
          <cell r="R593">
            <v>393329.13782252982</v>
          </cell>
          <cell r="S593" t="str">
            <v>No redundancy</v>
          </cell>
          <cell r="T593" t="str">
            <v>NPRD 95 P2-49, Connector Adapter - 0.0908M converted to hours</v>
          </cell>
          <cell r="U593">
            <v>1</v>
          </cell>
          <cell r="V593">
            <v>0.16666666666666666</v>
          </cell>
          <cell r="W593">
            <v>4.2373333333333337E-7</v>
          </cell>
          <cell r="X593" t="str">
            <v>Expected to require 1 mechanic to conduct repairs. Expected to be replaceable in situ. Repair by exchange available at First or Second line without special facilities. Remove and replace part with standard tools. No Special tools predicted. No consumeable</v>
          </cell>
          <cell r="Z593">
            <v>0</v>
          </cell>
          <cell r="AA593" t="str">
            <v>T0</v>
          </cell>
          <cell r="AB593" t="str">
            <v>T0</v>
          </cell>
          <cell r="AC593" t="str">
            <v>P3</v>
          </cell>
          <cell r="AD593" t="str">
            <v>T0</v>
          </cell>
          <cell r="AE593">
            <v>0</v>
          </cell>
          <cell r="AF593">
            <v>0</v>
          </cell>
          <cell r="AG593">
            <v>8.3333333333333329E-2</v>
          </cell>
          <cell r="AH593">
            <v>0</v>
          </cell>
          <cell r="AI593">
            <v>0</v>
          </cell>
          <cell r="AJ593">
            <v>8.3333333333333329E-2</v>
          </cell>
          <cell r="AK593">
            <v>0</v>
          </cell>
          <cell r="AL593">
            <v>0</v>
          </cell>
          <cell r="AM593">
            <v>0.16666666666666666</v>
          </cell>
          <cell r="AN593">
            <v>4.2373333333333337E-7</v>
          </cell>
          <cell r="AP593">
            <v>2</v>
          </cell>
          <cell r="AQ593">
            <v>1</v>
          </cell>
          <cell r="BD593">
            <v>1</v>
          </cell>
          <cell r="BJ593">
            <v>1</v>
          </cell>
          <cell r="BL593">
            <v>1</v>
          </cell>
          <cell r="BM593">
            <v>1</v>
          </cell>
          <cell r="BO593" t="str">
            <v xml:space="preserve">Expected to require 1 mechanic to conduct repairs. </v>
          </cell>
          <cell r="BP593" t="str">
            <v xml:space="preserve">Expected to be replaceable in situ. </v>
          </cell>
          <cell r="BQ593" t="str">
            <v/>
          </cell>
          <cell r="BR593" t="str">
            <v/>
          </cell>
          <cell r="BS593" t="str">
            <v/>
          </cell>
          <cell r="BT593" t="str">
            <v/>
          </cell>
          <cell r="BU593" t="str">
            <v/>
          </cell>
          <cell r="BV593" t="str">
            <v/>
          </cell>
          <cell r="BW593" t="str">
            <v/>
          </cell>
          <cell r="BX593" t="str">
            <v/>
          </cell>
          <cell r="BY593" t="str">
            <v/>
          </cell>
          <cell r="BZ593" t="str">
            <v/>
          </cell>
          <cell r="CA593" t="str">
            <v xml:space="preserve">Repair by exchange available at First or Second line without special facilities. </v>
          </cell>
          <cell r="CB593" t="str">
            <v/>
          </cell>
          <cell r="CC593" t="str">
            <v/>
          </cell>
          <cell r="CD593" t="str">
            <v/>
          </cell>
          <cell r="CE593" t="str">
            <v/>
          </cell>
          <cell r="CF593" t="str">
            <v xml:space="preserve">Remove and replace part with standard tools. No Special tools predicted. </v>
          </cell>
          <cell r="CG593" t="str">
            <v/>
          </cell>
          <cell r="CH593" t="str">
            <v/>
          </cell>
          <cell r="CI593" t="str">
            <v xml:space="preserve">No consumeables predicted. </v>
          </cell>
          <cell r="CJ593" t="str">
            <v xml:space="preserve">No predicted life limitations. </v>
          </cell>
          <cell r="CK593" t="str">
            <v/>
          </cell>
          <cell r="CL593" t="str">
            <v>Y</v>
          </cell>
        </row>
        <row r="594">
          <cell r="A594">
            <v>608</v>
          </cell>
          <cell r="B594">
            <v>350</v>
          </cell>
          <cell r="C594">
            <v>2</v>
          </cell>
          <cell r="D594" t="str">
            <v>N</v>
          </cell>
          <cell r="E594">
            <v>0</v>
          </cell>
          <cell r="F594" t="str">
            <v>SV00A0A450AS</v>
          </cell>
          <cell r="G594" t="str">
            <v/>
          </cell>
          <cell r="H594" t="str">
            <v>PMRS/REP/REC</v>
          </cell>
          <cell r="I594" t="str">
            <v>SECONDARY TANK - 2 - PMRS REPAIR RECOVERY</v>
          </cell>
          <cell r="J594" t="str">
            <v/>
          </cell>
          <cell r="K594" t="str">
            <v>OPTICAL SENSOR AFT - SECONDARY TANK</v>
          </cell>
          <cell r="L594" t="str">
            <v/>
          </cell>
          <cell r="M594" t="str">
            <v/>
          </cell>
          <cell r="N594" t="str">
            <v/>
          </cell>
          <cell r="O594">
            <v>13.464613753838519</v>
          </cell>
          <cell r="P594">
            <v>13.464613753838519</v>
          </cell>
          <cell r="Q594">
            <v>1.3464613753838519E-5</v>
          </cell>
          <cell r="R594">
            <v>74268.747569154599</v>
          </cell>
          <cell r="S594" t="str">
            <v>FNAV will prevent air intake into fuel system</v>
          </cell>
          <cell r="T594" t="str">
            <v>Sum of Below Parts</v>
          </cell>
          <cell r="U594">
            <v>2</v>
          </cell>
          <cell r="V594">
            <v>0.28308731650747987</v>
          </cell>
          <cell r="W594">
            <v>3.8116613753838512E-6</v>
          </cell>
          <cell r="X594" t="str">
            <v xml:space="preserve">See parts below. If insert is damaged, the removal and replacement of the tank is required. Other damaged parts can be replaced without replacing the tank. </v>
          </cell>
          <cell r="Z594">
            <v>0</v>
          </cell>
          <cell r="AA594" t="str">
            <v>T0</v>
          </cell>
          <cell r="AB594" t="str">
            <v>T0</v>
          </cell>
          <cell r="AC594" t="str">
            <v>T0</v>
          </cell>
          <cell r="AD594" t="str">
            <v>T0</v>
          </cell>
          <cell r="AL594" t="str">
            <v>MTTE =</v>
          </cell>
          <cell r="AM594">
            <v>0.28308731650747987</v>
          </cell>
          <cell r="AN594">
            <v>3.8116613753838512E-6</v>
          </cell>
          <cell r="AP594">
            <v>1</v>
          </cell>
          <cell r="AQ594">
            <v>4</v>
          </cell>
          <cell r="BJ594">
            <v>6</v>
          </cell>
          <cell r="BL594">
            <v>6</v>
          </cell>
          <cell r="BM594">
            <v>5</v>
          </cell>
          <cell r="BN594">
            <v>1</v>
          </cell>
          <cell r="BO594" t="str">
            <v/>
          </cell>
          <cell r="BP594" t="str">
            <v/>
          </cell>
          <cell r="BQ594" t="str">
            <v/>
          </cell>
          <cell r="BR594" t="str">
            <v/>
          </cell>
          <cell r="BS594" t="str">
            <v/>
          </cell>
          <cell r="BT594" t="str">
            <v/>
          </cell>
          <cell r="BU594" t="str">
            <v/>
          </cell>
          <cell r="BV594" t="str">
            <v/>
          </cell>
          <cell r="BW594" t="str">
            <v/>
          </cell>
          <cell r="BX594" t="str">
            <v/>
          </cell>
          <cell r="BY594" t="str">
            <v/>
          </cell>
          <cell r="BZ594" t="str">
            <v/>
          </cell>
          <cell r="CA594" t="str">
            <v/>
          </cell>
          <cell r="CB594" t="str">
            <v/>
          </cell>
          <cell r="CC594" t="str">
            <v/>
          </cell>
          <cell r="CD594" t="str">
            <v/>
          </cell>
          <cell r="CE594" t="str">
            <v/>
          </cell>
          <cell r="CF594" t="str">
            <v/>
          </cell>
          <cell r="CG594" t="str">
            <v/>
          </cell>
          <cell r="CH594" t="str">
            <v/>
          </cell>
          <cell r="CI594" t="str">
            <v/>
          </cell>
          <cell r="CJ594" t="str">
            <v/>
          </cell>
          <cell r="CK594" t="str">
            <v xml:space="preserve">See parts below. If insert is damaged, the removal and replacement of the tank is required. Other damaged parts can be replaced without replacing the tank. </v>
          </cell>
          <cell r="CL594" t="str">
            <v>Y</v>
          </cell>
        </row>
        <row r="595">
          <cell r="A595">
            <v>609</v>
          </cell>
          <cell r="B595">
            <v>350</v>
          </cell>
          <cell r="C595">
            <v>3</v>
          </cell>
          <cell r="D595" t="str">
            <v>Y</v>
          </cell>
          <cell r="E595">
            <v>0.44800000000000001</v>
          </cell>
          <cell r="F595" t="str">
            <v>SV00A0A450AS01</v>
          </cell>
          <cell r="G595" t="str">
            <v>FT28275</v>
          </cell>
          <cell r="H595" t="str">
            <v>PMRS/REP/REC</v>
          </cell>
          <cell r="I595" t="str">
            <v>SECONDARY TANK - 2 - PMRS REPAIR RECOVERY</v>
          </cell>
          <cell r="J595" t="str">
            <v>Insert 1/2" BSP</v>
          </cell>
          <cell r="K595" t="str">
            <v>Optical Sensor Aft</v>
          </cell>
          <cell r="L595" t="str">
            <v>Insert 1/2" BSP</v>
          </cell>
          <cell r="M595">
            <v>1</v>
          </cell>
          <cell r="N595">
            <v>1</v>
          </cell>
          <cell r="O595">
            <v>0.44800000000000001</v>
          </cell>
          <cell r="P595">
            <v>0.44800000000000001</v>
          </cell>
          <cell r="Q595">
            <v>4.4799999999999999E-7</v>
          </cell>
          <cell r="R595">
            <v>2232142.8571428573</v>
          </cell>
          <cell r="S595" t="str">
            <v>No redundancy</v>
          </cell>
          <cell r="T595" t="str">
            <v>NPRD 95 P2-122, Insert Mount Engine - 0.0160M converted to hours.</v>
          </cell>
          <cell r="U595">
            <v>2</v>
          </cell>
          <cell r="V595">
            <v>1.2499999999999998</v>
          </cell>
          <cell r="W595">
            <v>5.5999999999999993E-7</v>
          </cell>
          <cell r="X595" t="str">
            <v>Tank is considered beyond economic repair. Remove and replace tank in accordance with above. Expected to require 2 mechanics to remove the tank. Repair by exchange available at First or Second line without special facilities. This part is highly likley to</v>
          </cell>
          <cell r="Z595">
            <v>1</v>
          </cell>
          <cell r="AA595" t="str">
            <v>R5</v>
          </cell>
          <cell r="AB595" t="str">
            <v>T0</v>
          </cell>
          <cell r="AC595" t="str">
            <v>T0</v>
          </cell>
          <cell r="AD595" t="str">
            <v>T0</v>
          </cell>
          <cell r="AE595">
            <v>0</v>
          </cell>
          <cell r="AF595">
            <v>0.5</v>
          </cell>
          <cell r="AG595">
            <v>0.16666666666666666</v>
          </cell>
          <cell r="AH595">
            <v>0.5</v>
          </cell>
          <cell r="AI595">
            <v>0</v>
          </cell>
          <cell r="AJ595">
            <v>8.3333333333333329E-2</v>
          </cell>
          <cell r="AK595">
            <v>0</v>
          </cell>
          <cell r="AL595">
            <v>0</v>
          </cell>
          <cell r="AM595">
            <v>1.2499999999999998</v>
          </cell>
          <cell r="AN595">
            <v>5.5999999999999993E-7</v>
          </cell>
          <cell r="AP595">
            <v>2</v>
          </cell>
          <cell r="AQ595">
            <v>3</v>
          </cell>
          <cell r="BD595">
            <v>2</v>
          </cell>
          <cell r="BJ595">
            <v>3</v>
          </cell>
          <cell r="BK595">
            <v>1</v>
          </cell>
          <cell r="BL595">
            <v>2</v>
          </cell>
          <cell r="BM595">
            <v>1</v>
          </cell>
          <cell r="BO595" t="str">
            <v/>
          </cell>
          <cell r="BP595" t="str">
            <v/>
          </cell>
          <cell r="BQ595" t="str">
            <v/>
          </cell>
          <cell r="BR595" t="str">
            <v/>
          </cell>
          <cell r="BS595" t="str">
            <v/>
          </cell>
          <cell r="BT595" t="str">
            <v/>
          </cell>
          <cell r="BU595" t="str">
            <v/>
          </cell>
          <cell r="BV595" t="str">
            <v xml:space="preserve">Tank is considered beyond economic repair. Remove and replace tank in accordance with above. Expected to require 2 mechanics to remove the tank. </v>
          </cell>
          <cell r="BW595" t="str">
            <v/>
          </cell>
          <cell r="BX595" t="str">
            <v/>
          </cell>
          <cell r="BY595" t="str">
            <v/>
          </cell>
          <cell r="BZ595" t="str">
            <v/>
          </cell>
          <cell r="CA595" t="str">
            <v xml:space="preserve">Repair by exchange available at First or Second line without special facilities. </v>
          </cell>
          <cell r="CB595" t="str">
            <v/>
          </cell>
          <cell r="CC595" t="str">
            <v/>
          </cell>
          <cell r="CD595" t="str">
            <v/>
          </cell>
          <cell r="CE595" t="str">
            <v/>
          </cell>
          <cell r="CF595" t="str">
            <v xml:space="preserve">This part is highly likley to require imperial spanner. </v>
          </cell>
          <cell r="CG595" t="str">
            <v xml:space="preserve">Reinstall in the reverse order. </v>
          </cell>
          <cell r="CH595" t="str">
            <v/>
          </cell>
          <cell r="CI595" t="str">
            <v xml:space="preserve">Use thread-locking compound on fasteners. Use silicone grease on bonded seals for preservation.  Use anti-seizing grease/compound on bulkhead connectors and bolts.  Use  bonding compound on mounting strap clamp locations as required. </v>
          </cell>
          <cell r="CJ595" t="str">
            <v xml:space="preserve">No predicted life limitations. </v>
          </cell>
          <cell r="CK595" t="str">
            <v/>
          </cell>
          <cell r="CL595" t="str">
            <v>Y</v>
          </cell>
        </row>
        <row r="596">
          <cell r="A596">
            <v>610</v>
          </cell>
          <cell r="B596">
            <v>351</v>
          </cell>
          <cell r="C596">
            <v>3</v>
          </cell>
          <cell r="D596" t="str">
            <v>Y</v>
          </cell>
          <cell r="E596">
            <v>13</v>
          </cell>
          <cell r="F596" t="str">
            <v>SV00A0A450AS03</v>
          </cell>
          <cell r="G596" t="str">
            <v>Y-POS187-312-120</v>
          </cell>
          <cell r="H596" t="str">
            <v>PMRS/REP/REC</v>
          </cell>
          <cell r="I596" t="str">
            <v>SECONDARY TANK - 2 - PMRS REPAIR RECOVERY</v>
          </cell>
          <cell r="J596" t="str">
            <v>Optical sensor unit</v>
          </cell>
          <cell r="K596" t="str">
            <v>Optical Sensor Aft</v>
          </cell>
          <cell r="L596" t="str">
            <v>Optical sensor unit</v>
          </cell>
          <cell r="M596">
            <v>1</v>
          </cell>
          <cell r="N596">
            <v>1</v>
          </cell>
          <cell r="O596">
            <v>13</v>
          </cell>
          <cell r="P596">
            <v>13</v>
          </cell>
          <cell r="Q596">
            <v>1.2999999999999999E-5</v>
          </cell>
          <cell r="R596">
            <v>76923.076923076922</v>
          </cell>
          <cell r="S596" t="str">
            <v>No redundancy</v>
          </cell>
          <cell r="T596" t="str">
            <v>NPRD 95 P2-182, Sensor Level Liquid - 2.6 GB converted to GM.</v>
          </cell>
          <cell r="U596">
            <v>1</v>
          </cell>
          <cell r="V596">
            <v>0.25</v>
          </cell>
          <cell r="W596">
            <v>3.2499999999999998E-6</v>
          </cell>
          <cell r="X596" t="str">
            <v>Expected to require 1 mechanic to conduct repairs. Expected to be replaceable in situ. Repair by exchange available at First or Second line without special facilities. This part is highly likley to require imperial spanner. No consumeables predicted. No p</v>
          </cell>
          <cell r="Z596">
            <v>0</v>
          </cell>
          <cell r="AA596" t="str">
            <v>T0</v>
          </cell>
          <cell r="AB596" t="str">
            <v>T0</v>
          </cell>
          <cell r="AC596" t="str">
            <v>P25</v>
          </cell>
          <cell r="AD596" t="str">
            <v>T0</v>
          </cell>
          <cell r="AE596">
            <v>0</v>
          </cell>
          <cell r="AF596">
            <v>0</v>
          </cell>
          <cell r="AG596">
            <v>0.16666666666666666</v>
          </cell>
          <cell r="AH596">
            <v>0</v>
          </cell>
          <cell r="AI596">
            <v>0</v>
          </cell>
          <cell r="AJ596">
            <v>8.3333333333333329E-2</v>
          </cell>
          <cell r="AK596">
            <v>0</v>
          </cell>
          <cell r="AL596">
            <v>0</v>
          </cell>
          <cell r="AM596">
            <v>0.25</v>
          </cell>
          <cell r="AN596">
            <v>3.2499999999999998E-6</v>
          </cell>
          <cell r="AP596">
            <v>2</v>
          </cell>
          <cell r="AQ596">
            <v>1</v>
          </cell>
          <cell r="BD596">
            <v>1</v>
          </cell>
          <cell r="BJ596">
            <v>3</v>
          </cell>
          <cell r="BL596">
            <v>1</v>
          </cell>
          <cell r="BM596">
            <v>1</v>
          </cell>
          <cell r="BO596" t="str">
            <v xml:space="preserve">Expected to require 1 mechanic to conduct repairs. </v>
          </cell>
          <cell r="BP596" t="str">
            <v xml:space="preserve">Expected to be replaceable in situ. </v>
          </cell>
          <cell r="BQ596" t="str">
            <v/>
          </cell>
          <cell r="BR596" t="str">
            <v/>
          </cell>
          <cell r="BS596" t="str">
            <v/>
          </cell>
          <cell r="BT596" t="str">
            <v/>
          </cell>
          <cell r="BU596" t="str">
            <v/>
          </cell>
          <cell r="BV596" t="str">
            <v/>
          </cell>
          <cell r="BW596" t="str">
            <v/>
          </cell>
          <cell r="BX596" t="str">
            <v/>
          </cell>
          <cell r="BY596" t="str">
            <v/>
          </cell>
          <cell r="BZ596" t="str">
            <v/>
          </cell>
          <cell r="CA596" t="str">
            <v xml:space="preserve">Repair by exchange available at First or Second line without special facilities. </v>
          </cell>
          <cell r="CB596" t="str">
            <v/>
          </cell>
          <cell r="CC596" t="str">
            <v/>
          </cell>
          <cell r="CD596" t="str">
            <v/>
          </cell>
          <cell r="CE596" t="str">
            <v/>
          </cell>
          <cell r="CF596" t="str">
            <v xml:space="preserve">This part is highly likley to require imperial spanner. </v>
          </cell>
          <cell r="CG596" t="str">
            <v/>
          </cell>
          <cell r="CH596" t="str">
            <v/>
          </cell>
          <cell r="CI596" t="str">
            <v xml:space="preserve">No consumeables predicted. </v>
          </cell>
          <cell r="CJ596" t="str">
            <v xml:space="preserve">No predicted life limitations. </v>
          </cell>
          <cell r="CK596" t="str">
            <v/>
          </cell>
          <cell r="CL596" t="str">
            <v>Y</v>
          </cell>
        </row>
        <row r="597">
          <cell r="A597">
            <v>611</v>
          </cell>
          <cell r="B597">
            <v>352</v>
          </cell>
          <cell r="C597">
            <v>3</v>
          </cell>
          <cell r="D597" t="str">
            <v>Y</v>
          </cell>
          <cell r="E597">
            <v>1.6613753838518822E-2</v>
          </cell>
          <cell r="F597" t="str">
            <v>SV00A0A450AS05</v>
          </cell>
          <cell r="G597" t="str">
            <v>Y-BS1/2BSP</v>
          </cell>
          <cell r="H597" t="str">
            <v>PMRS/REP/REC</v>
          </cell>
          <cell r="I597" t="str">
            <v>SECONDARY TANK - 2 - PMRS REPAIR RECOVERY</v>
          </cell>
          <cell r="J597" t="str">
            <v>Washer 1/2 BSP</v>
          </cell>
          <cell r="K597" t="str">
            <v>Optical Sensor Aft</v>
          </cell>
          <cell r="L597" t="str">
            <v>Washer 1/2 BSP</v>
          </cell>
          <cell r="M597">
            <v>1</v>
          </cell>
          <cell r="N597">
            <v>1</v>
          </cell>
          <cell r="O597">
            <v>1.6613753838518822E-2</v>
          </cell>
          <cell r="P597">
            <v>1.6613753838518822E-2</v>
          </cell>
          <cell r="Q597">
            <v>1.6613753838518823E-8</v>
          </cell>
          <cell r="R597">
            <v>60191092.857142851</v>
          </cell>
          <cell r="S597" t="str">
            <v>No redundancy</v>
          </cell>
          <cell r="T597" t="str">
            <v>NPRD 95 P2-237, Washer P# 7748743 - 1/1685.3506M GM converted to hours</v>
          </cell>
          <cell r="U597">
            <v>1</v>
          </cell>
          <cell r="V597">
            <v>9.9999999999999992E-2</v>
          </cell>
          <cell r="W597">
            <v>1.6613753838518821E-9</v>
          </cell>
          <cell r="X597" t="str">
            <v>Expected to require 1 mechanic to conduct repairs. Expected to be replaceable in situ. Repair by exchange available at First or Second line without special facilities. This part is highly likley to require imperial spanner. No consumeables predicted. No p</v>
          </cell>
          <cell r="Z597">
            <v>0</v>
          </cell>
          <cell r="AA597" t="str">
            <v>T0</v>
          </cell>
          <cell r="AB597" t="str">
            <v>T0</v>
          </cell>
          <cell r="AC597" t="str">
            <v>P26</v>
          </cell>
          <cell r="AD597" t="str">
            <v>T0</v>
          </cell>
          <cell r="AE597">
            <v>0</v>
          </cell>
          <cell r="AF597">
            <v>0</v>
          </cell>
          <cell r="AG597">
            <v>1.6666666666666666E-2</v>
          </cell>
          <cell r="AH597">
            <v>0</v>
          </cell>
          <cell r="AI597">
            <v>0</v>
          </cell>
          <cell r="AJ597">
            <v>8.3333333333333329E-2</v>
          </cell>
          <cell r="AK597">
            <v>0</v>
          </cell>
          <cell r="AL597">
            <v>0</v>
          </cell>
          <cell r="AM597">
            <v>9.9999999999999992E-2</v>
          </cell>
          <cell r="AN597">
            <v>1.6613753838518821E-9</v>
          </cell>
          <cell r="AP597">
            <v>2</v>
          </cell>
          <cell r="AQ597">
            <v>1</v>
          </cell>
          <cell r="BD597">
            <v>1</v>
          </cell>
          <cell r="BJ597">
            <v>3</v>
          </cell>
          <cell r="BL597">
            <v>1</v>
          </cell>
          <cell r="BM597">
            <v>1</v>
          </cell>
          <cell r="BO597" t="str">
            <v xml:space="preserve">Expected to require 1 mechanic to conduct repairs. </v>
          </cell>
          <cell r="BP597" t="str">
            <v xml:space="preserve">Expected to be replaceable in situ. </v>
          </cell>
          <cell r="BQ597" t="str">
            <v/>
          </cell>
          <cell r="BR597" t="str">
            <v/>
          </cell>
          <cell r="BS597" t="str">
            <v/>
          </cell>
          <cell r="BT597" t="str">
            <v/>
          </cell>
          <cell r="BU597" t="str">
            <v/>
          </cell>
          <cell r="BV597" t="str">
            <v/>
          </cell>
          <cell r="BW597" t="str">
            <v/>
          </cell>
          <cell r="BX597" t="str">
            <v/>
          </cell>
          <cell r="BY597" t="str">
            <v/>
          </cell>
          <cell r="BZ597" t="str">
            <v/>
          </cell>
          <cell r="CA597" t="str">
            <v xml:space="preserve">Repair by exchange available at First or Second line without special facilities. </v>
          </cell>
          <cell r="CB597" t="str">
            <v/>
          </cell>
          <cell r="CC597" t="str">
            <v/>
          </cell>
          <cell r="CD597" t="str">
            <v/>
          </cell>
          <cell r="CE597" t="str">
            <v/>
          </cell>
          <cell r="CF597" t="str">
            <v xml:space="preserve">This part is highly likley to require imperial spanner. </v>
          </cell>
          <cell r="CG597" t="str">
            <v/>
          </cell>
          <cell r="CH597" t="str">
            <v/>
          </cell>
          <cell r="CI597" t="str">
            <v xml:space="preserve">No consumeables predicted. </v>
          </cell>
          <cell r="CJ597" t="str">
            <v xml:space="preserve">No predicted life limitations. </v>
          </cell>
          <cell r="CK597" t="str">
            <v/>
          </cell>
          <cell r="CL597" t="str">
            <v>Y</v>
          </cell>
        </row>
        <row r="598">
          <cell r="A598">
            <v>612</v>
          </cell>
          <cell r="B598">
            <v>112</v>
          </cell>
          <cell r="C598">
            <v>2</v>
          </cell>
          <cell r="D598" t="str">
            <v>Y</v>
          </cell>
          <cell r="E598">
            <v>1</v>
          </cell>
          <cell r="F598" t="str">
            <v>SV00A0A410AG0101</v>
          </cell>
          <cell r="G598" t="str">
            <v/>
          </cell>
          <cell r="H598" t="str">
            <v>PMRS/REP/REC</v>
          </cell>
          <cell r="I598" t="str">
            <v>SECONDARY TANK - 2 - PMRS REPAIR RECOVERY</v>
          </cell>
          <cell r="J598" t="str">
            <v>HG334A 1.6mm Kit</v>
          </cell>
          <cell r="K598" t="str">
            <v>Interface sponge</v>
          </cell>
          <cell r="L598" t="str">
            <v>HG334A 1.6mm Kit</v>
          </cell>
          <cell r="M598">
            <v>1</v>
          </cell>
          <cell r="N598">
            <v>1</v>
          </cell>
          <cell r="O598">
            <v>1</v>
          </cell>
          <cell r="P598">
            <v>1</v>
          </cell>
          <cell r="Q598">
            <v>9.9999999999999995E-7</v>
          </cell>
          <cell r="R598">
            <v>1000000</v>
          </cell>
          <cell r="S598" t="str">
            <v>No redundancy</v>
          </cell>
          <cell r="T598" t="str">
            <v>Unsubstantiated Estimate</v>
          </cell>
          <cell r="U598">
            <v>2</v>
          </cell>
          <cell r="V598">
            <v>1.2833333333333332</v>
          </cell>
          <cell r="W598">
            <v>1.2833333333333333E-6</v>
          </cell>
          <cell r="X598" t="str">
            <v>Remove engine to gain full access to Collector Tank. Carefully remove the transfer hose from both ends. Tank is considered beyond economic repair. Remove and replace tank in accordance with above. Expected to require 2 mechanics to remove the tank. Repair</v>
          </cell>
          <cell r="Z598">
            <v>1</v>
          </cell>
          <cell r="AA598" t="str">
            <v>R1</v>
          </cell>
          <cell r="AB598" t="str">
            <v>T0</v>
          </cell>
          <cell r="AC598" t="str">
            <v>T0</v>
          </cell>
          <cell r="AD598" t="str">
            <v>T0</v>
          </cell>
          <cell r="AE598">
            <v>0</v>
          </cell>
          <cell r="AF598">
            <v>0.5</v>
          </cell>
          <cell r="AG598">
            <v>0.2</v>
          </cell>
          <cell r="AH598">
            <v>0.5</v>
          </cell>
          <cell r="AI598">
            <v>0</v>
          </cell>
          <cell r="AJ598">
            <v>8.3333333333333329E-2</v>
          </cell>
          <cell r="AK598">
            <v>0</v>
          </cell>
          <cell r="AL598">
            <v>0</v>
          </cell>
          <cell r="AM598">
            <v>1.2833333333333332</v>
          </cell>
          <cell r="AN598">
            <v>1.2833333333333333E-6</v>
          </cell>
          <cell r="AO598">
            <v>1</v>
          </cell>
          <cell r="AP598">
            <v>2</v>
          </cell>
          <cell r="AQ598">
            <v>3</v>
          </cell>
          <cell r="AY598">
            <v>1</v>
          </cell>
          <cell r="BD598">
            <v>2</v>
          </cell>
          <cell r="BF598">
            <v>1</v>
          </cell>
          <cell r="BG598">
            <v>1</v>
          </cell>
          <cell r="BI598">
            <v>1</v>
          </cell>
          <cell r="BJ598">
            <v>2</v>
          </cell>
          <cell r="BK598">
            <v>1</v>
          </cell>
          <cell r="BL598">
            <v>5</v>
          </cell>
          <cell r="BM598">
            <v>1</v>
          </cell>
          <cell r="BO598" t="str">
            <v/>
          </cell>
          <cell r="BP598" t="str">
            <v/>
          </cell>
          <cell r="BQ598" t="str">
            <v xml:space="preserve">Remove engine to gain full access to Collector Tank. </v>
          </cell>
          <cell r="BR598" t="str">
            <v/>
          </cell>
          <cell r="BS598" t="str">
            <v/>
          </cell>
          <cell r="BT598" t="str">
            <v/>
          </cell>
          <cell r="BU598" t="str">
            <v xml:space="preserve">Carefully remove the transfer hose from both ends. </v>
          </cell>
          <cell r="BV598" t="str">
            <v xml:space="preserve">Tank is considered beyond economic repair. Remove and replace tank in accordance with above. Expected to require 2 mechanics to remove the tank. </v>
          </cell>
          <cell r="BW598" t="str">
            <v/>
          </cell>
          <cell r="BX598" t="str">
            <v/>
          </cell>
          <cell r="BY598" t="str">
            <v/>
          </cell>
          <cell r="BZ598" t="str">
            <v/>
          </cell>
          <cell r="CA598" t="str">
            <v xml:space="preserve">Repair by exchange available at First or Second line without special facilities. </v>
          </cell>
          <cell r="CB598" t="str">
            <v/>
          </cell>
          <cell r="CC598" t="str">
            <v xml:space="preserve">Vendor approved repair of the tank is predicted to be too time consuming for level 1 or 2 instituations and these should be controlled in level 3 or 4 institutions with greater access to materials, tools and clean, well-lit ventillated facilities.  </v>
          </cell>
          <cell r="CD598" t="str">
            <v xml:space="preserve">Difficult to repair.  Some specialist patching is possible.  GKN can supply details. </v>
          </cell>
          <cell r="CE598" t="str">
            <v/>
          </cell>
          <cell r="CF598" t="str">
            <v xml:space="preserve">Cutting tools and Separating spatulas required. </v>
          </cell>
          <cell r="CG598" t="str">
            <v xml:space="preserve">Reinstall in the reverse order. </v>
          </cell>
          <cell r="CH598" t="str">
            <v xml:space="preserve">Task time doesn't include 24 hours inactive time awaiting curing of Adhesives. </v>
          </cell>
          <cell r="CI598" t="str">
            <v xml:space="preserve">Use thread-locking compound on fasteners. Use silicone grease on bonded seals for preservation.  Use anti-seizing grease/compound on bulkhead connectors and bolts.  Use  bonding compound on mounting strap clamp locations as required. Use P-NEA26 adhesive </v>
          </cell>
          <cell r="CJ598" t="str">
            <v xml:space="preserve">No predicted life limitations. </v>
          </cell>
          <cell r="CK598" t="str">
            <v/>
          </cell>
          <cell r="CL598" t="str">
            <v>Y</v>
          </cell>
        </row>
        <row r="599">
          <cell r="A599">
            <v>613</v>
          </cell>
          <cell r="B599">
            <v>111</v>
          </cell>
          <cell r="C599">
            <v>2</v>
          </cell>
          <cell r="D599" t="str">
            <v>N</v>
          </cell>
          <cell r="E599">
            <v>0</v>
          </cell>
          <cell r="F599" t="str">
            <v>SV00A0A410AG17</v>
          </cell>
          <cell r="G599" t="str">
            <v/>
          </cell>
          <cell r="H599" t="str">
            <v>PMRS/REP/REC</v>
          </cell>
          <cell r="I599" t="str">
            <v>SECONDARY TANK - 2 - PMRS REPAIR RECOVERY</v>
          </cell>
          <cell r="J599" t="str">
            <v/>
          </cell>
          <cell r="K599" t="str">
            <v>Strap Assy 1</v>
          </cell>
          <cell r="L599" t="str">
            <v/>
          </cell>
          <cell r="M599" t="str">
            <v/>
          </cell>
          <cell r="N599" t="str">
            <v/>
          </cell>
          <cell r="O599">
            <v>4.232855015354076</v>
          </cell>
          <cell r="P599">
            <v>4.232855015354076</v>
          </cell>
          <cell r="Q599">
            <v>4.2328550153540764E-6</v>
          </cell>
          <cell r="R599">
            <v>236247.16565359384</v>
          </cell>
          <cell r="S599" t="str">
            <v>Any two straps will retain function</v>
          </cell>
          <cell r="T599" t="str">
            <v>Sum of Below Parts</v>
          </cell>
          <cell r="U599">
            <v>1</v>
          </cell>
          <cell r="V599">
            <v>1.4145762921390683</v>
          </cell>
          <cell r="W599">
            <v>5.987696352781829E-6</v>
          </cell>
          <cell r="X599" t="str">
            <v xml:space="preserve">Repair by exchange available at First or Second line without special facilities. See parts below. Individual damaged parts can be replaced without replacing the tank. </v>
          </cell>
          <cell r="Z599">
            <v>0</v>
          </cell>
          <cell r="AA599" t="str">
            <v>T0</v>
          </cell>
          <cell r="AB599" t="str">
            <v>T0</v>
          </cell>
          <cell r="AC599" t="str">
            <v>T0</v>
          </cell>
          <cell r="AD599" t="str">
            <v>T0</v>
          </cell>
          <cell r="AL599" t="str">
            <v>MTTE =</v>
          </cell>
          <cell r="AM599">
            <v>1.4145762921390683</v>
          </cell>
          <cell r="AN599">
            <v>5.987696352781829E-6</v>
          </cell>
          <cell r="AP599">
            <v>1</v>
          </cell>
          <cell r="AQ599">
            <v>4</v>
          </cell>
          <cell r="BJ599">
            <v>6</v>
          </cell>
          <cell r="BL599">
            <v>6</v>
          </cell>
          <cell r="BM599">
            <v>5</v>
          </cell>
          <cell r="BN599">
            <v>2</v>
          </cell>
          <cell r="BO599" t="str">
            <v/>
          </cell>
          <cell r="BP599" t="str">
            <v/>
          </cell>
          <cell r="BQ599" t="str">
            <v/>
          </cell>
          <cell r="BR599" t="str">
            <v/>
          </cell>
          <cell r="BS599" t="str">
            <v/>
          </cell>
          <cell r="BT599" t="str">
            <v/>
          </cell>
          <cell r="BU599" t="str">
            <v/>
          </cell>
          <cell r="BV599" t="str">
            <v/>
          </cell>
          <cell r="BW599" t="str">
            <v/>
          </cell>
          <cell r="BX599" t="str">
            <v/>
          </cell>
          <cell r="BY599" t="str">
            <v/>
          </cell>
          <cell r="BZ599" t="str">
            <v/>
          </cell>
          <cell r="CA599" t="str">
            <v xml:space="preserve">Repair by exchange available at First or Second line without special facilities. </v>
          </cell>
          <cell r="CB599" t="str">
            <v/>
          </cell>
          <cell r="CC599" t="str">
            <v/>
          </cell>
          <cell r="CD599" t="str">
            <v/>
          </cell>
          <cell r="CE599" t="str">
            <v/>
          </cell>
          <cell r="CF599" t="str">
            <v/>
          </cell>
          <cell r="CG599" t="str">
            <v/>
          </cell>
          <cell r="CH599" t="str">
            <v/>
          </cell>
          <cell r="CI599" t="str">
            <v/>
          </cell>
          <cell r="CJ599" t="str">
            <v/>
          </cell>
          <cell r="CK599" t="str">
            <v xml:space="preserve">See parts below. Individual damaged parts can be replaced without replacing the tank. </v>
          </cell>
          <cell r="CL599" t="str">
            <v>Y</v>
          </cell>
        </row>
        <row r="600">
          <cell r="A600">
            <v>614</v>
          </cell>
          <cell r="B600">
            <v>111</v>
          </cell>
          <cell r="C600">
            <v>3</v>
          </cell>
          <cell r="D600" t="str">
            <v>Y</v>
          </cell>
          <cell r="E600">
            <v>0.112</v>
          </cell>
          <cell r="F600" t="str">
            <v>SV00A0A410AG1701</v>
          </cell>
          <cell r="G600" t="str">
            <v>FT28415/01</v>
          </cell>
          <cell r="H600" t="str">
            <v>PMRS/REP/REC</v>
          </cell>
          <cell r="I600" t="str">
            <v>SECONDARY TANK - 2 - PMRS REPAIR RECOVERY</v>
          </cell>
          <cell r="J600" t="str">
            <v>Strap</v>
          </cell>
          <cell r="K600" t="str">
            <v>(Strap Assy 1) FT28415/-</v>
          </cell>
          <cell r="L600" t="str">
            <v>Strap</v>
          </cell>
          <cell r="M600">
            <v>1</v>
          </cell>
          <cell r="N600">
            <v>1</v>
          </cell>
          <cell r="O600">
            <v>0.112</v>
          </cell>
          <cell r="P600">
            <v>0.112</v>
          </cell>
          <cell r="Q600">
            <v>1.12E-7</v>
          </cell>
          <cell r="R600">
            <v>8928571.4285714291</v>
          </cell>
          <cell r="S600" t="str">
            <v>Any two straps will retain function</v>
          </cell>
          <cell r="T600" t="str">
            <v>NPRD 95 P2- 152, Plate Universal - 0.0040M converted to hours</v>
          </cell>
          <cell r="U600">
            <v>2</v>
          </cell>
          <cell r="V600">
            <v>1.7499999999999998</v>
          </cell>
          <cell r="W600">
            <v>1.9599999999999998E-7</v>
          </cell>
          <cell r="X60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00">
            <v>1</v>
          </cell>
          <cell r="AA600" t="str">
            <v>R5</v>
          </cell>
          <cell r="AB600" t="str">
            <v>T0</v>
          </cell>
          <cell r="AC600" t="str">
            <v>P23</v>
          </cell>
          <cell r="AD600" t="str">
            <v>T0</v>
          </cell>
          <cell r="AE600">
            <v>0</v>
          </cell>
          <cell r="AF600">
            <v>0.5</v>
          </cell>
          <cell r="AG600">
            <v>0.66666666666666663</v>
          </cell>
          <cell r="AH600">
            <v>0.5</v>
          </cell>
          <cell r="AI600">
            <v>0</v>
          </cell>
          <cell r="AJ600">
            <v>8.3333333333333329E-2</v>
          </cell>
          <cell r="AK600">
            <v>0</v>
          </cell>
          <cell r="AL600">
            <v>0</v>
          </cell>
          <cell r="AM600">
            <v>1.7499999999999998</v>
          </cell>
          <cell r="AN600">
            <v>1.9599999999999998E-7</v>
          </cell>
          <cell r="AP600">
            <v>2</v>
          </cell>
          <cell r="AQ600">
            <v>2</v>
          </cell>
          <cell r="BD600">
            <v>2</v>
          </cell>
          <cell r="BJ600">
            <v>1</v>
          </cell>
          <cell r="BK600">
            <v>1</v>
          </cell>
          <cell r="BL600">
            <v>1</v>
          </cell>
          <cell r="BM600">
            <v>1</v>
          </cell>
          <cell r="BO600" t="str">
            <v/>
          </cell>
          <cell r="BP600" t="str">
            <v xml:space="preserve">Expected to be replaceable. </v>
          </cell>
          <cell r="BQ600" t="str">
            <v/>
          </cell>
          <cell r="BR600" t="str">
            <v/>
          </cell>
          <cell r="BS600" t="str">
            <v/>
          </cell>
          <cell r="BT600" t="str">
            <v/>
          </cell>
          <cell r="BU600" t="str">
            <v/>
          </cell>
          <cell r="BV600" t="str">
            <v xml:space="preserve">Remove tank in accordance with above to gain access. Expected to need 2 mechanics to remove tank. </v>
          </cell>
          <cell r="BW600" t="str">
            <v/>
          </cell>
          <cell r="BX600" t="str">
            <v/>
          </cell>
          <cell r="BY600" t="str">
            <v/>
          </cell>
          <cell r="BZ600" t="str">
            <v/>
          </cell>
          <cell r="CA600" t="str">
            <v xml:space="preserve">Repair by exchange available at First or Second line without special facilities. </v>
          </cell>
          <cell r="CB600" t="str">
            <v/>
          </cell>
          <cell r="CC600" t="str">
            <v/>
          </cell>
          <cell r="CD600" t="str">
            <v/>
          </cell>
          <cell r="CE600" t="str">
            <v/>
          </cell>
          <cell r="CF600" t="str">
            <v xml:space="preserve">Remove and replace part with standard tools. No Special tools predicted. </v>
          </cell>
          <cell r="CG600" t="str">
            <v xml:space="preserve">Reinstall in the reverse order. </v>
          </cell>
          <cell r="CH600" t="str">
            <v/>
          </cell>
          <cell r="CI600" t="str">
            <v xml:space="preserve">No consumeables predicted. </v>
          </cell>
          <cell r="CJ600" t="str">
            <v xml:space="preserve">No predicted life limitations. </v>
          </cell>
          <cell r="CK600" t="str">
            <v/>
          </cell>
          <cell r="CL600" t="str">
            <v>Y</v>
          </cell>
        </row>
        <row r="601">
          <cell r="A601">
            <v>615</v>
          </cell>
          <cell r="B601">
            <v>111</v>
          </cell>
          <cell r="C601">
            <v>3</v>
          </cell>
          <cell r="D601" t="str">
            <v>Y</v>
          </cell>
          <cell r="E601">
            <v>0.112</v>
          </cell>
          <cell r="F601" t="str">
            <v>SV00A0A410AG1703</v>
          </cell>
          <cell r="G601" t="str">
            <v>FT28415/02</v>
          </cell>
          <cell r="H601" t="str">
            <v>PMRS/REP/REC</v>
          </cell>
          <cell r="I601" t="str">
            <v>SECONDARY TANK - 2 - PMRS REPAIR RECOVERY</v>
          </cell>
          <cell r="J601" t="str">
            <v>Strap</v>
          </cell>
          <cell r="K601" t="str">
            <v>(Strap Assy 1) FT28415/-</v>
          </cell>
          <cell r="L601" t="str">
            <v>Strap</v>
          </cell>
          <cell r="M601">
            <v>1</v>
          </cell>
          <cell r="N601">
            <v>1</v>
          </cell>
          <cell r="O601">
            <v>0.112</v>
          </cell>
          <cell r="P601">
            <v>0.112</v>
          </cell>
          <cell r="Q601">
            <v>1.12E-7</v>
          </cell>
          <cell r="R601">
            <v>8928571.4285714291</v>
          </cell>
          <cell r="S601" t="str">
            <v>Any two straps will retain function</v>
          </cell>
          <cell r="T601" t="str">
            <v>NPRD 95 P2- 152, Plate Universal - 0.0040M converted to hours</v>
          </cell>
          <cell r="U601">
            <v>2</v>
          </cell>
          <cell r="V601">
            <v>1.7499999999999998</v>
          </cell>
          <cell r="W601">
            <v>1.9599999999999998E-7</v>
          </cell>
          <cell r="X60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01">
            <v>1</v>
          </cell>
          <cell r="AA601" t="str">
            <v>R5</v>
          </cell>
          <cell r="AB601" t="str">
            <v>T0</v>
          </cell>
          <cell r="AC601" t="str">
            <v>P23</v>
          </cell>
          <cell r="AD601" t="str">
            <v>T0</v>
          </cell>
          <cell r="AE601">
            <v>0</v>
          </cell>
          <cell r="AF601">
            <v>0.5</v>
          </cell>
          <cell r="AG601">
            <v>0.66666666666666663</v>
          </cell>
          <cell r="AH601">
            <v>0.5</v>
          </cell>
          <cell r="AI601">
            <v>0</v>
          </cell>
          <cell r="AJ601">
            <v>8.3333333333333329E-2</v>
          </cell>
          <cell r="AK601">
            <v>0</v>
          </cell>
          <cell r="AL601">
            <v>0</v>
          </cell>
          <cell r="AM601">
            <v>1.7499999999999998</v>
          </cell>
          <cell r="AN601">
            <v>1.9599999999999998E-7</v>
          </cell>
          <cell r="AP601">
            <v>2</v>
          </cell>
          <cell r="AQ601">
            <v>2</v>
          </cell>
          <cell r="BD601">
            <v>2</v>
          </cell>
          <cell r="BJ601">
            <v>1</v>
          </cell>
          <cell r="BK601">
            <v>1</v>
          </cell>
          <cell r="BL601">
            <v>1</v>
          </cell>
          <cell r="BM601">
            <v>1</v>
          </cell>
          <cell r="BO601" t="str">
            <v/>
          </cell>
          <cell r="BP601" t="str">
            <v xml:space="preserve">Expected to be replaceable. </v>
          </cell>
          <cell r="BQ601" t="str">
            <v/>
          </cell>
          <cell r="BR601" t="str">
            <v/>
          </cell>
          <cell r="BS601" t="str">
            <v/>
          </cell>
          <cell r="BT601" t="str">
            <v/>
          </cell>
          <cell r="BU601" t="str">
            <v/>
          </cell>
          <cell r="BV601" t="str">
            <v xml:space="preserve">Remove tank in accordance with above to gain access. Expected to need 2 mechanics to remove tank. </v>
          </cell>
          <cell r="BW601" t="str">
            <v/>
          </cell>
          <cell r="BX601" t="str">
            <v/>
          </cell>
          <cell r="BY601" t="str">
            <v/>
          </cell>
          <cell r="BZ601" t="str">
            <v/>
          </cell>
          <cell r="CA601" t="str">
            <v xml:space="preserve">Repair by exchange available at First or Second line without special facilities. </v>
          </cell>
          <cell r="CB601" t="str">
            <v/>
          </cell>
          <cell r="CC601" t="str">
            <v/>
          </cell>
          <cell r="CD601" t="str">
            <v/>
          </cell>
          <cell r="CE601" t="str">
            <v/>
          </cell>
          <cell r="CF601" t="str">
            <v xml:space="preserve">Remove and replace part with standard tools. No Special tools predicted. </v>
          </cell>
          <cell r="CG601" t="str">
            <v xml:space="preserve">Reinstall in the reverse order. </v>
          </cell>
          <cell r="CH601" t="str">
            <v/>
          </cell>
          <cell r="CI601" t="str">
            <v xml:space="preserve">No consumeables predicted. </v>
          </cell>
          <cell r="CJ601" t="str">
            <v xml:space="preserve">No predicted life limitations. </v>
          </cell>
          <cell r="CK601" t="str">
            <v/>
          </cell>
          <cell r="CL601" t="str">
            <v>Y</v>
          </cell>
        </row>
        <row r="602">
          <cell r="A602">
            <v>616</v>
          </cell>
          <cell r="B602">
            <v>48</v>
          </cell>
          <cell r="C602">
            <v>3</v>
          </cell>
          <cell r="D602" t="str">
            <v>Y</v>
          </cell>
          <cell r="E602">
            <v>0.224</v>
          </cell>
          <cell r="F602" t="str">
            <v>SV00A0A410AG1705</v>
          </cell>
          <cell r="G602" t="str">
            <v>FT28911</v>
          </cell>
          <cell r="H602" t="str">
            <v>PMRS/REP/REC</v>
          </cell>
          <cell r="I602" t="str">
            <v>SECONDARY TANK - 2 - PMRS REPAIR RECOVERY</v>
          </cell>
          <cell r="J602" t="str">
            <v>Tension Block Threaded M8</v>
          </cell>
          <cell r="K602" t="str">
            <v>(Strap Assy 1) FT28415/-</v>
          </cell>
          <cell r="L602" t="str">
            <v>Tension Block Threaded M8</v>
          </cell>
          <cell r="M602">
            <v>1</v>
          </cell>
          <cell r="N602">
            <v>1</v>
          </cell>
          <cell r="O602">
            <v>0.224</v>
          </cell>
          <cell r="P602">
            <v>0.224</v>
          </cell>
          <cell r="Q602">
            <v>2.2399999999999999E-7</v>
          </cell>
          <cell r="R602">
            <v>4464285.7142857146</v>
          </cell>
          <cell r="S602" t="str">
            <v>Any two straps will retain function</v>
          </cell>
          <cell r="T602" t="str">
            <v>NPRD 95 P2-152, Plate - 0.008M GM converted to hours.</v>
          </cell>
          <cell r="U602">
            <v>2</v>
          </cell>
          <cell r="V602">
            <v>1.7499999999999998</v>
          </cell>
          <cell r="W602">
            <v>3.9199999999999996E-7</v>
          </cell>
          <cell r="X60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02">
            <v>1</v>
          </cell>
          <cell r="AA602" t="str">
            <v>R5</v>
          </cell>
          <cell r="AB602" t="str">
            <v>T0</v>
          </cell>
          <cell r="AC602" t="str">
            <v>P23</v>
          </cell>
          <cell r="AD602" t="str">
            <v>T0</v>
          </cell>
          <cell r="AE602">
            <v>0</v>
          </cell>
          <cell r="AF602">
            <v>0.5</v>
          </cell>
          <cell r="AG602">
            <v>0.66666666666666663</v>
          </cell>
          <cell r="AH602">
            <v>0.5</v>
          </cell>
          <cell r="AI602">
            <v>0</v>
          </cell>
          <cell r="AJ602">
            <v>8.3333333333333329E-2</v>
          </cell>
          <cell r="AK602">
            <v>0</v>
          </cell>
          <cell r="AL602">
            <v>0</v>
          </cell>
          <cell r="AM602">
            <v>1.7499999999999998</v>
          </cell>
          <cell r="AN602">
            <v>3.9199999999999996E-7</v>
          </cell>
          <cell r="AP602">
            <v>2</v>
          </cell>
          <cell r="AQ602">
            <v>2</v>
          </cell>
          <cell r="BD602">
            <v>2</v>
          </cell>
          <cell r="BJ602">
            <v>1</v>
          </cell>
          <cell r="BK602">
            <v>1</v>
          </cell>
          <cell r="BL602">
            <v>1</v>
          </cell>
          <cell r="BM602">
            <v>1</v>
          </cell>
          <cell r="BO602" t="str">
            <v/>
          </cell>
          <cell r="BP602" t="str">
            <v xml:space="preserve">Expected to be replaceable. </v>
          </cell>
          <cell r="BQ602" t="str">
            <v/>
          </cell>
          <cell r="BR602" t="str">
            <v/>
          </cell>
          <cell r="BS602" t="str">
            <v/>
          </cell>
          <cell r="BT602" t="str">
            <v/>
          </cell>
          <cell r="BU602" t="str">
            <v/>
          </cell>
          <cell r="BV602" t="str">
            <v xml:space="preserve">Remove tank in accordance with above to gain access. Expected to need 2 mechanics to remove tank. </v>
          </cell>
          <cell r="BW602" t="str">
            <v/>
          </cell>
          <cell r="BX602" t="str">
            <v/>
          </cell>
          <cell r="BY602" t="str">
            <v/>
          </cell>
          <cell r="BZ602" t="str">
            <v/>
          </cell>
          <cell r="CA602" t="str">
            <v xml:space="preserve">Repair by exchange available at First or Second line without special facilities. </v>
          </cell>
          <cell r="CB602" t="str">
            <v/>
          </cell>
          <cell r="CC602" t="str">
            <v/>
          </cell>
          <cell r="CD602" t="str">
            <v/>
          </cell>
          <cell r="CE602" t="str">
            <v/>
          </cell>
          <cell r="CF602" t="str">
            <v xml:space="preserve">Remove and replace part with standard tools. No Special tools predicted. </v>
          </cell>
          <cell r="CG602" t="str">
            <v xml:space="preserve">Reinstall in the reverse order. </v>
          </cell>
          <cell r="CH602" t="str">
            <v/>
          </cell>
          <cell r="CI602" t="str">
            <v xml:space="preserve">No consumeables predicted. </v>
          </cell>
          <cell r="CJ602" t="str">
            <v xml:space="preserve">No predicted life limitations. </v>
          </cell>
          <cell r="CK602" t="str">
            <v/>
          </cell>
          <cell r="CL602" t="str">
            <v>Y</v>
          </cell>
        </row>
        <row r="603">
          <cell r="A603">
            <v>617</v>
          </cell>
          <cell r="B603">
            <v>48</v>
          </cell>
          <cell r="C603">
            <v>3</v>
          </cell>
          <cell r="D603" t="str">
            <v>Y</v>
          </cell>
          <cell r="E603">
            <v>0.224</v>
          </cell>
          <cell r="F603" t="str">
            <v>SV00A0A410AG1707</v>
          </cell>
          <cell r="G603" t="str">
            <v>FT28913</v>
          </cell>
          <cell r="H603" t="str">
            <v>PMRS/REP/REC</v>
          </cell>
          <cell r="I603" t="str">
            <v>SECONDARY TANK - 2 - PMRS REPAIR RECOVERY</v>
          </cell>
          <cell r="J603" t="str">
            <v>Corner Clearance Block</v>
          </cell>
          <cell r="K603" t="str">
            <v>(Strap Assy 1) FT28415/-</v>
          </cell>
          <cell r="L603" t="str">
            <v>Corner Clearance Block</v>
          </cell>
          <cell r="M603">
            <v>1</v>
          </cell>
          <cell r="N603">
            <v>1</v>
          </cell>
          <cell r="O603">
            <v>0.224</v>
          </cell>
          <cell r="P603">
            <v>0.224</v>
          </cell>
          <cell r="Q603">
            <v>2.2399999999999999E-7</v>
          </cell>
          <cell r="R603">
            <v>4464285.7142857146</v>
          </cell>
          <cell r="S603" t="str">
            <v>Any two straps will retain function</v>
          </cell>
          <cell r="T603" t="str">
            <v>NPRD 95 P2-152, Plate - 0.008M GM converted to hours.</v>
          </cell>
          <cell r="U603">
            <v>2</v>
          </cell>
          <cell r="V603">
            <v>1.7499999999999998</v>
          </cell>
          <cell r="W603">
            <v>3.9199999999999996E-7</v>
          </cell>
          <cell r="X60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03">
            <v>1</v>
          </cell>
          <cell r="AA603" t="str">
            <v>R5</v>
          </cell>
          <cell r="AB603" t="str">
            <v>T0</v>
          </cell>
          <cell r="AC603" t="str">
            <v>P23</v>
          </cell>
          <cell r="AD603" t="str">
            <v>T0</v>
          </cell>
          <cell r="AE603">
            <v>0</v>
          </cell>
          <cell r="AF603">
            <v>0.5</v>
          </cell>
          <cell r="AG603">
            <v>0.66666666666666663</v>
          </cell>
          <cell r="AH603">
            <v>0.5</v>
          </cell>
          <cell r="AI603">
            <v>0</v>
          </cell>
          <cell r="AJ603">
            <v>8.3333333333333329E-2</v>
          </cell>
          <cell r="AK603">
            <v>0</v>
          </cell>
          <cell r="AL603">
            <v>0</v>
          </cell>
          <cell r="AM603">
            <v>1.7499999999999998</v>
          </cell>
          <cell r="AN603">
            <v>3.9199999999999996E-7</v>
          </cell>
          <cell r="AP603">
            <v>2</v>
          </cell>
          <cell r="AQ603">
            <v>2</v>
          </cell>
          <cell r="BD603">
            <v>2</v>
          </cell>
          <cell r="BJ603">
            <v>1</v>
          </cell>
          <cell r="BK603">
            <v>1</v>
          </cell>
          <cell r="BL603">
            <v>1</v>
          </cell>
          <cell r="BM603">
            <v>1</v>
          </cell>
          <cell r="BO603" t="str">
            <v/>
          </cell>
          <cell r="BP603" t="str">
            <v xml:space="preserve">Expected to be replaceable. </v>
          </cell>
          <cell r="BQ603" t="str">
            <v/>
          </cell>
          <cell r="BR603" t="str">
            <v/>
          </cell>
          <cell r="BS603" t="str">
            <v/>
          </cell>
          <cell r="BT603" t="str">
            <v/>
          </cell>
          <cell r="BU603" t="str">
            <v/>
          </cell>
          <cell r="BV603" t="str">
            <v xml:space="preserve">Remove tank in accordance with above to gain access. Expected to need 2 mechanics to remove tank. </v>
          </cell>
          <cell r="BW603" t="str">
            <v/>
          </cell>
          <cell r="BX603" t="str">
            <v/>
          </cell>
          <cell r="BY603" t="str">
            <v/>
          </cell>
          <cell r="BZ603" t="str">
            <v/>
          </cell>
          <cell r="CA603" t="str">
            <v xml:space="preserve">Repair by exchange available at First or Second line without special facilities. </v>
          </cell>
          <cell r="CB603" t="str">
            <v/>
          </cell>
          <cell r="CC603" t="str">
            <v/>
          </cell>
          <cell r="CD603" t="str">
            <v/>
          </cell>
          <cell r="CE603" t="str">
            <v/>
          </cell>
          <cell r="CF603" t="str">
            <v xml:space="preserve">Remove and replace part with standard tools. No Special tools predicted. </v>
          </cell>
          <cell r="CG603" t="str">
            <v xml:space="preserve">Reinstall in the reverse order. </v>
          </cell>
          <cell r="CH603" t="str">
            <v/>
          </cell>
          <cell r="CI603" t="str">
            <v xml:space="preserve">No consumeables predicted. </v>
          </cell>
          <cell r="CJ603" t="str">
            <v xml:space="preserve">No predicted life limitations. </v>
          </cell>
          <cell r="CK603" t="str">
            <v/>
          </cell>
          <cell r="CL603" t="str">
            <v>Y</v>
          </cell>
        </row>
        <row r="604">
          <cell r="A604">
            <v>618</v>
          </cell>
          <cell r="B604">
            <v>73</v>
          </cell>
          <cell r="C604">
            <v>3</v>
          </cell>
          <cell r="D604" t="str">
            <v>Y</v>
          </cell>
          <cell r="E604">
            <v>2.5424000000000002</v>
          </cell>
          <cell r="F604" t="str">
            <v>SV00A0A410AG1709</v>
          </cell>
          <cell r="G604" t="str">
            <v>NT-M8-SCX24</v>
          </cell>
          <cell r="H604" t="str">
            <v>PMRS/REP/REC</v>
          </cell>
          <cell r="I604" t="str">
            <v>SECONDARY TANK - 2 - PMRS REPAIR RECOVERY</v>
          </cell>
          <cell r="J604" t="str">
            <v>Studding Connector M8</v>
          </cell>
          <cell r="K604" t="str">
            <v>(Strap Assy 1) FT28415/-</v>
          </cell>
          <cell r="L604" t="str">
            <v>Studding Connector M8</v>
          </cell>
          <cell r="M604">
            <v>1</v>
          </cell>
          <cell r="N604">
            <v>1</v>
          </cell>
          <cell r="O604">
            <v>2.5424000000000002</v>
          </cell>
          <cell r="P604">
            <v>2.5424000000000002</v>
          </cell>
          <cell r="Q604">
            <v>2.5424000000000004E-6</v>
          </cell>
          <cell r="R604">
            <v>393329.13782252982</v>
          </cell>
          <cell r="S604" t="str">
            <v>Any two straps will retain function</v>
          </cell>
          <cell r="T604" t="str">
            <v>NPRD 95 P2-49, Connector Adapter - 0.0908M converted to hours</v>
          </cell>
          <cell r="U604">
            <v>2</v>
          </cell>
          <cell r="V604">
            <v>1.3</v>
          </cell>
          <cell r="W604">
            <v>3.3051200000000005E-6</v>
          </cell>
          <cell r="X60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04">
            <v>1</v>
          </cell>
          <cell r="AA604" t="str">
            <v>R5</v>
          </cell>
          <cell r="AB604" t="str">
            <v>T0</v>
          </cell>
          <cell r="AC604" t="str">
            <v>P11</v>
          </cell>
          <cell r="AD604" t="str">
            <v>T0</v>
          </cell>
          <cell r="AE604">
            <v>0</v>
          </cell>
          <cell r="AF604">
            <v>0.5</v>
          </cell>
          <cell r="AG604">
            <v>0.21666666666666667</v>
          </cell>
          <cell r="AH604">
            <v>0.5</v>
          </cell>
          <cell r="AI604">
            <v>0</v>
          </cell>
          <cell r="AJ604">
            <v>8.3333333333333329E-2</v>
          </cell>
          <cell r="AK604">
            <v>0</v>
          </cell>
          <cell r="AL604">
            <v>0</v>
          </cell>
          <cell r="AM604">
            <v>1.3</v>
          </cell>
          <cell r="AN604">
            <v>3.3051200000000005E-6</v>
          </cell>
          <cell r="AP604">
            <v>2</v>
          </cell>
          <cell r="AQ604">
            <v>2</v>
          </cell>
          <cell r="BD604">
            <v>2</v>
          </cell>
          <cell r="BJ604">
            <v>1</v>
          </cell>
          <cell r="BK604">
            <v>1</v>
          </cell>
          <cell r="BL604">
            <v>1</v>
          </cell>
          <cell r="BM604">
            <v>1</v>
          </cell>
          <cell r="BO604" t="str">
            <v/>
          </cell>
          <cell r="BP604" t="str">
            <v xml:space="preserve">Expected to be replaceable. </v>
          </cell>
          <cell r="BQ604" t="str">
            <v/>
          </cell>
          <cell r="BR604" t="str">
            <v/>
          </cell>
          <cell r="BS604" t="str">
            <v/>
          </cell>
          <cell r="BT604" t="str">
            <v/>
          </cell>
          <cell r="BU604" t="str">
            <v/>
          </cell>
          <cell r="BV604" t="str">
            <v xml:space="preserve">Remove tank in accordance with above to gain access. Expected to need 2 mechanics to remove tank. </v>
          </cell>
          <cell r="BW604" t="str">
            <v/>
          </cell>
          <cell r="BX604" t="str">
            <v/>
          </cell>
          <cell r="BY604" t="str">
            <v/>
          </cell>
          <cell r="BZ604" t="str">
            <v/>
          </cell>
          <cell r="CA604" t="str">
            <v xml:space="preserve">Repair by exchange available at First or Second line without special facilities. </v>
          </cell>
          <cell r="CB604" t="str">
            <v/>
          </cell>
          <cell r="CC604" t="str">
            <v/>
          </cell>
          <cell r="CD604" t="str">
            <v/>
          </cell>
          <cell r="CE604" t="str">
            <v/>
          </cell>
          <cell r="CF604" t="str">
            <v xml:space="preserve">Remove and replace part with standard tools. No Special tools predicted. </v>
          </cell>
          <cell r="CG604" t="str">
            <v xml:space="preserve">Reinstall in the reverse order. </v>
          </cell>
          <cell r="CH604" t="str">
            <v/>
          </cell>
          <cell r="CI604" t="str">
            <v xml:space="preserve">No consumeables predicted. </v>
          </cell>
          <cell r="CJ604" t="str">
            <v xml:space="preserve">No predicted life limitations. </v>
          </cell>
          <cell r="CK604" t="str">
            <v/>
          </cell>
          <cell r="CL604" t="str">
            <v>Y</v>
          </cell>
        </row>
        <row r="605">
          <cell r="A605">
            <v>619</v>
          </cell>
          <cell r="B605">
            <v>48</v>
          </cell>
          <cell r="C605">
            <v>3</v>
          </cell>
          <cell r="D605" t="str">
            <v>Y</v>
          </cell>
          <cell r="E605">
            <v>0.224</v>
          </cell>
          <cell r="F605" t="str">
            <v>SV00A0A410AG1711</v>
          </cell>
          <cell r="G605" t="str">
            <v>FT28919</v>
          </cell>
          <cell r="H605" t="str">
            <v>PMRS/REP/REC</v>
          </cell>
          <cell r="I605" t="str">
            <v>SECONDARY TANK - 2 - PMRS REPAIR RECOVERY</v>
          </cell>
          <cell r="J605" t="str">
            <v>Strap Fwd Mounting Block</v>
          </cell>
          <cell r="K605" t="str">
            <v>(Strap Assy 1) FT28415/-</v>
          </cell>
          <cell r="L605" t="str">
            <v>Strap Fwd Mounting Block</v>
          </cell>
          <cell r="M605">
            <v>1</v>
          </cell>
          <cell r="N605">
            <v>1</v>
          </cell>
          <cell r="O605">
            <v>0.224</v>
          </cell>
          <cell r="P605">
            <v>0.224</v>
          </cell>
          <cell r="Q605">
            <v>2.2399999999999999E-7</v>
          </cell>
          <cell r="R605">
            <v>4464285.7142857146</v>
          </cell>
          <cell r="S605" t="str">
            <v>Any two straps will retain function</v>
          </cell>
          <cell r="T605" t="str">
            <v>NPRD 95 P2-152, Plate - 0.008M GM converted to hours.</v>
          </cell>
          <cell r="U605">
            <v>2</v>
          </cell>
          <cell r="V605">
            <v>1.7499999999999998</v>
          </cell>
          <cell r="W605">
            <v>3.9199999999999996E-7</v>
          </cell>
          <cell r="X60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05">
            <v>1</v>
          </cell>
          <cell r="AA605" t="str">
            <v>R5</v>
          </cell>
          <cell r="AB605" t="str">
            <v>T0</v>
          </cell>
          <cell r="AC605" t="str">
            <v>P23</v>
          </cell>
          <cell r="AD605" t="str">
            <v>T0</v>
          </cell>
          <cell r="AE605">
            <v>0</v>
          </cell>
          <cell r="AF605">
            <v>0.5</v>
          </cell>
          <cell r="AG605">
            <v>0.66666666666666663</v>
          </cell>
          <cell r="AH605">
            <v>0.5</v>
          </cell>
          <cell r="AI605">
            <v>0</v>
          </cell>
          <cell r="AJ605">
            <v>8.3333333333333329E-2</v>
          </cell>
          <cell r="AK605">
            <v>0</v>
          </cell>
          <cell r="AL605">
            <v>0</v>
          </cell>
          <cell r="AM605">
            <v>1.7499999999999998</v>
          </cell>
          <cell r="AN605">
            <v>3.9199999999999996E-7</v>
          </cell>
          <cell r="AP605">
            <v>2</v>
          </cell>
          <cell r="AQ605">
            <v>2</v>
          </cell>
          <cell r="BD605">
            <v>2</v>
          </cell>
          <cell r="BJ605">
            <v>1</v>
          </cell>
          <cell r="BK605">
            <v>1</v>
          </cell>
          <cell r="BL605">
            <v>2</v>
          </cell>
          <cell r="BM605">
            <v>1</v>
          </cell>
          <cell r="BO605" t="str">
            <v/>
          </cell>
          <cell r="BP605" t="str">
            <v xml:space="preserve">Expected to be replaceable. </v>
          </cell>
          <cell r="BQ605" t="str">
            <v/>
          </cell>
          <cell r="BR605" t="str">
            <v/>
          </cell>
          <cell r="BS605" t="str">
            <v/>
          </cell>
          <cell r="BT605" t="str">
            <v/>
          </cell>
          <cell r="BU605" t="str">
            <v/>
          </cell>
          <cell r="BV605" t="str">
            <v xml:space="preserve">Remove tank in accordance with above to gain access. Expected to need 2 mechanics to remove tank. </v>
          </cell>
          <cell r="BW605" t="str">
            <v/>
          </cell>
          <cell r="BX605" t="str">
            <v/>
          </cell>
          <cell r="BY605" t="str">
            <v/>
          </cell>
          <cell r="BZ605" t="str">
            <v/>
          </cell>
          <cell r="CA605" t="str">
            <v xml:space="preserve">Repair by exchange available at First or Second line without special facilities. </v>
          </cell>
          <cell r="CB605" t="str">
            <v/>
          </cell>
          <cell r="CC605" t="str">
            <v/>
          </cell>
          <cell r="CD605" t="str">
            <v/>
          </cell>
          <cell r="CE605" t="str">
            <v/>
          </cell>
          <cell r="CF605" t="str">
            <v xml:space="preserve">Remove and replace part with standard tools. No Special tools predicted. </v>
          </cell>
          <cell r="CG605" t="str">
            <v xml:space="preserve">Reinstall in the reverse order. </v>
          </cell>
          <cell r="CH605" t="str">
            <v/>
          </cell>
          <cell r="CI605" t="str">
            <v xml:space="preserve">Use thread-locking compound on fasteners. Use silicone grease on bonded seals for preservation.  Use anti-seizing grease/compound on bulkhead connectors and bolts.  Use  bonding compound on mounting strap clamp locations as required. </v>
          </cell>
          <cell r="CJ605" t="str">
            <v xml:space="preserve">No predicted life limitations. </v>
          </cell>
          <cell r="CK605" t="str">
            <v/>
          </cell>
          <cell r="CL605" t="str">
            <v>Y</v>
          </cell>
        </row>
        <row r="606">
          <cell r="A606">
            <v>620</v>
          </cell>
          <cell r="B606">
            <v>48</v>
          </cell>
          <cell r="C606">
            <v>3</v>
          </cell>
          <cell r="D606" t="str">
            <v>Y</v>
          </cell>
          <cell r="E606">
            <v>0.224</v>
          </cell>
          <cell r="F606" t="str">
            <v>SV00A0A410AG1713</v>
          </cell>
          <cell r="G606" t="str">
            <v>FT28918</v>
          </cell>
          <cell r="H606" t="str">
            <v>PMRS/REP/REC</v>
          </cell>
          <cell r="I606" t="str">
            <v>SECONDARY TANK - 2 - PMRS REPAIR RECOVERY</v>
          </cell>
          <cell r="J606" t="str">
            <v>Strap Mounting Block Welded</v>
          </cell>
          <cell r="K606" t="str">
            <v>(Strap Assy 1) FT28415/-</v>
          </cell>
          <cell r="L606" t="str">
            <v>Strap Mounting Block Welded</v>
          </cell>
          <cell r="M606">
            <v>1</v>
          </cell>
          <cell r="N606">
            <v>1</v>
          </cell>
          <cell r="O606">
            <v>0.224</v>
          </cell>
          <cell r="P606">
            <v>0.224</v>
          </cell>
          <cell r="Q606">
            <v>2.2399999999999999E-7</v>
          </cell>
          <cell r="R606">
            <v>4464285.7142857146</v>
          </cell>
          <cell r="S606" t="str">
            <v>Any two straps will retain function</v>
          </cell>
          <cell r="T606" t="str">
            <v>NPRD 95 P2-152, Plate - 0.008M GM converted to hours.</v>
          </cell>
          <cell r="U606">
            <v>2</v>
          </cell>
          <cell r="V606">
            <v>1.7499999999999998</v>
          </cell>
          <cell r="W606">
            <v>3.9199999999999996E-7</v>
          </cell>
          <cell r="X60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06">
            <v>1</v>
          </cell>
          <cell r="AA606" t="str">
            <v>R5</v>
          </cell>
          <cell r="AB606" t="str">
            <v>T0</v>
          </cell>
          <cell r="AC606" t="str">
            <v>P23</v>
          </cell>
          <cell r="AD606" t="str">
            <v>T0</v>
          </cell>
          <cell r="AE606">
            <v>0</v>
          </cell>
          <cell r="AF606">
            <v>0.5</v>
          </cell>
          <cell r="AG606">
            <v>0.66666666666666663</v>
          </cell>
          <cell r="AH606">
            <v>0.5</v>
          </cell>
          <cell r="AI606">
            <v>0</v>
          </cell>
          <cell r="AJ606">
            <v>8.3333333333333329E-2</v>
          </cell>
          <cell r="AK606">
            <v>0</v>
          </cell>
          <cell r="AL606">
            <v>0</v>
          </cell>
          <cell r="AM606">
            <v>1.7499999999999998</v>
          </cell>
          <cell r="AN606">
            <v>3.9199999999999996E-7</v>
          </cell>
          <cell r="AP606">
            <v>2</v>
          </cell>
          <cell r="AQ606">
            <v>2</v>
          </cell>
          <cell r="BD606">
            <v>2</v>
          </cell>
          <cell r="BJ606">
            <v>1</v>
          </cell>
          <cell r="BK606">
            <v>1</v>
          </cell>
          <cell r="BL606">
            <v>1</v>
          </cell>
          <cell r="BM606">
            <v>1</v>
          </cell>
          <cell r="BO606" t="str">
            <v/>
          </cell>
          <cell r="BP606" t="str">
            <v xml:space="preserve">Expected to be replaceable. </v>
          </cell>
          <cell r="BQ606" t="str">
            <v/>
          </cell>
          <cell r="BR606" t="str">
            <v/>
          </cell>
          <cell r="BS606" t="str">
            <v/>
          </cell>
          <cell r="BT606" t="str">
            <v/>
          </cell>
          <cell r="BU606" t="str">
            <v/>
          </cell>
          <cell r="BV606" t="str">
            <v xml:space="preserve">Remove tank in accordance with above to gain access. Expected to need 2 mechanics to remove tank. </v>
          </cell>
          <cell r="BW606" t="str">
            <v/>
          </cell>
          <cell r="BX606" t="str">
            <v/>
          </cell>
          <cell r="BY606" t="str">
            <v/>
          </cell>
          <cell r="BZ606" t="str">
            <v/>
          </cell>
          <cell r="CA606" t="str">
            <v xml:space="preserve">Repair by exchange available at First or Second line without special facilities. </v>
          </cell>
          <cell r="CB606" t="str">
            <v/>
          </cell>
          <cell r="CC606" t="str">
            <v/>
          </cell>
          <cell r="CD606" t="str">
            <v/>
          </cell>
          <cell r="CE606" t="str">
            <v/>
          </cell>
          <cell r="CF606" t="str">
            <v xml:space="preserve">Remove and replace part with standard tools. No Special tools predicted. </v>
          </cell>
          <cell r="CG606" t="str">
            <v xml:space="preserve">Reinstall in the reverse order. </v>
          </cell>
          <cell r="CH606" t="str">
            <v/>
          </cell>
          <cell r="CI606" t="str">
            <v xml:space="preserve">No consumeables predicted. </v>
          </cell>
          <cell r="CJ606" t="str">
            <v xml:space="preserve">No predicted life limitations. </v>
          </cell>
          <cell r="CK606" t="str">
            <v/>
          </cell>
          <cell r="CL606" t="str">
            <v>Y</v>
          </cell>
        </row>
        <row r="607">
          <cell r="A607">
            <v>621</v>
          </cell>
          <cell r="B607">
            <v>5</v>
          </cell>
          <cell r="C607">
            <v>3</v>
          </cell>
          <cell r="D607" t="e">
            <v>#REF!</v>
          </cell>
          <cell r="E607" t="e">
            <v>#REF!</v>
          </cell>
          <cell r="F607" t="str">
            <v>SV00A0A410AG1715</v>
          </cell>
          <cell r="G607" t="str">
            <v>Z-W-NL8</v>
          </cell>
          <cell r="H607" t="str">
            <v>PMRS/REP/REC</v>
          </cell>
          <cell r="I607" t="str">
            <v>SECONDARY TANK - 2 - PMRS REPAIR RECOVERY</v>
          </cell>
          <cell r="J607" t="str">
            <v>Nord-Lock Washer M8</v>
          </cell>
          <cell r="K607" t="str">
            <v>(Strap Assy 1) FT28415/-</v>
          </cell>
          <cell r="L607" t="str">
            <v>Nord-Lock Washer M8</v>
          </cell>
          <cell r="M607">
            <v>4</v>
          </cell>
          <cell r="N607">
            <v>4</v>
          </cell>
          <cell r="O607">
            <v>1.6613753838518822E-2</v>
          </cell>
          <cell r="P607">
            <v>6.6455015354075289E-2</v>
          </cell>
          <cell r="Q607">
            <v>6.6455015354075293E-8</v>
          </cell>
          <cell r="R607">
            <v>15047773.214285713</v>
          </cell>
          <cell r="S607" t="str">
            <v>Any two straps will retain function</v>
          </cell>
          <cell r="T607" t="str">
            <v>NPRD 95 P2-237, Washer P# 7748743 - 1/1685.3506M GM converted to hours</v>
          </cell>
          <cell r="U607">
            <v>2</v>
          </cell>
          <cell r="V607">
            <v>1.2666666666666666</v>
          </cell>
          <cell r="W607">
            <v>8.41763527818287E-8</v>
          </cell>
          <cell r="X60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07">
            <v>1</v>
          </cell>
          <cell r="AA607" t="str">
            <v>R5</v>
          </cell>
          <cell r="AB607" t="str">
            <v>T0</v>
          </cell>
          <cell r="AC607" t="str">
            <v>P26</v>
          </cell>
          <cell r="AD607" t="str">
            <v>T0</v>
          </cell>
          <cell r="AE607">
            <v>0</v>
          </cell>
          <cell r="AF607">
            <v>0.5</v>
          </cell>
          <cell r="AG607">
            <v>0.18333333333333332</v>
          </cell>
          <cell r="AH607">
            <v>0.5</v>
          </cell>
          <cell r="AI607">
            <v>0</v>
          </cell>
          <cell r="AJ607">
            <v>8.3333333333333329E-2</v>
          </cell>
          <cell r="AK607">
            <v>0</v>
          </cell>
          <cell r="AL607">
            <v>0</v>
          </cell>
          <cell r="AM607">
            <v>1.2666666666666666</v>
          </cell>
          <cell r="AN607">
            <v>8.41763527818287E-8</v>
          </cell>
          <cell r="AP607">
            <v>2</v>
          </cell>
          <cell r="AQ607">
            <v>2</v>
          </cell>
          <cell r="BD607">
            <v>2</v>
          </cell>
          <cell r="BJ607">
            <v>1</v>
          </cell>
          <cell r="BK607">
            <v>1</v>
          </cell>
          <cell r="BL607">
            <v>1</v>
          </cell>
          <cell r="BM607">
            <v>1</v>
          </cell>
          <cell r="BO607" t="str">
            <v/>
          </cell>
          <cell r="BP607" t="str">
            <v xml:space="preserve">Expected to be replaceable. </v>
          </cell>
          <cell r="BQ607" t="str">
            <v/>
          </cell>
          <cell r="BR607" t="str">
            <v/>
          </cell>
          <cell r="BS607" t="str">
            <v/>
          </cell>
          <cell r="BT607" t="str">
            <v/>
          </cell>
          <cell r="BU607" t="str">
            <v/>
          </cell>
          <cell r="BV607" t="str">
            <v xml:space="preserve">Remove tank in accordance with above to gain access. Expected to need 2 mechanics to remove tank. </v>
          </cell>
          <cell r="BW607" t="str">
            <v/>
          </cell>
          <cell r="BX607" t="str">
            <v/>
          </cell>
          <cell r="BY607" t="str">
            <v/>
          </cell>
          <cell r="BZ607" t="str">
            <v/>
          </cell>
          <cell r="CA607" t="str">
            <v xml:space="preserve">Repair by exchange available at First or Second line without special facilities. </v>
          </cell>
          <cell r="CB607" t="str">
            <v/>
          </cell>
          <cell r="CC607" t="str">
            <v/>
          </cell>
          <cell r="CD607" t="str">
            <v/>
          </cell>
          <cell r="CE607" t="str">
            <v/>
          </cell>
          <cell r="CF607" t="str">
            <v xml:space="preserve">Remove and replace part with standard tools. No Special tools predicted. </v>
          </cell>
          <cell r="CG607" t="str">
            <v xml:space="preserve">Reinstall in the reverse order. </v>
          </cell>
          <cell r="CH607" t="str">
            <v/>
          </cell>
          <cell r="CI607" t="str">
            <v xml:space="preserve">No consumeables predicted. </v>
          </cell>
          <cell r="CJ607" t="str">
            <v xml:space="preserve">No predicted life limitations. </v>
          </cell>
          <cell r="CK607" t="str">
            <v/>
          </cell>
          <cell r="CL607" t="str">
            <v>Y</v>
          </cell>
        </row>
        <row r="608">
          <cell r="A608">
            <v>622</v>
          </cell>
          <cell r="B608">
            <v>46</v>
          </cell>
          <cell r="C608">
            <v>3</v>
          </cell>
          <cell r="D608" t="str">
            <v>Y</v>
          </cell>
          <cell r="E608">
            <v>0.16800000000000001</v>
          </cell>
          <cell r="F608" t="str">
            <v>SV00A0A410AG1717</v>
          </cell>
          <cell r="G608" t="str">
            <v>BT-M8X30SKCPHD</v>
          </cell>
          <cell r="H608" t="str">
            <v>PMRS/REP/REC</v>
          </cell>
          <cell r="I608" t="str">
            <v>SECONDARY TANK - 2 - PMRS REPAIR RECOVERY</v>
          </cell>
          <cell r="J608" t="str">
            <v>BOLT M8x30 Socket cap head screw</v>
          </cell>
          <cell r="K608" t="str">
            <v>(Strap Assy 1) FT28415/-</v>
          </cell>
          <cell r="L608" t="str">
            <v>BOLT M8x30 Socket cap head screw</v>
          </cell>
          <cell r="M608">
            <v>3</v>
          </cell>
          <cell r="N608">
            <v>3</v>
          </cell>
          <cell r="O608">
            <v>5.6000000000000001E-2</v>
          </cell>
          <cell r="P608">
            <v>0.16800000000000001</v>
          </cell>
          <cell r="Q608">
            <v>1.6800000000000002E-7</v>
          </cell>
          <cell r="R608">
            <v>5952380.9523809515</v>
          </cell>
          <cell r="S608" t="str">
            <v>Any two straps will retain function</v>
          </cell>
          <cell r="T608" t="str">
            <v>NPRD 95 P2-20, Bolt Hex Head - 0.0020M converted to hours</v>
          </cell>
          <cell r="U608">
            <v>2</v>
          </cell>
          <cell r="V608">
            <v>1.2666666666666666</v>
          </cell>
          <cell r="W608">
            <v>2.1280000000000003E-7</v>
          </cell>
          <cell r="X60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08">
            <v>1</v>
          </cell>
          <cell r="AA608" t="str">
            <v>R5</v>
          </cell>
          <cell r="AB608" t="str">
            <v>T0</v>
          </cell>
          <cell r="AC608" t="str">
            <v>P6</v>
          </cell>
          <cell r="AD608" t="str">
            <v>T0</v>
          </cell>
          <cell r="AE608">
            <v>0</v>
          </cell>
          <cell r="AF608">
            <v>0.5</v>
          </cell>
          <cell r="AG608">
            <v>0.18333333333333332</v>
          </cell>
          <cell r="AH608">
            <v>0.5</v>
          </cell>
          <cell r="AI608">
            <v>0</v>
          </cell>
          <cell r="AJ608">
            <v>8.3333333333333329E-2</v>
          </cell>
          <cell r="AK608">
            <v>0</v>
          </cell>
          <cell r="AL608">
            <v>0</v>
          </cell>
          <cell r="AM608">
            <v>1.2666666666666666</v>
          </cell>
          <cell r="AN608">
            <v>2.1280000000000003E-7</v>
          </cell>
          <cell r="AP608">
            <v>2</v>
          </cell>
          <cell r="AQ608">
            <v>2</v>
          </cell>
          <cell r="BD608">
            <v>2</v>
          </cell>
          <cell r="BJ608">
            <v>1</v>
          </cell>
          <cell r="BK608">
            <v>1</v>
          </cell>
          <cell r="BL608">
            <v>1</v>
          </cell>
          <cell r="BM608">
            <v>1</v>
          </cell>
          <cell r="BO608" t="str">
            <v/>
          </cell>
          <cell r="BP608" t="str">
            <v xml:space="preserve">Expected to be replaceable. </v>
          </cell>
          <cell r="BQ608" t="str">
            <v/>
          </cell>
          <cell r="BR608" t="str">
            <v/>
          </cell>
          <cell r="BS608" t="str">
            <v/>
          </cell>
          <cell r="BT608" t="str">
            <v/>
          </cell>
          <cell r="BU608" t="str">
            <v/>
          </cell>
          <cell r="BV608" t="str">
            <v xml:space="preserve">Remove tank in accordance with above to gain access. Expected to need 2 mechanics to remove tank. </v>
          </cell>
          <cell r="BW608" t="str">
            <v/>
          </cell>
          <cell r="BX608" t="str">
            <v/>
          </cell>
          <cell r="BY608" t="str">
            <v/>
          </cell>
          <cell r="BZ608" t="str">
            <v/>
          </cell>
          <cell r="CA608" t="str">
            <v xml:space="preserve">Repair by exchange available at First or Second line without special facilities. </v>
          </cell>
          <cell r="CB608" t="str">
            <v/>
          </cell>
          <cell r="CC608" t="str">
            <v/>
          </cell>
          <cell r="CD608" t="str">
            <v/>
          </cell>
          <cell r="CE608" t="str">
            <v/>
          </cell>
          <cell r="CF608" t="str">
            <v xml:space="preserve">Remove and replace part with standard tools. No Special tools predicted. </v>
          </cell>
          <cell r="CG608" t="str">
            <v xml:space="preserve">Reinstall in the reverse order. </v>
          </cell>
          <cell r="CH608" t="str">
            <v/>
          </cell>
          <cell r="CI608" t="str">
            <v xml:space="preserve">No consumeables predicted. </v>
          </cell>
          <cell r="CJ608" t="str">
            <v xml:space="preserve">No predicted life limitations. </v>
          </cell>
          <cell r="CK608" t="str">
            <v/>
          </cell>
          <cell r="CL608" t="str">
            <v>Y</v>
          </cell>
        </row>
        <row r="609">
          <cell r="A609">
            <v>623</v>
          </cell>
          <cell r="B609">
            <v>46</v>
          </cell>
          <cell r="C609">
            <v>3</v>
          </cell>
          <cell r="D609" t="str">
            <v>Y</v>
          </cell>
          <cell r="E609">
            <v>5.6000000000000001E-2</v>
          </cell>
          <cell r="F609" t="str">
            <v>SV00A0A410AG1719</v>
          </cell>
          <cell r="G609" t="str">
            <v>BT-M8X70SKCPHD</v>
          </cell>
          <cell r="H609" t="str">
            <v>PMRS/REP/REC</v>
          </cell>
          <cell r="I609" t="str">
            <v>SECONDARY TANK - 2 - PMRS REPAIR RECOVERY</v>
          </cell>
          <cell r="J609" t="str">
            <v>BOLT M8x70 Socket cap head screw</v>
          </cell>
          <cell r="K609" t="str">
            <v>(Strap Assy 1) FT28415/-</v>
          </cell>
          <cell r="L609" t="str">
            <v>BOLT M8x70 Socket cap head screw</v>
          </cell>
          <cell r="M609">
            <v>1</v>
          </cell>
          <cell r="N609">
            <v>1</v>
          </cell>
          <cell r="O609">
            <v>5.6000000000000001E-2</v>
          </cell>
          <cell r="P609">
            <v>5.6000000000000001E-2</v>
          </cell>
          <cell r="Q609">
            <v>5.5999999999999999E-8</v>
          </cell>
          <cell r="R609">
            <v>17857142.857142858</v>
          </cell>
          <cell r="S609" t="str">
            <v>Any two straps will retain function</v>
          </cell>
          <cell r="T609" t="str">
            <v>NPRD 95 P2-20, Bolt Hex Head - 0.0020M converted to hours</v>
          </cell>
          <cell r="U609">
            <v>2</v>
          </cell>
          <cell r="V609">
            <v>1.2666666666666666</v>
          </cell>
          <cell r="W609">
            <v>7.0933333333333333E-8</v>
          </cell>
          <cell r="X60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09">
            <v>1</v>
          </cell>
          <cell r="AA609" t="str">
            <v>R5</v>
          </cell>
          <cell r="AB609" t="str">
            <v>T0</v>
          </cell>
          <cell r="AC609" t="str">
            <v>P6</v>
          </cell>
          <cell r="AD609" t="str">
            <v>T0</v>
          </cell>
          <cell r="AE609">
            <v>0</v>
          </cell>
          <cell r="AF609">
            <v>0.5</v>
          </cell>
          <cell r="AG609">
            <v>0.18333333333333332</v>
          </cell>
          <cell r="AH609">
            <v>0.5</v>
          </cell>
          <cell r="AI609">
            <v>0</v>
          </cell>
          <cell r="AJ609">
            <v>8.3333333333333329E-2</v>
          </cell>
          <cell r="AK609">
            <v>0</v>
          </cell>
          <cell r="AL609">
            <v>0</v>
          </cell>
          <cell r="AM609">
            <v>1.2666666666666666</v>
          </cell>
          <cell r="AN609">
            <v>7.0933333333333333E-8</v>
          </cell>
          <cell r="AP609">
            <v>2</v>
          </cell>
          <cell r="AQ609">
            <v>2</v>
          </cell>
          <cell r="BD609">
            <v>2</v>
          </cell>
          <cell r="BJ609">
            <v>1</v>
          </cell>
          <cell r="BK609">
            <v>1</v>
          </cell>
          <cell r="BL609">
            <v>1</v>
          </cell>
          <cell r="BM609">
            <v>1</v>
          </cell>
          <cell r="BO609" t="str">
            <v/>
          </cell>
          <cell r="BP609" t="str">
            <v xml:space="preserve">Expected to be replaceable. </v>
          </cell>
          <cell r="BQ609" t="str">
            <v/>
          </cell>
          <cell r="BR609" t="str">
            <v/>
          </cell>
          <cell r="BS609" t="str">
            <v/>
          </cell>
          <cell r="BT609" t="str">
            <v/>
          </cell>
          <cell r="BU609" t="str">
            <v/>
          </cell>
          <cell r="BV609" t="str">
            <v xml:space="preserve">Remove tank in accordance with above to gain access. Expected to need 2 mechanics to remove tank. </v>
          </cell>
          <cell r="BW609" t="str">
            <v/>
          </cell>
          <cell r="BX609" t="str">
            <v/>
          </cell>
          <cell r="BY609" t="str">
            <v/>
          </cell>
          <cell r="BZ609" t="str">
            <v/>
          </cell>
          <cell r="CA609" t="str">
            <v xml:space="preserve">Repair by exchange available at First or Second line without special facilities. </v>
          </cell>
          <cell r="CB609" t="str">
            <v/>
          </cell>
          <cell r="CC609" t="str">
            <v/>
          </cell>
          <cell r="CD609" t="str">
            <v/>
          </cell>
          <cell r="CE609" t="str">
            <v/>
          </cell>
          <cell r="CF609" t="str">
            <v xml:space="preserve">Remove and replace part with standard tools. No Special tools predicted. </v>
          </cell>
          <cell r="CG609" t="str">
            <v xml:space="preserve">Reinstall in the reverse order. </v>
          </cell>
          <cell r="CH609" t="str">
            <v/>
          </cell>
          <cell r="CI609" t="str">
            <v xml:space="preserve">No consumeables predicted. </v>
          </cell>
          <cell r="CJ609" t="str">
            <v xml:space="preserve">No predicted life limitations. </v>
          </cell>
          <cell r="CK609" t="str">
            <v/>
          </cell>
          <cell r="CL609" t="str">
            <v>Y</v>
          </cell>
        </row>
        <row r="610">
          <cell r="A610">
            <v>624</v>
          </cell>
          <cell r="B610">
            <v>46</v>
          </cell>
          <cell r="C610">
            <v>3</v>
          </cell>
          <cell r="D610" t="str">
            <v>Y</v>
          </cell>
          <cell r="E610">
            <v>0.28000000000000003</v>
          </cell>
          <cell r="F610" t="str">
            <v>SV00A0A410AG1721</v>
          </cell>
          <cell r="G610" t="str">
            <v>BT-M5X10SKCSK</v>
          </cell>
          <cell r="H610" t="str">
            <v>PMRS/REP/REC</v>
          </cell>
          <cell r="I610" t="str">
            <v>SECONDARY TANK - 2 - PMRS REPAIR RECOVERY</v>
          </cell>
          <cell r="J610" t="str">
            <v>BOLT M5x10 CSK Socket head screw</v>
          </cell>
          <cell r="K610" t="str">
            <v>(Strap Assy 1) FT28415/-</v>
          </cell>
          <cell r="L610" t="str">
            <v>BOLT M5x10 CSK Socket head screw</v>
          </cell>
          <cell r="M610">
            <v>5</v>
          </cell>
          <cell r="N610">
            <v>5</v>
          </cell>
          <cell r="O610">
            <v>5.6000000000000001E-2</v>
          </cell>
          <cell r="P610">
            <v>0.28000000000000003</v>
          </cell>
          <cell r="Q610">
            <v>2.8000000000000002E-7</v>
          </cell>
          <cell r="R610">
            <v>3571428.5714285714</v>
          </cell>
          <cell r="S610" t="str">
            <v>Any two straps will retain function</v>
          </cell>
          <cell r="T610" t="str">
            <v>NPRD 95 P2-20, Bolt Hex Head - 0.0020M converted to hours</v>
          </cell>
          <cell r="U610">
            <v>2</v>
          </cell>
          <cell r="V610">
            <v>1.2666666666666666</v>
          </cell>
          <cell r="W610">
            <v>3.5466666666666667E-7</v>
          </cell>
          <cell r="X61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10">
            <v>1</v>
          </cell>
          <cell r="AA610" t="str">
            <v>R5</v>
          </cell>
          <cell r="AB610" t="str">
            <v>T0</v>
          </cell>
          <cell r="AC610" t="str">
            <v>P6</v>
          </cell>
          <cell r="AD610" t="str">
            <v>T0</v>
          </cell>
          <cell r="AE610">
            <v>0</v>
          </cell>
          <cell r="AF610">
            <v>0.5</v>
          </cell>
          <cell r="AG610">
            <v>0.18333333333333332</v>
          </cell>
          <cell r="AH610">
            <v>0.5</v>
          </cell>
          <cell r="AI610">
            <v>0</v>
          </cell>
          <cell r="AJ610">
            <v>8.3333333333333329E-2</v>
          </cell>
          <cell r="AK610">
            <v>0</v>
          </cell>
          <cell r="AL610">
            <v>0</v>
          </cell>
          <cell r="AM610">
            <v>1.2666666666666666</v>
          </cell>
          <cell r="AN610">
            <v>3.5466666666666667E-7</v>
          </cell>
          <cell r="AP610">
            <v>2</v>
          </cell>
          <cell r="AQ610">
            <v>2</v>
          </cell>
          <cell r="BD610">
            <v>2</v>
          </cell>
          <cell r="BJ610">
            <v>1</v>
          </cell>
          <cell r="BK610">
            <v>1</v>
          </cell>
          <cell r="BL610">
            <v>1</v>
          </cell>
          <cell r="BM610">
            <v>1</v>
          </cell>
          <cell r="BO610" t="str">
            <v/>
          </cell>
          <cell r="BP610" t="str">
            <v xml:space="preserve">Expected to be replaceable. </v>
          </cell>
          <cell r="BQ610" t="str">
            <v/>
          </cell>
          <cell r="BR610" t="str">
            <v/>
          </cell>
          <cell r="BS610" t="str">
            <v/>
          </cell>
          <cell r="BT610" t="str">
            <v/>
          </cell>
          <cell r="BU610" t="str">
            <v/>
          </cell>
          <cell r="BV610" t="str">
            <v xml:space="preserve">Remove tank in accordance with above to gain access. Expected to need 2 mechanics to remove tank. </v>
          </cell>
          <cell r="BW610" t="str">
            <v/>
          </cell>
          <cell r="BX610" t="str">
            <v/>
          </cell>
          <cell r="BY610" t="str">
            <v/>
          </cell>
          <cell r="BZ610" t="str">
            <v/>
          </cell>
          <cell r="CA610" t="str">
            <v xml:space="preserve">Repair by exchange available at First or Second line without special facilities. </v>
          </cell>
          <cell r="CB610" t="str">
            <v/>
          </cell>
          <cell r="CC610" t="str">
            <v/>
          </cell>
          <cell r="CD610" t="str">
            <v/>
          </cell>
          <cell r="CE610" t="str">
            <v/>
          </cell>
          <cell r="CF610" t="str">
            <v xml:space="preserve">Remove and replace part with standard tools. No Special tools predicted. </v>
          </cell>
          <cell r="CG610" t="str">
            <v xml:space="preserve">Reinstall in the reverse order. </v>
          </cell>
          <cell r="CH610" t="str">
            <v/>
          </cell>
          <cell r="CI610" t="str">
            <v xml:space="preserve">No consumeables predicted. </v>
          </cell>
          <cell r="CJ610" t="str">
            <v xml:space="preserve">No predicted life limitations. </v>
          </cell>
          <cell r="CK610" t="str">
            <v/>
          </cell>
          <cell r="CL610" t="str">
            <v>Y</v>
          </cell>
        </row>
        <row r="611">
          <cell r="A611">
            <v>625</v>
          </cell>
          <cell r="B611">
            <v>111</v>
          </cell>
          <cell r="C611">
            <v>2</v>
          </cell>
          <cell r="D611" t="str">
            <v>N</v>
          </cell>
          <cell r="E611">
            <v>0</v>
          </cell>
          <cell r="F611" t="str">
            <v>SV00A0A410AG19</v>
          </cell>
          <cell r="G611" t="str">
            <v/>
          </cell>
          <cell r="H611" t="str">
            <v>PMRS/REP/REC</v>
          </cell>
          <cell r="I611" t="str">
            <v>SECONDARY TANK - 2 - PMRS REPAIR RECOVERY</v>
          </cell>
          <cell r="J611" t="str">
            <v/>
          </cell>
          <cell r="K611" t="str">
            <v>Strap Assy 2</v>
          </cell>
          <cell r="L611" t="str">
            <v/>
          </cell>
          <cell r="M611" t="str">
            <v/>
          </cell>
          <cell r="N611" t="str">
            <v/>
          </cell>
          <cell r="O611">
            <v>8.673096276869634</v>
          </cell>
          <cell r="P611">
            <v>8.673096276869634</v>
          </cell>
          <cell r="Q611">
            <v>8.6730962768696348E-6</v>
          </cell>
          <cell r="R611">
            <v>115299.07752401063</v>
          </cell>
          <cell r="S611" t="str">
            <v>Any two straps will retain function</v>
          </cell>
          <cell r="T611" t="str">
            <v>Sum of Below Parts</v>
          </cell>
          <cell r="U611">
            <v>1</v>
          </cell>
          <cell r="V611">
            <v>1.4297641297690309</v>
          </cell>
          <cell r="W611">
            <v>1.2400481950701536E-5</v>
          </cell>
          <cell r="X611" t="str">
            <v xml:space="preserve">Repair by exchange available at First or Second line without special facilities. See parts below. Individual damaged parts can be replaced without replacing the tank. </v>
          </cell>
          <cell r="Z611">
            <v>0</v>
          </cell>
          <cell r="AA611" t="str">
            <v>T0</v>
          </cell>
          <cell r="AB611" t="str">
            <v>T0</v>
          </cell>
          <cell r="AC611" t="str">
            <v>T0</v>
          </cell>
          <cell r="AD611" t="str">
            <v>T0</v>
          </cell>
          <cell r="AL611" t="str">
            <v>MTTE =</v>
          </cell>
          <cell r="AM611">
            <v>1.4297641297690309</v>
          </cell>
          <cell r="AN611">
            <v>1.2400481950701536E-5</v>
          </cell>
          <cell r="AP611">
            <v>1</v>
          </cell>
          <cell r="AQ611">
            <v>4</v>
          </cell>
          <cell r="BJ611">
            <v>6</v>
          </cell>
          <cell r="BL611">
            <v>6</v>
          </cell>
          <cell r="BM611">
            <v>5</v>
          </cell>
          <cell r="BN611">
            <v>2</v>
          </cell>
          <cell r="BO611" t="str">
            <v/>
          </cell>
          <cell r="BP611" t="str">
            <v/>
          </cell>
          <cell r="BQ611" t="str">
            <v/>
          </cell>
          <cell r="BR611" t="str">
            <v/>
          </cell>
          <cell r="BS611" t="str">
            <v/>
          </cell>
          <cell r="BT611" t="str">
            <v/>
          </cell>
          <cell r="BU611" t="str">
            <v/>
          </cell>
          <cell r="BV611" t="str">
            <v/>
          </cell>
          <cell r="BW611" t="str">
            <v/>
          </cell>
          <cell r="BX611" t="str">
            <v/>
          </cell>
          <cell r="BY611" t="str">
            <v/>
          </cell>
          <cell r="BZ611" t="str">
            <v/>
          </cell>
          <cell r="CA611" t="str">
            <v xml:space="preserve">Repair by exchange available at First or Second line without special facilities. </v>
          </cell>
          <cell r="CB611" t="str">
            <v/>
          </cell>
          <cell r="CC611" t="str">
            <v/>
          </cell>
          <cell r="CD611" t="str">
            <v/>
          </cell>
          <cell r="CE611" t="str">
            <v/>
          </cell>
          <cell r="CF611" t="str">
            <v/>
          </cell>
          <cell r="CG611" t="str">
            <v/>
          </cell>
          <cell r="CH611" t="str">
            <v/>
          </cell>
          <cell r="CI611" t="str">
            <v/>
          </cell>
          <cell r="CJ611" t="str">
            <v/>
          </cell>
          <cell r="CK611" t="str">
            <v xml:space="preserve">See parts below. Individual damaged parts can be replaced without replacing the tank. </v>
          </cell>
          <cell r="CL611" t="str">
            <v>Y</v>
          </cell>
        </row>
        <row r="612">
          <cell r="A612">
            <v>626</v>
          </cell>
          <cell r="B612">
            <v>111</v>
          </cell>
          <cell r="C612">
            <v>3</v>
          </cell>
          <cell r="D612" t="str">
            <v>Y</v>
          </cell>
          <cell r="E612">
            <v>0.112</v>
          </cell>
          <cell r="F612" t="str">
            <v>SV00A0A410AG1901</v>
          </cell>
          <cell r="G612" t="str">
            <v>FT28425/01</v>
          </cell>
          <cell r="H612" t="str">
            <v>PMRS/REP/REC</v>
          </cell>
          <cell r="I612" t="str">
            <v>SECONDARY TANK - 2 - PMRS REPAIR RECOVERY</v>
          </cell>
          <cell r="J612" t="str">
            <v>Strap</v>
          </cell>
          <cell r="K612" t="str">
            <v>(Strap Assy 2) FT28425/-</v>
          </cell>
          <cell r="L612" t="str">
            <v>Strap</v>
          </cell>
          <cell r="M612">
            <v>1</v>
          </cell>
          <cell r="N612">
            <v>1</v>
          </cell>
          <cell r="O612">
            <v>0.112</v>
          </cell>
          <cell r="P612">
            <v>0.112</v>
          </cell>
          <cell r="Q612">
            <v>1.12E-7</v>
          </cell>
          <cell r="R612">
            <v>8928571.4285714291</v>
          </cell>
          <cell r="S612" t="str">
            <v>Any two straps will retain function</v>
          </cell>
          <cell r="T612" t="str">
            <v>NPRD 95 P2- 152, Plate Universal - 0.0040M converted to hours</v>
          </cell>
          <cell r="U612">
            <v>2</v>
          </cell>
          <cell r="V612">
            <v>1.7499999999999998</v>
          </cell>
          <cell r="W612">
            <v>1.9599999999999998E-7</v>
          </cell>
          <cell r="X61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12">
            <v>1</v>
          </cell>
          <cell r="AA612" t="str">
            <v>R5</v>
          </cell>
          <cell r="AB612" t="str">
            <v>T0</v>
          </cell>
          <cell r="AC612" t="str">
            <v>P23</v>
          </cell>
          <cell r="AD612" t="str">
            <v>T0</v>
          </cell>
          <cell r="AE612">
            <v>0</v>
          </cell>
          <cell r="AF612">
            <v>0.5</v>
          </cell>
          <cell r="AG612">
            <v>0.66666666666666663</v>
          </cell>
          <cell r="AH612">
            <v>0.5</v>
          </cell>
          <cell r="AI612">
            <v>0</v>
          </cell>
          <cell r="AJ612">
            <v>8.3333333333333329E-2</v>
          </cell>
          <cell r="AK612">
            <v>0</v>
          </cell>
          <cell r="AL612">
            <v>0</v>
          </cell>
          <cell r="AM612">
            <v>1.7499999999999998</v>
          </cell>
          <cell r="AN612">
            <v>1.9599999999999998E-7</v>
          </cell>
          <cell r="AP612">
            <v>2</v>
          </cell>
          <cell r="AQ612">
            <v>2</v>
          </cell>
          <cell r="BD612">
            <v>2</v>
          </cell>
          <cell r="BJ612">
            <v>1</v>
          </cell>
          <cell r="BK612">
            <v>1</v>
          </cell>
          <cell r="BL612">
            <v>1</v>
          </cell>
          <cell r="BM612">
            <v>1</v>
          </cell>
          <cell r="BO612" t="str">
            <v/>
          </cell>
          <cell r="BP612" t="str">
            <v xml:space="preserve">Expected to be replaceable. </v>
          </cell>
          <cell r="BQ612" t="str">
            <v/>
          </cell>
          <cell r="BR612" t="str">
            <v/>
          </cell>
          <cell r="BS612" t="str">
            <v/>
          </cell>
          <cell r="BT612" t="str">
            <v/>
          </cell>
          <cell r="BU612" t="str">
            <v/>
          </cell>
          <cell r="BV612" t="str">
            <v xml:space="preserve">Remove tank in accordance with above to gain access. Expected to need 2 mechanics to remove tank. </v>
          </cell>
          <cell r="BW612" t="str">
            <v/>
          </cell>
          <cell r="BX612" t="str">
            <v/>
          </cell>
          <cell r="BY612" t="str">
            <v/>
          </cell>
          <cell r="BZ612" t="str">
            <v/>
          </cell>
          <cell r="CA612" t="str">
            <v xml:space="preserve">Repair by exchange available at First or Second line without special facilities. </v>
          </cell>
          <cell r="CB612" t="str">
            <v/>
          </cell>
          <cell r="CC612" t="str">
            <v/>
          </cell>
          <cell r="CD612" t="str">
            <v/>
          </cell>
          <cell r="CE612" t="str">
            <v/>
          </cell>
          <cell r="CF612" t="str">
            <v xml:space="preserve">Remove and replace part with standard tools. No Special tools predicted. </v>
          </cell>
          <cell r="CG612" t="str">
            <v xml:space="preserve">Reinstall in the reverse order. </v>
          </cell>
          <cell r="CH612" t="str">
            <v/>
          </cell>
          <cell r="CI612" t="str">
            <v xml:space="preserve">No consumeables predicted. </v>
          </cell>
          <cell r="CJ612" t="str">
            <v xml:space="preserve">No predicted life limitations. </v>
          </cell>
          <cell r="CK612" t="str">
            <v/>
          </cell>
          <cell r="CL612" t="str">
            <v>Y</v>
          </cell>
        </row>
        <row r="613">
          <cell r="A613">
            <v>627</v>
          </cell>
          <cell r="B613">
            <v>111</v>
          </cell>
          <cell r="C613">
            <v>3</v>
          </cell>
          <cell r="D613" t="str">
            <v>Y</v>
          </cell>
          <cell r="E613">
            <v>0.112</v>
          </cell>
          <cell r="F613" t="str">
            <v>SV00A0A410AG1903</v>
          </cell>
          <cell r="G613" t="str">
            <v>FT28425/02</v>
          </cell>
          <cell r="H613" t="str">
            <v>PMRS/REP/REC</v>
          </cell>
          <cell r="I613" t="str">
            <v>SECONDARY TANK - 2 - PMRS REPAIR RECOVERY</v>
          </cell>
          <cell r="J613" t="str">
            <v>Strap</v>
          </cell>
          <cell r="K613" t="str">
            <v>(Strap Assy 2) FT28425/-</v>
          </cell>
          <cell r="L613" t="str">
            <v>Strap</v>
          </cell>
          <cell r="M613">
            <v>1</v>
          </cell>
          <cell r="N613">
            <v>1</v>
          </cell>
          <cell r="O613">
            <v>0.112</v>
          </cell>
          <cell r="P613">
            <v>0.112</v>
          </cell>
          <cell r="Q613">
            <v>1.12E-7</v>
          </cell>
          <cell r="R613">
            <v>8928571.4285714291</v>
          </cell>
          <cell r="S613" t="str">
            <v>Any two straps will retain function</v>
          </cell>
          <cell r="T613" t="str">
            <v>NPRD 95 P2- 152, Plate Universal - 0.0040M converted to hours</v>
          </cell>
          <cell r="U613">
            <v>2</v>
          </cell>
          <cell r="V613">
            <v>1.7499999999999998</v>
          </cell>
          <cell r="W613">
            <v>1.9599999999999998E-7</v>
          </cell>
          <cell r="X61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13">
            <v>1</v>
          </cell>
          <cell r="AA613" t="str">
            <v>R5</v>
          </cell>
          <cell r="AB613" t="str">
            <v>T0</v>
          </cell>
          <cell r="AC613" t="str">
            <v>P23</v>
          </cell>
          <cell r="AD613" t="str">
            <v>T0</v>
          </cell>
          <cell r="AE613">
            <v>0</v>
          </cell>
          <cell r="AF613">
            <v>0.5</v>
          </cell>
          <cell r="AG613">
            <v>0.66666666666666663</v>
          </cell>
          <cell r="AH613">
            <v>0.5</v>
          </cell>
          <cell r="AI613">
            <v>0</v>
          </cell>
          <cell r="AJ613">
            <v>8.3333333333333329E-2</v>
          </cell>
          <cell r="AK613">
            <v>0</v>
          </cell>
          <cell r="AL613">
            <v>0</v>
          </cell>
          <cell r="AM613">
            <v>1.7499999999999998</v>
          </cell>
          <cell r="AN613">
            <v>1.9599999999999998E-7</v>
          </cell>
          <cell r="AP613">
            <v>2</v>
          </cell>
          <cell r="AQ613">
            <v>2</v>
          </cell>
          <cell r="BD613">
            <v>2</v>
          </cell>
          <cell r="BJ613">
            <v>1</v>
          </cell>
          <cell r="BK613">
            <v>1</v>
          </cell>
          <cell r="BL613">
            <v>1</v>
          </cell>
          <cell r="BM613">
            <v>1</v>
          </cell>
          <cell r="BO613" t="str">
            <v/>
          </cell>
          <cell r="BP613" t="str">
            <v xml:space="preserve">Expected to be replaceable. </v>
          </cell>
          <cell r="BQ613" t="str">
            <v/>
          </cell>
          <cell r="BR613" t="str">
            <v/>
          </cell>
          <cell r="BS613" t="str">
            <v/>
          </cell>
          <cell r="BT613" t="str">
            <v/>
          </cell>
          <cell r="BU613" t="str">
            <v/>
          </cell>
          <cell r="BV613" t="str">
            <v xml:space="preserve">Remove tank in accordance with above to gain access. Expected to need 2 mechanics to remove tank. </v>
          </cell>
          <cell r="BW613" t="str">
            <v/>
          </cell>
          <cell r="BX613" t="str">
            <v/>
          </cell>
          <cell r="BY613" t="str">
            <v/>
          </cell>
          <cell r="BZ613" t="str">
            <v/>
          </cell>
          <cell r="CA613" t="str">
            <v xml:space="preserve">Repair by exchange available at First or Second line without special facilities. </v>
          </cell>
          <cell r="CB613" t="str">
            <v/>
          </cell>
          <cell r="CC613" t="str">
            <v/>
          </cell>
          <cell r="CD613" t="str">
            <v/>
          </cell>
          <cell r="CE613" t="str">
            <v/>
          </cell>
          <cell r="CF613" t="str">
            <v xml:space="preserve">Remove and replace part with standard tools. No Special tools predicted. </v>
          </cell>
          <cell r="CG613" t="str">
            <v xml:space="preserve">Reinstall in the reverse order. </v>
          </cell>
          <cell r="CH613" t="str">
            <v/>
          </cell>
          <cell r="CI613" t="str">
            <v xml:space="preserve">No consumeables predicted. </v>
          </cell>
          <cell r="CJ613" t="str">
            <v xml:space="preserve">No predicted life limitations. </v>
          </cell>
          <cell r="CK613" t="str">
            <v/>
          </cell>
          <cell r="CL613" t="str">
            <v>Y</v>
          </cell>
        </row>
        <row r="614">
          <cell r="A614">
            <v>628</v>
          </cell>
          <cell r="B614">
            <v>111</v>
          </cell>
          <cell r="C614">
            <v>3</v>
          </cell>
          <cell r="D614" t="str">
            <v>Y</v>
          </cell>
          <cell r="E614">
            <v>0.112</v>
          </cell>
          <cell r="F614" t="str">
            <v>SV00A0A410AG1905</v>
          </cell>
          <cell r="G614" t="str">
            <v>FT28425/03</v>
          </cell>
          <cell r="H614" t="str">
            <v>PMRS/REP/REC</v>
          </cell>
          <cell r="I614" t="str">
            <v>SECONDARY TANK - 2 - PMRS REPAIR RECOVERY</v>
          </cell>
          <cell r="J614" t="str">
            <v>Strap</v>
          </cell>
          <cell r="K614" t="str">
            <v>(Strap Assy 2) FT28425/-</v>
          </cell>
          <cell r="L614" t="str">
            <v>Strap</v>
          </cell>
          <cell r="M614">
            <v>1</v>
          </cell>
          <cell r="N614">
            <v>1</v>
          </cell>
          <cell r="O614">
            <v>0.112</v>
          </cell>
          <cell r="P614">
            <v>0.112</v>
          </cell>
          <cell r="Q614">
            <v>1.12E-7</v>
          </cell>
          <cell r="R614">
            <v>8928571.4285714291</v>
          </cell>
          <cell r="S614" t="str">
            <v>Any two straps will retain function</v>
          </cell>
          <cell r="T614" t="str">
            <v>NPRD 95 P2- 152, Plate Universal - 0.0040M converted to hours</v>
          </cell>
          <cell r="U614">
            <v>2</v>
          </cell>
          <cell r="V614">
            <v>1.7499999999999998</v>
          </cell>
          <cell r="W614">
            <v>1.9599999999999998E-7</v>
          </cell>
          <cell r="X61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14">
            <v>1</v>
          </cell>
          <cell r="AA614" t="str">
            <v>R5</v>
          </cell>
          <cell r="AB614" t="str">
            <v>T0</v>
          </cell>
          <cell r="AC614" t="str">
            <v>P23</v>
          </cell>
          <cell r="AD614" t="str">
            <v>T0</v>
          </cell>
          <cell r="AE614">
            <v>0</v>
          </cell>
          <cell r="AF614">
            <v>0.5</v>
          </cell>
          <cell r="AG614">
            <v>0.66666666666666663</v>
          </cell>
          <cell r="AH614">
            <v>0.5</v>
          </cell>
          <cell r="AI614">
            <v>0</v>
          </cell>
          <cell r="AJ614">
            <v>8.3333333333333329E-2</v>
          </cell>
          <cell r="AK614">
            <v>0</v>
          </cell>
          <cell r="AL614">
            <v>0</v>
          </cell>
          <cell r="AM614">
            <v>1.7499999999999998</v>
          </cell>
          <cell r="AN614">
            <v>1.9599999999999998E-7</v>
          </cell>
          <cell r="AP614">
            <v>2</v>
          </cell>
          <cell r="AQ614">
            <v>2</v>
          </cell>
          <cell r="BD614">
            <v>2</v>
          </cell>
          <cell r="BJ614">
            <v>1</v>
          </cell>
          <cell r="BK614">
            <v>1</v>
          </cell>
          <cell r="BL614">
            <v>1</v>
          </cell>
          <cell r="BM614">
            <v>1</v>
          </cell>
          <cell r="BO614" t="str">
            <v/>
          </cell>
          <cell r="BP614" t="str">
            <v xml:space="preserve">Expected to be replaceable. </v>
          </cell>
          <cell r="BQ614" t="str">
            <v/>
          </cell>
          <cell r="BR614" t="str">
            <v/>
          </cell>
          <cell r="BS614" t="str">
            <v/>
          </cell>
          <cell r="BT614" t="str">
            <v/>
          </cell>
          <cell r="BU614" t="str">
            <v/>
          </cell>
          <cell r="BV614" t="str">
            <v xml:space="preserve">Remove tank in accordance with above to gain access. Expected to need 2 mechanics to remove tank. </v>
          </cell>
          <cell r="BW614" t="str">
            <v/>
          </cell>
          <cell r="BX614" t="str">
            <v/>
          </cell>
          <cell r="BY614" t="str">
            <v/>
          </cell>
          <cell r="BZ614" t="str">
            <v/>
          </cell>
          <cell r="CA614" t="str">
            <v xml:space="preserve">Repair by exchange available at First or Second line without special facilities. </v>
          </cell>
          <cell r="CB614" t="str">
            <v/>
          </cell>
          <cell r="CC614" t="str">
            <v/>
          </cell>
          <cell r="CD614" t="str">
            <v/>
          </cell>
          <cell r="CE614" t="str">
            <v/>
          </cell>
          <cell r="CF614" t="str">
            <v xml:space="preserve">Remove and replace part with standard tools. No Special tools predicted. </v>
          </cell>
          <cell r="CG614" t="str">
            <v xml:space="preserve">Reinstall in the reverse order. </v>
          </cell>
          <cell r="CH614" t="str">
            <v/>
          </cell>
          <cell r="CI614" t="str">
            <v xml:space="preserve">No consumeables predicted. </v>
          </cell>
          <cell r="CJ614" t="str">
            <v xml:space="preserve">No predicted life limitations. </v>
          </cell>
          <cell r="CK614" t="str">
            <v/>
          </cell>
          <cell r="CL614" t="str">
            <v>Y</v>
          </cell>
        </row>
        <row r="615">
          <cell r="A615">
            <v>629</v>
          </cell>
          <cell r="B615">
            <v>48</v>
          </cell>
          <cell r="C615">
            <v>3</v>
          </cell>
          <cell r="D615" t="str">
            <v>Y</v>
          </cell>
          <cell r="E615">
            <v>0.44800000000000001</v>
          </cell>
          <cell r="F615" t="str">
            <v>SV00A0A410AG1907</v>
          </cell>
          <cell r="G615" t="str">
            <v>FT28911</v>
          </cell>
          <cell r="H615" t="str">
            <v>PMRS/REP/REC</v>
          </cell>
          <cell r="I615" t="str">
            <v>SECONDARY TANK - 2 - PMRS REPAIR RECOVERY</v>
          </cell>
          <cell r="J615" t="str">
            <v>Tension Block Threaded M8</v>
          </cell>
          <cell r="K615" t="str">
            <v>(Strap Assy 2) FT28425/-</v>
          </cell>
          <cell r="L615" t="str">
            <v>Tension Block Threaded M8</v>
          </cell>
          <cell r="M615">
            <v>2</v>
          </cell>
          <cell r="N615">
            <v>2</v>
          </cell>
          <cell r="O615">
            <v>0.224</v>
          </cell>
          <cell r="P615">
            <v>0.44800000000000001</v>
          </cell>
          <cell r="Q615">
            <v>4.4799999999999999E-7</v>
          </cell>
          <cell r="R615">
            <v>2232142.8571428573</v>
          </cell>
          <cell r="S615" t="str">
            <v>Any two straps will retain function</v>
          </cell>
          <cell r="T615" t="str">
            <v>NPRD 95 P2-152, Plate - 0.008M GM converted to hours.</v>
          </cell>
          <cell r="U615">
            <v>2</v>
          </cell>
          <cell r="V615">
            <v>1.7499999999999998</v>
          </cell>
          <cell r="W615">
            <v>7.8399999999999993E-7</v>
          </cell>
          <cell r="X61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15">
            <v>1</v>
          </cell>
          <cell r="AA615" t="str">
            <v>R5</v>
          </cell>
          <cell r="AB615" t="str">
            <v>T0</v>
          </cell>
          <cell r="AC615" t="str">
            <v>P23</v>
          </cell>
          <cell r="AD615" t="str">
            <v>T0</v>
          </cell>
          <cell r="AE615">
            <v>0</v>
          </cell>
          <cell r="AF615">
            <v>0.5</v>
          </cell>
          <cell r="AG615">
            <v>0.66666666666666663</v>
          </cell>
          <cell r="AH615">
            <v>0.5</v>
          </cell>
          <cell r="AI615">
            <v>0</v>
          </cell>
          <cell r="AJ615">
            <v>8.3333333333333329E-2</v>
          </cell>
          <cell r="AK615">
            <v>0</v>
          </cell>
          <cell r="AL615">
            <v>0</v>
          </cell>
          <cell r="AM615">
            <v>1.7499999999999998</v>
          </cell>
          <cell r="AN615">
            <v>7.8399999999999993E-7</v>
          </cell>
          <cell r="AP615">
            <v>2</v>
          </cell>
          <cell r="AQ615">
            <v>2</v>
          </cell>
          <cell r="BD615">
            <v>2</v>
          </cell>
          <cell r="BJ615">
            <v>1</v>
          </cell>
          <cell r="BK615">
            <v>1</v>
          </cell>
          <cell r="BL615">
            <v>1</v>
          </cell>
          <cell r="BM615">
            <v>1</v>
          </cell>
          <cell r="BO615" t="str">
            <v/>
          </cell>
          <cell r="BP615" t="str">
            <v xml:space="preserve">Expected to be replaceable. </v>
          </cell>
          <cell r="BQ615" t="str">
            <v/>
          </cell>
          <cell r="BR615" t="str">
            <v/>
          </cell>
          <cell r="BS615" t="str">
            <v/>
          </cell>
          <cell r="BT615" t="str">
            <v/>
          </cell>
          <cell r="BU615" t="str">
            <v/>
          </cell>
          <cell r="BV615" t="str">
            <v xml:space="preserve">Remove tank in accordance with above to gain access. Expected to need 2 mechanics to remove tank. </v>
          </cell>
          <cell r="BW615" t="str">
            <v/>
          </cell>
          <cell r="BX615" t="str">
            <v/>
          </cell>
          <cell r="BY615" t="str">
            <v/>
          </cell>
          <cell r="BZ615" t="str">
            <v/>
          </cell>
          <cell r="CA615" t="str">
            <v xml:space="preserve">Repair by exchange available at First or Second line without special facilities. </v>
          </cell>
          <cell r="CB615" t="str">
            <v/>
          </cell>
          <cell r="CC615" t="str">
            <v/>
          </cell>
          <cell r="CD615" t="str">
            <v/>
          </cell>
          <cell r="CE615" t="str">
            <v/>
          </cell>
          <cell r="CF615" t="str">
            <v xml:space="preserve">Remove and replace part with standard tools. No Special tools predicted. </v>
          </cell>
          <cell r="CG615" t="str">
            <v xml:space="preserve">Reinstall in the reverse order. </v>
          </cell>
          <cell r="CH615" t="str">
            <v/>
          </cell>
          <cell r="CI615" t="str">
            <v xml:space="preserve">No consumeables predicted. </v>
          </cell>
          <cell r="CJ615" t="str">
            <v xml:space="preserve">No predicted life limitations. </v>
          </cell>
          <cell r="CK615" t="str">
            <v/>
          </cell>
          <cell r="CL615" t="str">
            <v>Y</v>
          </cell>
        </row>
        <row r="616">
          <cell r="A616">
            <v>630</v>
          </cell>
          <cell r="B616">
            <v>48</v>
          </cell>
          <cell r="C616">
            <v>3</v>
          </cell>
          <cell r="D616" t="str">
            <v>Y</v>
          </cell>
          <cell r="E616">
            <v>0.44800000000000001</v>
          </cell>
          <cell r="F616" t="str">
            <v>SV00A0A410AG1909</v>
          </cell>
          <cell r="G616" t="str">
            <v>FT28910</v>
          </cell>
          <cell r="H616" t="str">
            <v>PMRS/REP/REC</v>
          </cell>
          <cell r="I616" t="str">
            <v>SECONDARY TANK - 2 - PMRS REPAIR RECOVERY</v>
          </cell>
          <cell r="J616" t="str">
            <v>Tension Block Clearance</v>
          </cell>
          <cell r="K616" t="str">
            <v>(Strap Assy 2) FT28425/-</v>
          </cell>
          <cell r="L616" t="str">
            <v>Tension Block Clearance</v>
          </cell>
          <cell r="M616">
            <v>2</v>
          </cell>
          <cell r="N616">
            <v>2</v>
          </cell>
          <cell r="O616">
            <v>0.224</v>
          </cell>
          <cell r="P616">
            <v>0.44800000000000001</v>
          </cell>
          <cell r="Q616">
            <v>4.4799999999999999E-7</v>
          </cell>
          <cell r="R616">
            <v>2232142.8571428573</v>
          </cell>
          <cell r="S616" t="str">
            <v>Any two straps will retain function</v>
          </cell>
          <cell r="T616" t="str">
            <v>NPRD 95 P2-152, Plate - 0.008M GM converted to hours.</v>
          </cell>
          <cell r="U616">
            <v>2</v>
          </cell>
          <cell r="V616">
            <v>1.7499999999999998</v>
          </cell>
          <cell r="W616">
            <v>7.8399999999999993E-7</v>
          </cell>
          <cell r="X61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16">
            <v>1</v>
          </cell>
          <cell r="AA616" t="str">
            <v>R5</v>
          </cell>
          <cell r="AB616" t="str">
            <v>T0</v>
          </cell>
          <cell r="AC616" t="str">
            <v>P23</v>
          </cell>
          <cell r="AD616" t="str">
            <v>T0</v>
          </cell>
          <cell r="AE616">
            <v>0</v>
          </cell>
          <cell r="AF616">
            <v>0.5</v>
          </cell>
          <cell r="AG616">
            <v>0.66666666666666663</v>
          </cell>
          <cell r="AH616">
            <v>0.5</v>
          </cell>
          <cell r="AI616">
            <v>0</v>
          </cell>
          <cell r="AJ616">
            <v>8.3333333333333329E-2</v>
          </cell>
          <cell r="AK616">
            <v>0</v>
          </cell>
          <cell r="AL616">
            <v>0</v>
          </cell>
          <cell r="AM616">
            <v>1.7499999999999998</v>
          </cell>
          <cell r="AN616">
            <v>7.8399999999999993E-7</v>
          </cell>
          <cell r="AP616">
            <v>2</v>
          </cell>
          <cell r="AQ616">
            <v>2</v>
          </cell>
          <cell r="BD616">
            <v>2</v>
          </cell>
          <cell r="BJ616">
            <v>1</v>
          </cell>
          <cell r="BK616">
            <v>1</v>
          </cell>
          <cell r="BL616">
            <v>1</v>
          </cell>
          <cell r="BM616">
            <v>1</v>
          </cell>
          <cell r="BO616" t="str">
            <v/>
          </cell>
          <cell r="BP616" t="str">
            <v xml:space="preserve">Expected to be replaceable. </v>
          </cell>
          <cell r="BQ616" t="str">
            <v/>
          </cell>
          <cell r="BR616" t="str">
            <v/>
          </cell>
          <cell r="BS616" t="str">
            <v/>
          </cell>
          <cell r="BT616" t="str">
            <v/>
          </cell>
          <cell r="BU616" t="str">
            <v/>
          </cell>
          <cell r="BV616" t="str">
            <v xml:space="preserve">Remove tank in accordance with above to gain access. Expected to need 2 mechanics to remove tank. </v>
          </cell>
          <cell r="BW616" t="str">
            <v/>
          </cell>
          <cell r="BX616" t="str">
            <v/>
          </cell>
          <cell r="BY616" t="str">
            <v/>
          </cell>
          <cell r="BZ616" t="str">
            <v/>
          </cell>
          <cell r="CA616" t="str">
            <v xml:space="preserve">Repair by exchange available at First or Second line without special facilities. </v>
          </cell>
          <cell r="CB616" t="str">
            <v/>
          </cell>
          <cell r="CC616" t="str">
            <v/>
          </cell>
          <cell r="CD616" t="str">
            <v/>
          </cell>
          <cell r="CE616" t="str">
            <v/>
          </cell>
          <cell r="CF616" t="str">
            <v xml:space="preserve">Remove and replace part with standard tools. No Special tools predicted. </v>
          </cell>
          <cell r="CG616" t="str">
            <v xml:space="preserve">Reinstall in the reverse order. </v>
          </cell>
          <cell r="CH616" t="str">
            <v/>
          </cell>
          <cell r="CI616" t="str">
            <v xml:space="preserve">No consumeables predicted. </v>
          </cell>
          <cell r="CJ616" t="str">
            <v xml:space="preserve">No predicted life limitations. </v>
          </cell>
          <cell r="CK616" t="str">
            <v/>
          </cell>
          <cell r="CL616" t="str">
            <v>Y</v>
          </cell>
        </row>
        <row r="617">
          <cell r="A617">
            <v>631</v>
          </cell>
          <cell r="B617">
            <v>73</v>
          </cell>
          <cell r="C617">
            <v>3</v>
          </cell>
          <cell r="D617" t="str">
            <v>Y</v>
          </cell>
          <cell r="E617">
            <v>5.0848000000000004</v>
          </cell>
          <cell r="F617" t="str">
            <v>SV00A0A410AG1911</v>
          </cell>
          <cell r="G617" t="str">
            <v>NT-M8-SCX24</v>
          </cell>
          <cell r="H617" t="str">
            <v>PMRS/REP/REC</v>
          </cell>
          <cell r="I617" t="str">
            <v>SECONDARY TANK - 2 - PMRS REPAIR RECOVERY</v>
          </cell>
          <cell r="J617" t="str">
            <v>Studding Connector M8</v>
          </cell>
          <cell r="K617" t="str">
            <v>(Strap Assy 2) FT28425/-</v>
          </cell>
          <cell r="L617" t="str">
            <v>Studding Connector M8</v>
          </cell>
          <cell r="M617">
            <v>2</v>
          </cell>
          <cell r="N617">
            <v>2</v>
          </cell>
          <cell r="O617">
            <v>2.5424000000000002</v>
          </cell>
          <cell r="P617">
            <v>5.0848000000000004</v>
          </cell>
          <cell r="Q617">
            <v>5.0848000000000009E-6</v>
          </cell>
          <cell r="R617">
            <v>196664.56891126491</v>
          </cell>
          <cell r="S617" t="str">
            <v>Any two straps will retain function</v>
          </cell>
          <cell r="T617" t="str">
            <v>NPRD 95 P2-49, Connector Adapter - 0.0908M converted to hours</v>
          </cell>
          <cell r="U617">
            <v>2</v>
          </cell>
          <cell r="V617">
            <v>1.3</v>
          </cell>
          <cell r="W617">
            <v>6.6102400000000009E-6</v>
          </cell>
          <cell r="X61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17">
            <v>1</v>
          </cell>
          <cell r="AA617" t="str">
            <v>R5</v>
          </cell>
          <cell r="AB617" t="str">
            <v>T0</v>
          </cell>
          <cell r="AC617" t="str">
            <v>P11</v>
          </cell>
          <cell r="AD617" t="str">
            <v>T0</v>
          </cell>
          <cell r="AE617">
            <v>0</v>
          </cell>
          <cell r="AF617">
            <v>0.5</v>
          </cell>
          <cell r="AG617">
            <v>0.21666666666666667</v>
          </cell>
          <cell r="AH617">
            <v>0.5</v>
          </cell>
          <cell r="AI617">
            <v>0</v>
          </cell>
          <cell r="AJ617">
            <v>8.3333333333333329E-2</v>
          </cell>
          <cell r="AK617">
            <v>0</v>
          </cell>
          <cell r="AL617">
            <v>0</v>
          </cell>
          <cell r="AM617">
            <v>1.3</v>
          </cell>
          <cell r="AN617">
            <v>6.6102400000000009E-6</v>
          </cell>
          <cell r="AP617">
            <v>2</v>
          </cell>
          <cell r="AQ617">
            <v>2</v>
          </cell>
          <cell r="BD617">
            <v>2</v>
          </cell>
          <cell r="BJ617">
            <v>1</v>
          </cell>
          <cell r="BK617">
            <v>1</v>
          </cell>
          <cell r="BL617">
            <v>2</v>
          </cell>
          <cell r="BM617">
            <v>1</v>
          </cell>
          <cell r="BO617" t="str">
            <v/>
          </cell>
          <cell r="BP617" t="str">
            <v xml:space="preserve">Expected to be replaceable. </v>
          </cell>
          <cell r="BQ617" t="str">
            <v/>
          </cell>
          <cell r="BR617" t="str">
            <v/>
          </cell>
          <cell r="BS617" t="str">
            <v/>
          </cell>
          <cell r="BT617" t="str">
            <v/>
          </cell>
          <cell r="BU617" t="str">
            <v/>
          </cell>
          <cell r="BV617" t="str">
            <v xml:space="preserve">Remove tank in accordance with above to gain access. Expected to need 2 mechanics to remove tank. </v>
          </cell>
          <cell r="BW617" t="str">
            <v/>
          </cell>
          <cell r="BX617" t="str">
            <v/>
          </cell>
          <cell r="BY617" t="str">
            <v/>
          </cell>
          <cell r="BZ617" t="str">
            <v/>
          </cell>
          <cell r="CA617" t="str">
            <v xml:space="preserve">Repair by exchange available at First or Second line without special facilities. </v>
          </cell>
          <cell r="CB617" t="str">
            <v/>
          </cell>
          <cell r="CC617" t="str">
            <v/>
          </cell>
          <cell r="CD617" t="str">
            <v/>
          </cell>
          <cell r="CE617" t="str">
            <v/>
          </cell>
          <cell r="CF617" t="str">
            <v xml:space="preserve">Remove and replace part with standard tools. No Special tools predicted. </v>
          </cell>
          <cell r="CG617" t="str">
            <v xml:space="preserve">Reinstall in the reverse order. </v>
          </cell>
          <cell r="CH617" t="str">
            <v/>
          </cell>
          <cell r="CI617" t="str">
            <v xml:space="preserve">Use thread-locking compound on fasteners. Use silicone grease on bonded seals for preservation.  Use anti-seizing grease/compound on bulkhead connectors and bolts.  Use  bonding compound on mounting strap clamp locations as required. </v>
          </cell>
          <cell r="CJ617" t="str">
            <v xml:space="preserve">No predicted life limitations. </v>
          </cell>
          <cell r="CK617" t="str">
            <v/>
          </cell>
          <cell r="CL617" t="str">
            <v>Y</v>
          </cell>
        </row>
        <row r="618">
          <cell r="A618">
            <v>632</v>
          </cell>
          <cell r="B618">
            <v>48</v>
          </cell>
          <cell r="C618">
            <v>3</v>
          </cell>
          <cell r="D618" t="str">
            <v>Y</v>
          </cell>
          <cell r="E618">
            <v>0.224</v>
          </cell>
          <cell r="F618" t="str">
            <v>SV00A0A410AG1913</v>
          </cell>
          <cell r="G618" t="str">
            <v>FT28905</v>
          </cell>
          <cell r="H618" t="str">
            <v>PMRS/REP/REC</v>
          </cell>
          <cell r="I618" t="str">
            <v>SECONDARY TANK - 2 - PMRS REPAIR RECOVERY</v>
          </cell>
          <cell r="J618" t="str">
            <v>Mounting Block</v>
          </cell>
          <cell r="K618" t="str">
            <v>(Strap Assy 2) FT28425/-</v>
          </cell>
          <cell r="L618" t="str">
            <v>Mounting Block</v>
          </cell>
          <cell r="M618">
            <v>1</v>
          </cell>
          <cell r="N618">
            <v>1</v>
          </cell>
          <cell r="O618">
            <v>0.224</v>
          </cell>
          <cell r="P618">
            <v>0.224</v>
          </cell>
          <cell r="Q618">
            <v>2.2399999999999999E-7</v>
          </cell>
          <cell r="R618">
            <v>4464285.7142857146</v>
          </cell>
          <cell r="S618" t="str">
            <v>Any two straps will retain function</v>
          </cell>
          <cell r="T618" t="str">
            <v>NPRD 95 P2-152, Plate - 0.008M GM converted to hours.</v>
          </cell>
          <cell r="U618">
            <v>2</v>
          </cell>
          <cell r="V618">
            <v>1.7499999999999998</v>
          </cell>
          <cell r="W618">
            <v>3.9199999999999996E-7</v>
          </cell>
          <cell r="X61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18">
            <v>1</v>
          </cell>
          <cell r="AA618" t="str">
            <v>R5</v>
          </cell>
          <cell r="AB618" t="str">
            <v>T0</v>
          </cell>
          <cell r="AC618" t="str">
            <v>P23</v>
          </cell>
          <cell r="AD618" t="str">
            <v>T0</v>
          </cell>
          <cell r="AE618">
            <v>0</v>
          </cell>
          <cell r="AF618">
            <v>0.5</v>
          </cell>
          <cell r="AG618">
            <v>0.66666666666666663</v>
          </cell>
          <cell r="AH618">
            <v>0.5</v>
          </cell>
          <cell r="AI618">
            <v>0</v>
          </cell>
          <cell r="AJ618">
            <v>8.3333333333333329E-2</v>
          </cell>
          <cell r="AK618">
            <v>0</v>
          </cell>
          <cell r="AL618">
            <v>0</v>
          </cell>
          <cell r="AM618">
            <v>1.7499999999999998</v>
          </cell>
          <cell r="AN618">
            <v>3.9199999999999996E-7</v>
          </cell>
          <cell r="AP618">
            <v>2</v>
          </cell>
          <cell r="AQ618">
            <v>2</v>
          </cell>
          <cell r="BD618">
            <v>2</v>
          </cell>
          <cell r="BJ618">
            <v>1</v>
          </cell>
          <cell r="BK618">
            <v>1</v>
          </cell>
          <cell r="BL618">
            <v>1</v>
          </cell>
          <cell r="BM618">
            <v>1</v>
          </cell>
          <cell r="BO618" t="str">
            <v/>
          </cell>
          <cell r="BP618" t="str">
            <v xml:space="preserve">Expected to be replaceable. </v>
          </cell>
          <cell r="BQ618" t="str">
            <v/>
          </cell>
          <cell r="BR618" t="str">
            <v/>
          </cell>
          <cell r="BS618" t="str">
            <v/>
          </cell>
          <cell r="BT618" t="str">
            <v/>
          </cell>
          <cell r="BU618" t="str">
            <v/>
          </cell>
          <cell r="BV618" t="str">
            <v xml:space="preserve">Remove tank in accordance with above to gain access. Expected to need 2 mechanics to remove tank. </v>
          </cell>
          <cell r="BW618" t="str">
            <v/>
          </cell>
          <cell r="BX618" t="str">
            <v/>
          </cell>
          <cell r="BY618" t="str">
            <v/>
          </cell>
          <cell r="BZ618" t="str">
            <v/>
          </cell>
          <cell r="CA618" t="str">
            <v xml:space="preserve">Repair by exchange available at First or Second line without special facilities. </v>
          </cell>
          <cell r="CB618" t="str">
            <v/>
          </cell>
          <cell r="CC618" t="str">
            <v/>
          </cell>
          <cell r="CD618" t="str">
            <v/>
          </cell>
          <cell r="CE618" t="str">
            <v/>
          </cell>
          <cell r="CF618" t="str">
            <v xml:space="preserve">Remove and replace part with standard tools. No Special tools predicted. </v>
          </cell>
          <cell r="CG618" t="str">
            <v xml:space="preserve">Reinstall in the reverse order. </v>
          </cell>
          <cell r="CH618" t="str">
            <v/>
          </cell>
          <cell r="CI618" t="str">
            <v xml:space="preserve">No consumeables predicted. </v>
          </cell>
          <cell r="CJ618" t="str">
            <v xml:space="preserve">No predicted life limitations. </v>
          </cell>
          <cell r="CK618" t="str">
            <v/>
          </cell>
          <cell r="CL618" t="str">
            <v>Y</v>
          </cell>
        </row>
        <row r="619">
          <cell r="A619">
            <v>633</v>
          </cell>
          <cell r="B619">
            <v>48</v>
          </cell>
          <cell r="C619">
            <v>3</v>
          </cell>
          <cell r="D619" t="str">
            <v>Y</v>
          </cell>
          <cell r="E619">
            <v>0.224</v>
          </cell>
          <cell r="F619" t="str">
            <v>SV00A0A410AG1915</v>
          </cell>
          <cell r="G619" t="str">
            <v>FT28909</v>
          </cell>
          <cell r="H619" t="str">
            <v>PMRS/REP/REC</v>
          </cell>
          <cell r="I619" t="str">
            <v>SECONDARY TANK - 2 - PMRS REPAIR RECOVERY</v>
          </cell>
          <cell r="J619" t="str">
            <v>Strap Retaining Block</v>
          </cell>
          <cell r="K619" t="str">
            <v>(Strap Assy 2) FT28425/-</v>
          </cell>
          <cell r="L619" t="str">
            <v>Strap Retaining Block</v>
          </cell>
          <cell r="M619">
            <v>1</v>
          </cell>
          <cell r="N619">
            <v>1</v>
          </cell>
          <cell r="O619">
            <v>0.224</v>
          </cell>
          <cell r="P619">
            <v>0.224</v>
          </cell>
          <cell r="Q619">
            <v>2.2399999999999999E-7</v>
          </cell>
          <cell r="R619">
            <v>4464285.7142857146</v>
          </cell>
          <cell r="S619" t="str">
            <v>Any two straps will retain function</v>
          </cell>
          <cell r="T619" t="str">
            <v>NPRD 95 P2-152, Plate - 0.008M GM converted to hours.</v>
          </cell>
          <cell r="U619">
            <v>2</v>
          </cell>
          <cell r="V619">
            <v>1.7499999999999998</v>
          </cell>
          <cell r="W619">
            <v>3.9199999999999996E-7</v>
          </cell>
          <cell r="X61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19">
            <v>1</v>
          </cell>
          <cell r="AA619" t="str">
            <v>R5</v>
          </cell>
          <cell r="AB619" t="str">
            <v>T0</v>
          </cell>
          <cell r="AC619" t="str">
            <v>P23</v>
          </cell>
          <cell r="AD619" t="str">
            <v>T0</v>
          </cell>
          <cell r="AE619">
            <v>0</v>
          </cell>
          <cell r="AF619">
            <v>0.5</v>
          </cell>
          <cell r="AG619">
            <v>0.66666666666666663</v>
          </cell>
          <cell r="AH619">
            <v>0.5</v>
          </cell>
          <cell r="AI619">
            <v>0</v>
          </cell>
          <cell r="AJ619">
            <v>8.3333333333333329E-2</v>
          </cell>
          <cell r="AK619">
            <v>0</v>
          </cell>
          <cell r="AL619">
            <v>0</v>
          </cell>
          <cell r="AM619">
            <v>1.7499999999999998</v>
          </cell>
          <cell r="AN619">
            <v>3.9199999999999996E-7</v>
          </cell>
          <cell r="AP619">
            <v>2</v>
          </cell>
          <cell r="AQ619">
            <v>2</v>
          </cell>
          <cell r="BD619">
            <v>2</v>
          </cell>
          <cell r="BJ619">
            <v>1</v>
          </cell>
          <cell r="BK619">
            <v>1</v>
          </cell>
          <cell r="BL619">
            <v>1</v>
          </cell>
          <cell r="BM619">
            <v>1</v>
          </cell>
          <cell r="BO619" t="str">
            <v/>
          </cell>
          <cell r="BP619" t="str">
            <v xml:space="preserve">Expected to be replaceable. </v>
          </cell>
          <cell r="BQ619" t="str">
            <v/>
          </cell>
          <cell r="BR619" t="str">
            <v/>
          </cell>
          <cell r="BS619" t="str">
            <v/>
          </cell>
          <cell r="BT619" t="str">
            <v/>
          </cell>
          <cell r="BU619" t="str">
            <v/>
          </cell>
          <cell r="BV619" t="str">
            <v xml:space="preserve">Remove tank in accordance with above to gain access. Expected to need 2 mechanics to remove tank. </v>
          </cell>
          <cell r="BW619" t="str">
            <v/>
          </cell>
          <cell r="BX619" t="str">
            <v/>
          </cell>
          <cell r="BY619" t="str">
            <v/>
          </cell>
          <cell r="BZ619" t="str">
            <v/>
          </cell>
          <cell r="CA619" t="str">
            <v xml:space="preserve">Repair by exchange available at First or Second line without special facilities. </v>
          </cell>
          <cell r="CB619" t="str">
            <v/>
          </cell>
          <cell r="CC619" t="str">
            <v/>
          </cell>
          <cell r="CD619" t="str">
            <v/>
          </cell>
          <cell r="CE619" t="str">
            <v/>
          </cell>
          <cell r="CF619" t="str">
            <v xml:space="preserve">Remove and replace part with standard tools. No Special tools predicted. </v>
          </cell>
          <cell r="CG619" t="str">
            <v xml:space="preserve">Reinstall in the reverse order. </v>
          </cell>
          <cell r="CH619" t="str">
            <v/>
          </cell>
          <cell r="CI619" t="str">
            <v xml:space="preserve">No consumeables predicted. </v>
          </cell>
          <cell r="CJ619" t="str">
            <v xml:space="preserve">No predicted life limitations. </v>
          </cell>
          <cell r="CK619" t="str">
            <v/>
          </cell>
          <cell r="CL619" t="str">
            <v>Y</v>
          </cell>
        </row>
        <row r="620">
          <cell r="A620">
            <v>634</v>
          </cell>
          <cell r="B620">
            <v>48</v>
          </cell>
          <cell r="C620">
            <v>3</v>
          </cell>
          <cell r="D620" t="str">
            <v>Y</v>
          </cell>
          <cell r="E620">
            <v>0.224</v>
          </cell>
          <cell r="F620" t="str">
            <v>SV00A0A410AG1917</v>
          </cell>
          <cell r="G620" t="str">
            <v>FT28907</v>
          </cell>
          <cell r="H620" t="str">
            <v>PMRS/REP/REC</v>
          </cell>
          <cell r="I620" t="str">
            <v>SECONDARY TANK - 2 - PMRS REPAIR RECOVERY</v>
          </cell>
          <cell r="J620" t="str">
            <v>Welded Mounting Block</v>
          </cell>
          <cell r="K620" t="str">
            <v>(Strap Assy 2) FT28425/-</v>
          </cell>
          <cell r="L620" t="str">
            <v>Welded Mounting Block</v>
          </cell>
          <cell r="M620">
            <v>1</v>
          </cell>
          <cell r="N620">
            <v>1</v>
          </cell>
          <cell r="O620">
            <v>0.224</v>
          </cell>
          <cell r="P620">
            <v>0.224</v>
          </cell>
          <cell r="Q620">
            <v>2.2399999999999999E-7</v>
          </cell>
          <cell r="R620">
            <v>4464285.7142857146</v>
          </cell>
          <cell r="S620" t="str">
            <v>Any two straps will retain function</v>
          </cell>
          <cell r="T620" t="str">
            <v>NPRD 95 P2-152, Plate - 0.008M GM converted to hours.</v>
          </cell>
          <cell r="U620">
            <v>2</v>
          </cell>
          <cell r="V620">
            <v>1.7499999999999998</v>
          </cell>
          <cell r="W620">
            <v>3.9199999999999996E-7</v>
          </cell>
          <cell r="X62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20">
            <v>1</v>
          </cell>
          <cell r="AA620" t="str">
            <v>R5</v>
          </cell>
          <cell r="AB620" t="str">
            <v>T0</v>
          </cell>
          <cell r="AC620" t="str">
            <v>P23</v>
          </cell>
          <cell r="AD620" t="str">
            <v>T0</v>
          </cell>
          <cell r="AE620">
            <v>0</v>
          </cell>
          <cell r="AF620">
            <v>0.5</v>
          </cell>
          <cell r="AG620">
            <v>0.66666666666666663</v>
          </cell>
          <cell r="AH620">
            <v>0.5</v>
          </cell>
          <cell r="AI620">
            <v>0</v>
          </cell>
          <cell r="AJ620">
            <v>8.3333333333333329E-2</v>
          </cell>
          <cell r="AK620">
            <v>0</v>
          </cell>
          <cell r="AL620">
            <v>0</v>
          </cell>
          <cell r="AM620">
            <v>1.7499999999999998</v>
          </cell>
          <cell r="AN620">
            <v>3.9199999999999996E-7</v>
          </cell>
          <cell r="AP620">
            <v>2</v>
          </cell>
          <cell r="AQ620">
            <v>2</v>
          </cell>
          <cell r="BD620">
            <v>2</v>
          </cell>
          <cell r="BJ620">
            <v>1</v>
          </cell>
          <cell r="BK620">
            <v>1</v>
          </cell>
          <cell r="BL620">
            <v>1</v>
          </cell>
          <cell r="BM620">
            <v>1</v>
          </cell>
          <cell r="BO620" t="str">
            <v/>
          </cell>
          <cell r="BP620" t="str">
            <v xml:space="preserve">Expected to be replaceable. </v>
          </cell>
          <cell r="BQ620" t="str">
            <v/>
          </cell>
          <cell r="BR620" t="str">
            <v/>
          </cell>
          <cell r="BS620" t="str">
            <v/>
          </cell>
          <cell r="BT620" t="str">
            <v/>
          </cell>
          <cell r="BU620" t="str">
            <v/>
          </cell>
          <cell r="BV620" t="str">
            <v xml:space="preserve">Remove tank in accordance with above to gain access. Expected to need 2 mechanics to remove tank. </v>
          </cell>
          <cell r="BW620" t="str">
            <v/>
          </cell>
          <cell r="BX620" t="str">
            <v/>
          </cell>
          <cell r="BY620" t="str">
            <v/>
          </cell>
          <cell r="BZ620" t="str">
            <v/>
          </cell>
          <cell r="CA620" t="str">
            <v xml:space="preserve">Repair by exchange available at First or Second line without special facilities. </v>
          </cell>
          <cell r="CB620" t="str">
            <v/>
          </cell>
          <cell r="CC620" t="str">
            <v/>
          </cell>
          <cell r="CD620" t="str">
            <v/>
          </cell>
          <cell r="CE620" t="str">
            <v/>
          </cell>
          <cell r="CF620" t="str">
            <v xml:space="preserve">Remove and replace part with standard tools. No Special tools predicted. </v>
          </cell>
          <cell r="CG620" t="str">
            <v xml:space="preserve">Reinstall in the reverse order. </v>
          </cell>
          <cell r="CH620" t="str">
            <v/>
          </cell>
          <cell r="CI620" t="str">
            <v xml:space="preserve">No consumeables predicted. </v>
          </cell>
          <cell r="CJ620" t="str">
            <v xml:space="preserve">No predicted life limitations. </v>
          </cell>
          <cell r="CK620" t="str">
            <v/>
          </cell>
          <cell r="CL620" t="str">
            <v>Y</v>
          </cell>
        </row>
        <row r="621">
          <cell r="A621">
            <v>635</v>
          </cell>
          <cell r="B621">
            <v>48</v>
          </cell>
          <cell r="C621">
            <v>3</v>
          </cell>
          <cell r="D621" t="str">
            <v>Y</v>
          </cell>
          <cell r="E621">
            <v>0.224</v>
          </cell>
          <cell r="F621" t="str">
            <v>SV00A0A410AG1919</v>
          </cell>
          <cell r="G621" t="str">
            <v>FT28908</v>
          </cell>
          <cell r="H621" t="str">
            <v>PMRS/REP/REC</v>
          </cell>
          <cell r="I621" t="str">
            <v>SECONDARY TANK - 2 - PMRS REPAIR RECOVERY</v>
          </cell>
          <cell r="J621" t="str">
            <v>Strap Mounting Block</v>
          </cell>
          <cell r="K621" t="str">
            <v>(Strap Assy 2) FT28425/-</v>
          </cell>
          <cell r="L621" t="str">
            <v>Strap Mounting Block</v>
          </cell>
          <cell r="M621">
            <v>1</v>
          </cell>
          <cell r="N621">
            <v>1</v>
          </cell>
          <cell r="O621">
            <v>0.224</v>
          </cell>
          <cell r="P621">
            <v>0.224</v>
          </cell>
          <cell r="Q621">
            <v>2.2399999999999999E-7</v>
          </cell>
          <cell r="R621">
            <v>4464285.7142857146</v>
          </cell>
          <cell r="S621" t="str">
            <v>Any two straps will retain function</v>
          </cell>
          <cell r="T621" t="str">
            <v>NPRD 95 P2-152, Plate - 0.008M GM converted to hours.</v>
          </cell>
          <cell r="U621">
            <v>2</v>
          </cell>
          <cell r="V621">
            <v>1.7499999999999998</v>
          </cell>
          <cell r="W621">
            <v>3.9199999999999996E-7</v>
          </cell>
          <cell r="X62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21">
            <v>1</v>
          </cell>
          <cell r="AA621" t="str">
            <v>R5</v>
          </cell>
          <cell r="AB621" t="str">
            <v>T0</v>
          </cell>
          <cell r="AC621" t="str">
            <v>P23</v>
          </cell>
          <cell r="AD621" t="str">
            <v>T0</v>
          </cell>
          <cell r="AE621">
            <v>0</v>
          </cell>
          <cell r="AF621">
            <v>0.5</v>
          </cell>
          <cell r="AG621">
            <v>0.66666666666666663</v>
          </cell>
          <cell r="AH621">
            <v>0.5</v>
          </cell>
          <cell r="AI621">
            <v>0</v>
          </cell>
          <cell r="AJ621">
            <v>8.3333333333333329E-2</v>
          </cell>
          <cell r="AK621">
            <v>0</v>
          </cell>
          <cell r="AL621">
            <v>0</v>
          </cell>
          <cell r="AM621">
            <v>1.7499999999999998</v>
          </cell>
          <cell r="AN621">
            <v>3.9199999999999996E-7</v>
          </cell>
          <cell r="AP621">
            <v>2</v>
          </cell>
          <cell r="AQ621">
            <v>2</v>
          </cell>
          <cell r="BD621">
            <v>2</v>
          </cell>
          <cell r="BJ621">
            <v>1</v>
          </cell>
          <cell r="BK621">
            <v>1</v>
          </cell>
          <cell r="BL621">
            <v>1</v>
          </cell>
          <cell r="BM621">
            <v>1</v>
          </cell>
          <cell r="BO621" t="str">
            <v/>
          </cell>
          <cell r="BP621" t="str">
            <v xml:space="preserve">Expected to be replaceable. </v>
          </cell>
          <cell r="BQ621" t="str">
            <v/>
          </cell>
          <cell r="BR621" t="str">
            <v/>
          </cell>
          <cell r="BS621" t="str">
            <v/>
          </cell>
          <cell r="BT621" t="str">
            <v/>
          </cell>
          <cell r="BU621" t="str">
            <v/>
          </cell>
          <cell r="BV621" t="str">
            <v xml:space="preserve">Remove tank in accordance with above to gain access. Expected to need 2 mechanics to remove tank. </v>
          </cell>
          <cell r="BW621" t="str">
            <v/>
          </cell>
          <cell r="BX621" t="str">
            <v/>
          </cell>
          <cell r="BY621" t="str">
            <v/>
          </cell>
          <cell r="BZ621" t="str">
            <v/>
          </cell>
          <cell r="CA621" t="str">
            <v xml:space="preserve">Repair by exchange available at First or Second line without special facilities. </v>
          </cell>
          <cell r="CB621" t="str">
            <v/>
          </cell>
          <cell r="CC621" t="str">
            <v/>
          </cell>
          <cell r="CD621" t="str">
            <v/>
          </cell>
          <cell r="CE621" t="str">
            <v/>
          </cell>
          <cell r="CF621" t="str">
            <v xml:space="preserve">Remove and replace part with standard tools. No Special tools predicted. </v>
          </cell>
          <cell r="CG621" t="str">
            <v xml:space="preserve">Reinstall in the reverse order. </v>
          </cell>
          <cell r="CH621" t="str">
            <v/>
          </cell>
          <cell r="CI621" t="str">
            <v xml:space="preserve">No consumeables predicted. </v>
          </cell>
          <cell r="CJ621" t="str">
            <v xml:space="preserve">No predicted life limitations. </v>
          </cell>
          <cell r="CK621" t="str">
            <v/>
          </cell>
          <cell r="CL621" t="str">
            <v>Y</v>
          </cell>
        </row>
        <row r="622">
          <cell r="A622">
            <v>636</v>
          </cell>
          <cell r="B622">
            <v>48</v>
          </cell>
          <cell r="C622">
            <v>3</v>
          </cell>
          <cell r="D622" t="str">
            <v>Y</v>
          </cell>
          <cell r="E622">
            <v>0.224</v>
          </cell>
          <cell r="F622" t="str">
            <v>SV00A0A410AG1921</v>
          </cell>
          <cell r="G622" t="str">
            <v>FT28913</v>
          </cell>
          <cell r="H622" t="str">
            <v>PMRS/REP/REC</v>
          </cell>
          <cell r="I622" t="str">
            <v>SECONDARY TANK - 2 - PMRS REPAIR RECOVERY</v>
          </cell>
          <cell r="J622" t="str">
            <v>Corner Clearance Block</v>
          </cell>
          <cell r="K622" t="str">
            <v>(Strap Assy 2) FT28425/-</v>
          </cell>
          <cell r="L622" t="str">
            <v>Corner Clearance Block</v>
          </cell>
          <cell r="M622">
            <v>1</v>
          </cell>
          <cell r="N622">
            <v>1</v>
          </cell>
          <cell r="O622">
            <v>0.224</v>
          </cell>
          <cell r="P622">
            <v>0.224</v>
          </cell>
          <cell r="Q622">
            <v>2.2399999999999999E-7</v>
          </cell>
          <cell r="R622">
            <v>4464285.7142857146</v>
          </cell>
          <cell r="S622" t="str">
            <v>Any two straps will retain function</v>
          </cell>
          <cell r="T622" t="str">
            <v>NPRD 95 P2-152, Plate - 0.008M GM converted to hours.</v>
          </cell>
          <cell r="U622">
            <v>2</v>
          </cell>
          <cell r="V622">
            <v>1.7499999999999998</v>
          </cell>
          <cell r="W622">
            <v>3.9199999999999996E-7</v>
          </cell>
          <cell r="X62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22">
            <v>1</v>
          </cell>
          <cell r="AA622" t="str">
            <v>R5</v>
          </cell>
          <cell r="AB622" t="str">
            <v>T0</v>
          </cell>
          <cell r="AC622" t="str">
            <v>P23</v>
          </cell>
          <cell r="AD622" t="str">
            <v>T0</v>
          </cell>
          <cell r="AE622">
            <v>0</v>
          </cell>
          <cell r="AF622">
            <v>0.5</v>
          </cell>
          <cell r="AG622">
            <v>0.66666666666666663</v>
          </cell>
          <cell r="AH622">
            <v>0.5</v>
          </cell>
          <cell r="AI622">
            <v>0</v>
          </cell>
          <cell r="AJ622">
            <v>8.3333333333333329E-2</v>
          </cell>
          <cell r="AK622">
            <v>0</v>
          </cell>
          <cell r="AL622">
            <v>0</v>
          </cell>
          <cell r="AM622">
            <v>1.7499999999999998</v>
          </cell>
          <cell r="AN622">
            <v>3.9199999999999996E-7</v>
          </cell>
          <cell r="AP622">
            <v>2</v>
          </cell>
          <cell r="AQ622">
            <v>2</v>
          </cell>
          <cell r="BD622">
            <v>2</v>
          </cell>
          <cell r="BJ622">
            <v>1</v>
          </cell>
          <cell r="BK622">
            <v>1</v>
          </cell>
          <cell r="BL622">
            <v>1</v>
          </cell>
          <cell r="BM622">
            <v>1</v>
          </cell>
          <cell r="BO622" t="str">
            <v/>
          </cell>
          <cell r="BP622" t="str">
            <v xml:space="preserve">Expected to be replaceable. </v>
          </cell>
          <cell r="BQ622" t="str">
            <v/>
          </cell>
          <cell r="BR622" t="str">
            <v/>
          </cell>
          <cell r="BS622" t="str">
            <v/>
          </cell>
          <cell r="BT622" t="str">
            <v/>
          </cell>
          <cell r="BU622" t="str">
            <v/>
          </cell>
          <cell r="BV622" t="str">
            <v xml:space="preserve">Remove tank in accordance with above to gain access. Expected to need 2 mechanics to remove tank. </v>
          </cell>
          <cell r="BW622" t="str">
            <v/>
          </cell>
          <cell r="BX622" t="str">
            <v/>
          </cell>
          <cell r="BY622" t="str">
            <v/>
          </cell>
          <cell r="BZ622" t="str">
            <v/>
          </cell>
          <cell r="CA622" t="str">
            <v xml:space="preserve">Repair by exchange available at First or Second line without special facilities. </v>
          </cell>
          <cell r="CB622" t="str">
            <v/>
          </cell>
          <cell r="CC622" t="str">
            <v/>
          </cell>
          <cell r="CD622" t="str">
            <v/>
          </cell>
          <cell r="CE622" t="str">
            <v/>
          </cell>
          <cell r="CF622" t="str">
            <v xml:space="preserve">Remove and replace part with standard tools. No Special tools predicted. </v>
          </cell>
          <cell r="CG622" t="str">
            <v xml:space="preserve">Reinstall in the reverse order. </v>
          </cell>
          <cell r="CH622" t="str">
            <v/>
          </cell>
          <cell r="CI622" t="str">
            <v xml:space="preserve">No consumeables predicted. </v>
          </cell>
          <cell r="CJ622" t="str">
            <v xml:space="preserve">No predicted life limitations. </v>
          </cell>
          <cell r="CK622" t="str">
            <v/>
          </cell>
          <cell r="CL622" t="str">
            <v>Y</v>
          </cell>
        </row>
        <row r="623">
          <cell r="A623">
            <v>637</v>
          </cell>
          <cell r="B623">
            <v>5</v>
          </cell>
          <cell r="C623">
            <v>3</v>
          </cell>
          <cell r="D623" t="str">
            <v>Y</v>
          </cell>
          <cell r="E623">
            <v>0.11629627686963176</v>
          </cell>
          <cell r="F623" t="str">
            <v>SV00A0A410AG1923</v>
          </cell>
          <cell r="G623" t="str">
            <v>Z-W-NL8</v>
          </cell>
          <cell r="H623" t="str">
            <v>PMRS/REP/REC</v>
          </cell>
          <cell r="I623" t="str">
            <v>SECONDARY TANK - 2 - PMRS REPAIR RECOVERY</v>
          </cell>
          <cell r="J623" t="str">
            <v>Nord-Lock Washer M8</v>
          </cell>
          <cell r="K623" t="str">
            <v>(Strap Assy 2) FT28425/-</v>
          </cell>
          <cell r="L623" t="str">
            <v>Nord-Lock Washer M8</v>
          </cell>
          <cell r="M623">
            <v>7</v>
          </cell>
          <cell r="N623">
            <v>7</v>
          </cell>
          <cell r="O623">
            <v>1.6613753838518822E-2</v>
          </cell>
          <cell r="P623">
            <v>0.11629627686963176</v>
          </cell>
          <cell r="Q623">
            <v>1.1629627686963175E-7</v>
          </cell>
          <cell r="R623">
            <v>8598727.551020408</v>
          </cell>
          <cell r="S623" t="str">
            <v>Any two straps will retain function</v>
          </cell>
          <cell r="T623" t="str">
            <v>NPRD 95 P2-237, Washer P# 7748743 - 1/1685.3506M GM converted to hours</v>
          </cell>
          <cell r="U623">
            <v>2</v>
          </cell>
          <cell r="V623">
            <v>1.2666666666666666</v>
          </cell>
          <cell r="W623">
            <v>1.4730861736820022E-7</v>
          </cell>
          <cell r="X62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23">
            <v>1</v>
          </cell>
          <cell r="AA623" t="str">
            <v>R5</v>
          </cell>
          <cell r="AB623" t="str">
            <v>T0</v>
          </cell>
          <cell r="AC623" t="str">
            <v>P26</v>
          </cell>
          <cell r="AD623" t="str">
            <v>T0</v>
          </cell>
          <cell r="AE623">
            <v>0</v>
          </cell>
          <cell r="AF623">
            <v>0.5</v>
          </cell>
          <cell r="AG623">
            <v>0.18333333333333332</v>
          </cell>
          <cell r="AH623">
            <v>0.5</v>
          </cell>
          <cell r="AI623">
            <v>0</v>
          </cell>
          <cell r="AJ623">
            <v>8.3333333333333329E-2</v>
          </cell>
          <cell r="AK623">
            <v>0</v>
          </cell>
          <cell r="AL623">
            <v>0</v>
          </cell>
          <cell r="AM623">
            <v>1.2666666666666666</v>
          </cell>
          <cell r="AN623">
            <v>1.4730861736820022E-7</v>
          </cell>
          <cell r="AP623">
            <v>2</v>
          </cell>
          <cell r="AQ623">
            <v>2</v>
          </cell>
          <cell r="BD623">
            <v>2</v>
          </cell>
          <cell r="BJ623">
            <v>1</v>
          </cell>
          <cell r="BK623">
            <v>1</v>
          </cell>
          <cell r="BL623">
            <v>1</v>
          </cell>
          <cell r="BM623">
            <v>1</v>
          </cell>
          <cell r="BO623" t="str">
            <v/>
          </cell>
          <cell r="BP623" t="str">
            <v xml:space="preserve">Expected to be replaceable. </v>
          </cell>
          <cell r="BQ623" t="str">
            <v/>
          </cell>
          <cell r="BR623" t="str">
            <v/>
          </cell>
          <cell r="BS623" t="str">
            <v/>
          </cell>
          <cell r="BT623" t="str">
            <v/>
          </cell>
          <cell r="BU623" t="str">
            <v/>
          </cell>
          <cell r="BV623" t="str">
            <v xml:space="preserve">Remove tank in accordance with above to gain access. Expected to need 2 mechanics to remove tank. </v>
          </cell>
          <cell r="BW623" t="str">
            <v/>
          </cell>
          <cell r="BX623" t="str">
            <v/>
          </cell>
          <cell r="BY623" t="str">
            <v/>
          </cell>
          <cell r="BZ623" t="str">
            <v/>
          </cell>
          <cell r="CA623" t="str">
            <v xml:space="preserve">Repair by exchange available at First or Second line without special facilities. </v>
          </cell>
          <cell r="CB623" t="str">
            <v/>
          </cell>
          <cell r="CC623" t="str">
            <v/>
          </cell>
          <cell r="CD623" t="str">
            <v/>
          </cell>
          <cell r="CE623" t="str">
            <v/>
          </cell>
          <cell r="CF623" t="str">
            <v xml:space="preserve">Remove and replace part with standard tools. No Special tools predicted. </v>
          </cell>
          <cell r="CG623" t="str">
            <v xml:space="preserve">Reinstall in the reverse order. </v>
          </cell>
          <cell r="CH623" t="str">
            <v/>
          </cell>
          <cell r="CI623" t="str">
            <v xml:space="preserve">No consumeables predicted. </v>
          </cell>
          <cell r="CJ623" t="str">
            <v xml:space="preserve">No predicted life limitations. </v>
          </cell>
          <cell r="CK623" t="str">
            <v/>
          </cell>
          <cell r="CL623" t="str">
            <v>Y</v>
          </cell>
        </row>
        <row r="624">
          <cell r="A624">
            <v>638</v>
          </cell>
          <cell r="B624">
            <v>46</v>
          </cell>
          <cell r="C624">
            <v>3</v>
          </cell>
          <cell r="D624" t="str">
            <v>Y</v>
          </cell>
          <cell r="E624">
            <v>0.112</v>
          </cell>
          <cell r="F624" t="str">
            <v>SV00A0A410AG1925</v>
          </cell>
          <cell r="G624" t="str">
            <v>BT-M8X30SKCPHD</v>
          </cell>
          <cell r="H624" t="str">
            <v>PMRS/REP/REC</v>
          </cell>
          <cell r="I624" t="str">
            <v>SECONDARY TANK - 2 - PMRS REPAIR RECOVERY</v>
          </cell>
          <cell r="J624" t="str">
            <v>BOLT M8x30 Socket cap head screw</v>
          </cell>
          <cell r="K624" t="str">
            <v>(Strap Assy 2) FT28425/-</v>
          </cell>
          <cell r="L624" t="str">
            <v>BOLT M8x30 Socket cap head screw</v>
          </cell>
          <cell r="M624">
            <v>2</v>
          </cell>
          <cell r="N624">
            <v>2</v>
          </cell>
          <cell r="O624">
            <v>5.6000000000000001E-2</v>
          </cell>
          <cell r="P624">
            <v>0.112</v>
          </cell>
          <cell r="Q624">
            <v>1.12E-7</v>
          </cell>
          <cell r="R624">
            <v>8928571.4285714291</v>
          </cell>
          <cell r="S624" t="str">
            <v>Any two straps will retain function</v>
          </cell>
          <cell r="T624" t="str">
            <v>NPRD 95 P2-20, Bolt Hex Head - 0.0020M converted to hours</v>
          </cell>
          <cell r="U624">
            <v>2</v>
          </cell>
          <cell r="V624">
            <v>1.2666666666666666</v>
          </cell>
          <cell r="W624">
            <v>1.4186666666666667E-7</v>
          </cell>
          <cell r="X62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24">
            <v>1</v>
          </cell>
          <cell r="AA624" t="str">
            <v>R5</v>
          </cell>
          <cell r="AB624" t="str">
            <v>T0</v>
          </cell>
          <cell r="AC624" t="str">
            <v>P6</v>
          </cell>
          <cell r="AD624" t="str">
            <v>T0</v>
          </cell>
          <cell r="AE624">
            <v>0</v>
          </cell>
          <cell r="AF624">
            <v>0.5</v>
          </cell>
          <cell r="AG624">
            <v>0.18333333333333332</v>
          </cell>
          <cell r="AH624">
            <v>0.5</v>
          </cell>
          <cell r="AI624">
            <v>0</v>
          </cell>
          <cell r="AJ624">
            <v>8.3333333333333329E-2</v>
          </cell>
          <cell r="AK624">
            <v>0</v>
          </cell>
          <cell r="AL624">
            <v>0</v>
          </cell>
          <cell r="AM624">
            <v>1.2666666666666666</v>
          </cell>
          <cell r="AN624">
            <v>1.4186666666666667E-7</v>
          </cell>
          <cell r="AP624">
            <v>2</v>
          </cell>
          <cell r="AQ624">
            <v>2</v>
          </cell>
          <cell r="BD624">
            <v>2</v>
          </cell>
          <cell r="BJ624">
            <v>1</v>
          </cell>
          <cell r="BK624">
            <v>1</v>
          </cell>
          <cell r="BL624">
            <v>1</v>
          </cell>
          <cell r="BM624">
            <v>1</v>
          </cell>
          <cell r="BO624" t="str">
            <v/>
          </cell>
          <cell r="BP624" t="str">
            <v xml:space="preserve">Expected to be replaceable. </v>
          </cell>
          <cell r="BQ624" t="str">
            <v/>
          </cell>
          <cell r="BR624" t="str">
            <v/>
          </cell>
          <cell r="BS624" t="str">
            <v/>
          </cell>
          <cell r="BT624" t="str">
            <v/>
          </cell>
          <cell r="BU624" t="str">
            <v/>
          </cell>
          <cell r="BV624" t="str">
            <v xml:space="preserve">Remove tank in accordance with above to gain access. Expected to need 2 mechanics to remove tank. </v>
          </cell>
          <cell r="BW624" t="str">
            <v/>
          </cell>
          <cell r="BX624" t="str">
            <v/>
          </cell>
          <cell r="BY624" t="str">
            <v/>
          </cell>
          <cell r="BZ624" t="str">
            <v/>
          </cell>
          <cell r="CA624" t="str">
            <v xml:space="preserve">Repair by exchange available at First or Second line without special facilities. </v>
          </cell>
          <cell r="CB624" t="str">
            <v/>
          </cell>
          <cell r="CC624" t="str">
            <v/>
          </cell>
          <cell r="CD624" t="str">
            <v/>
          </cell>
          <cell r="CE624" t="str">
            <v/>
          </cell>
          <cell r="CF624" t="str">
            <v xml:space="preserve">Remove and replace part with standard tools. No Special tools predicted. </v>
          </cell>
          <cell r="CG624" t="str">
            <v xml:space="preserve">Reinstall in the reverse order. </v>
          </cell>
          <cell r="CH624" t="str">
            <v/>
          </cell>
          <cell r="CI624" t="str">
            <v xml:space="preserve">No consumeables predicted. </v>
          </cell>
          <cell r="CJ624" t="str">
            <v xml:space="preserve">No predicted life limitations. </v>
          </cell>
          <cell r="CK624" t="str">
            <v/>
          </cell>
          <cell r="CL624" t="str">
            <v>Y</v>
          </cell>
        </row>
        <row r="625">
          <cell r="A625">
            <v>639</v>
          </cell>
          <cell r="B625">
            <v>46</v>
          </cell>
          <cell r="C625">
            <v>3</v>
          </cell>
          <cell r="D625" t="str">
            <v>Y</v>
          </cell>
          <cell r="E625">
            <v>5.6000000000000001E-2</v>
          </cell>
          <cell r="F625" t="str">
            <v>SV00A0A410AG1927</v>
          </cell>
          <cell r="G625" t="str">
            <v>BT-M8X40SKCPHD</v>
          </cell>
          <cell r="H625" t="str">
            <v>PMRS/REP/REC</v>
          </cell>
          <cell r="I625" t="str">
            <v>SECONDARY TANK - 2 - PMRS REPAIR RECOVERY</v>
          </cell>
          <cell r="J625" t="str">
            <v>BOLT M8x40 Socket cap head screw</v>
          </cell>
          <cell r="K625" t="str">
            <v>(Strap Assy 2) FT28425/-</v>
          </cell>
          <cell r="L625" t="str">
            <v>BOLT M8x40 Socket cap head screw</v>
          </cell>
          <cell r="M625">
            <v>1</v>
          </cell>
          <cell r="N625">
            <v>1</v>
          </cell>
          <cell r="O625">
            <v>5.6000000000000001E-2</v>
          </cell>
          <cell r="P625">
            <v>5.6000000000000001E-2</v>
          </cell>
          <cell r="Q625">
            <v>5.5999999999999999E-8</v>
          </cell>
          <cell r="R625">
            <v>17857142.857142858</v>
          </cell>
          <cell r="S625" t="str">
            <v>Any two straps will retain function</v>
          </cell>
          <cell r="T625" t="str">
            <v>NPRD 95 P2-20, Bolt Hex Head - 0.0020M converted to hours</v>
          </cell>
          <cell r="U625">
            <v>2</v>
          </cell>
          <cell r="V625">
            <v>1.2666666666666666</v>
          </cell>
          <cell r="W625">
            <v>7.0933333333333333E-8</v>
          </cell>
          <cell r="X62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25">
            <v>1</v>
          </cell>
          <cell r="AA625" t="str">
            <v>R5</v>
          </cell>
          <cell r="AB625" t="str">
            <v>T0</v>
          </cell>
          <cell r="AC625" t="str">
            <v>P6</v>
          </cell>
          <cell r="AD625" t="str">
            <v>T0</v>
          </cell>
          <cell r="AE625">
            <v>0</v>
          </cell>
          <cell r="AF625">
            <v>0.5</v>
          </cell>
          <cell r="AG625">
            <v>0.18333333333333332</v>
          </cell>
          <cell r="AH625">
            <v>0.5</v>
          </cell>
          <cell r="AI625">
            <v>0</v>
          </cell>
          <cell r="AJ625">
            <v>8.3333333333333329E-2</v>
          </cell>
          <cell r="AK625">
            <v>0</v>
          </cell>
          <cell r="AL625">
            <v>0</v>
          </cell>
          <cell r="AM625">
            <v>1.2666666666666666</v>
          </cell>
          <cell r="AN625">
            <v>7.0933333333333333E-8</v>
          </cell>
          <cell r="AP625">
            <v>2</v>
          </cell>
          <cell r="AQ625">
            <v>2</v>
          </cell>
          <cell r="BD625">
            <v>2</v>
          </cell>
          <cell r="BJ625">
            <v>1</v>
          </cell>
          <cell r="BK625">
            <v>1</v>
          </cell>
          <cell r="BL625">
            <v>1</v>
          </cell>
          <cell r="BM625">
            <v>1</v>
          </cell>
          <cell r="BO625" t="str">
            <v/>
          </cell>
          <cell r="BP625" t="str">
            <v xml:space="preserve">Expected to be replaceable. </v>
          </cell>
          <cell r="BQ625" t="str">
            <v/>
          </cell>
          <cell r="BR625" t="str">
            <v/>
          </cell>
          <cell r="BS625" t="str">
            <v/>
          </cell>
          <cell r="BT625" t="str">
            <v/>
          </cell>
          <cell r="BU625" t="str">
            <v/>
          </cell>
          <cell r="BV625" t="str">
            <v xml:space="preserve">Remove tank in accordance with above to gain access. Expected to need 2 mechanics to remove tank. </v>
          </cell>
          <cell r="BW625" t="str">
            <v/>
          </cell>
          <cell r="BX625" t="str">
            <v/>
          </cell>
          <cell r="BY625" t="str">
            <v/>
          </cell>
          <cell r="BZ625" t="str">
            <v/>
          </cell>
          <cell r="CA625" t="str">
            <v xml:space="preserve">Repair by exchange available at First or Second line without special facilities. </v>
          </cell>
          <cell r="CB625" t="str">
            <v/>
          </cell>
          <cell r="CC625" t="str">
            <v/>
          </cell>
          <cell r="CD625" t="str">
            <v/>
          </cell>
          <cell r="CE625" t="str">
            <v/>
          </cell>
          <cell r="CF625" t="str">
            <v xml:space="preserve">Remove and replace part with standard tools. No Special tools predicted. </v>
          </cell>
          <cell r="CG625" t="str">
            <v xml:space="preserve">Reinstall in the reverse order. </v>
          </cell>
          <cell r="CH625" t="str">
            <v/>
          </cell>
          <cell r="CI625" t="str">
            <v xml:space="preserve">No consumeables predicted. </v>
          </cell>
          <cell r="CJ625" t="str">
            <v xml:space="preserve">No predicted life limitations. </v>
          </cell>
          <cell r="CK625" t="str">
            <v/>
          </cell>
          <cell r="CL625" t="str">
            <v>Y</v>
          </cell>
        </row>
        <row r="626">
          <cell r="A626">
            <v>640</v>
          </cell>
          <cell r="B626">
            <v>46</v>
          </cell>
          <cell r="C626">
            <v>3</v>
          </cell>
          <cell r="D626" t="str">
            <v>Y</v>
          </cell>
          <cell r="E626">
            <v>0.112</v>
          </cell>
          <cell r="F626" t="str">
            <v>SV00A0A410AG1929</v>
          </cell>
          <cell r="G626" t="str">
            <v>BT-M8X50SKCPHD</v>
          </cell>
          <cell r="H626" t="str">
            <v>PMRS/REP/REC</v>
          </cell>
          <cell r="I626" t="str">
            <v>SECONDARY TANK - 2 - PMRS REPAIR RECOVERY</v>
          </cell>
          <cell r="J626" t="str">
            <v>BOLT M8x50 Socket cap head screw</v>
          </cell>
          <cell r="K626" t="str">
            <v>(Strap Assy 2) FT28425/-</v>
          </cell>
          <cell r="L626" t="str">
            <v>BOLT M8x50 Socket cap head screw</v>
          </cell>
          <cell r="M626">
            <v>2</v>
          </cell>
          <cell r="N626">
            <v>2</v>
          </cell>
          <cell r="O626">
            <v>5.6000000000000001E-2</v>
          </cell>
          <cell r="P626">
            <v>0.112</v>
          </cell>
          <cell r="Q626">
            <v>1.12E-7</v>
          </cell>
          <cell r="R626">
            <v>8928571.4285714291</v>
          </cell>
          <cell r="S626" t="str">
            <v>Any two straps will retain function</v>
          </cell>
          <cell r="T626" t="str">
            <v>NPRD 95 P2-20, Bolt Hex Head - 0.0020M converted to hours</v>
          </cell>
          <cell r="U626">
            <v>2</v>
          </cell>
          <cell r="V626">
            <v>1.2666666666666666</v>
          </cell>
          <cell r="W626">
            <v>1.4186666666666667E-7</v>
          </cell>
          <cell r="X62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26">
            <v>1</v>
          </cell>
          <cell r="AA626" t="str">
            <v>R5</v>
          </cell>
          <cell r="AB626" t="str">
            <v>T0</v>
          </cell>
          <cell r="AC626" t="str">
            <v>P6</v>
          </cell>
          <cell r="AD626" t="str">
            <v>T0</v>
          </cell>
          <cell r="AE626">
            <v>0</v>
          </cell>
          <cell r="AF626">
            <v>0.5</v>
          </cell>
          <cell r="AG626">
            <v>0.18333333333333332</v>
          </cell>
          <cell r="AH626">
            <v>0.5</v>
          </cell>
          <cell r="AI626">
            <v>0</v>
          </cell>
          <cell r="AJ626">
            <v>8.3333333333333329E-2</v>
          </cell>
          <cell r="AK626">
            <v>0</v>
          </cell>
          <cell r="AL626">
            <v>0</v>
          </cell>
          <cell r="AM626">
            <v>1.2666666666666666</v>
          </cell>
          <cell r="AN626">
            <v>1.4186666666666667E-7</v>
          </cell>
          <cell r="AP626">
            <v>2</v>
          </cell>
          <cell r="AQ626">
            <v>2</v>
          </cell>
          <cell r="BD626">
            <v>2</v>
          </cell>
          <cell r="BJ626">
            <v>1</v>
          </cell>
          <cell r="BK626">
            <v>1</v>
          </cell>
          <cell r="BL626">
            <v>1</v>
          </cell>
          <cell r="BM626">
            <v>1</v>
          </cell>
          <cell r="BO626" t="str">
            <v/>
          </cell>
          <cell r="BP626" t="str">
            <v xml:space="preserve">Expected to be replaceable. </v>
          </cell>
          <cell r="BQ626" t="str">
            <v/>
          </cell>
          <cell r="BR626" t="str">
            <v/>
          </cell>
          <cell r="BS626" t="str">
            <v/>
          </cell>
          <cell r="BT626" t="str">
            <v/>
          </cell>
          <cell r="BU626" t="str">
            <v/>
          </cell>
          <cell r="BV626" t="str">
            <v xml:space="preserve">Remove tank in accordance with above to gain access. Expected to need 2 mechanics to remove tank. </v>
          </cell>
          <cell r="BW626" t="str">
            <v/>
          </cell>
          <cell r="BX626" t="str">
            <v/>
          </cell>
          <cell r="BY626" t="str">
            <v/>
          </cell>
          <cell r="BZ626" t="str">
            <v/>
          </cell>
          <cell r="CA626" t="str">
            <v xml:space="preserve">Repair by exchange available at First or Second line without special facilities. </v>
          </cell>
          <cell r="CB626" t="str">
            <v/>
          </cell>
          <cell r="CC626" t="str">
            <v/>
          </cell>
          <cell r="CD626" t="str">
            <v/>
          </cell>
          <cell r="CE626" t="str">
            <v/>
          </cell>
          <cell r="CF626" t="str">
            <v xml:space="preserve">Remove and replace part with standard tools. No Special tools predicted. </v>
          </cell>
          <cell r="CG626" t="str">
            <v xml:space="preserve">Reinstall in the reverse order. </v>
          </cell>
          <cell r="CH626" t="str">
            <v/>
          </cell>
          <cell r="CI626" t="str">
            <v xml:space="preserve">No consumeables predicted. </v>
          </cell>
          <cell r="CJ626" t="str">
            <v xml:space="preserve">No predicted life limitations. </v>
          </cell>
          <cell r="CK626" t="str">
            <v/>
          </cell>
          <cell r="CL626" t="str">
            <v>Y</v>
          </cell>
        </row>
        <row r="627">
          <cell r="A627">
            <v>641</v>
          </cell>
          <cell r="B627">
            <v>46</v>
          </cell>
          <cell r="C627">
            <v>3</v>
          </cell>
          <cell r="D627" t="str">
            <v>Y</v>
          </cell>
          <cell r="E627">
            <v>5.6000000000000001E-2</v>
          </cell>
          <cell r="F627" t="str">
            <v>SV00A0A410AG1931</v>
          </cell>
          <cell r="G627" t="str">
            <v>BT-M8X70SKCPHD</v>
          </cell>
          <cell r="H627" t="str">
            <v>PMRS/REP/REC</v>
          </cell>
          <cell r="I627" t="str">
            <v>SECONDARY TANK - 2 - PMRS REPAIR RECOVERY</v>
          </cell>
          <cell r="J627" t="str">
            <v>BOLT M8x70 Socket cap head screw</v>
          </cell>
          <cell r="K627" t="str">
            <v>(Strap Assy 2) FT28425/-</v>
          </cell>
          <cell r="L627" t="str">
            <v>BOLT M8x70 Socket cap head screw</v>
          </cell>
          <cell r="M627">
            <v>1</v>
          </cell>
          <cell r="N627">
            <v>1</v>
          </cell>
          <cell r="O627">
            <v>5.6000000000000001E-2</v>
          </cell>
          <cell r="P627">
            <v>5.6000000000000001E-2</v>
          </cell>
          <cell r="Q627">
            <v>5.5999999999999999E-8</v>
          </cell>
          <cell r="R627">
            <v>17857142.857142858</v>
          </cell>
          <cell r="S627" t="str">
            <v>Any two straps will retain function</v>
          </cell>
          <cell r="T627" t="str">
            <v>NPRD 95 P2-20, Bolt Hex Head - 0.0020M converted to hours</v>
          </cell>
          <cell r="U627">
            <v>2</v>
          </cell>
          <cell r="V627">
            <v>1.2666666666666666</v>
          </cell>
          <cell r="W627">
            <v>7.0933333333333333E-8</v>
          </cell>
          <cell r="X62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27">
            <v>1</v>
          </cell>
          <cell r="AA627" t="str">
            <v>R5</v>
          </cell>
          <cell r="AB627" t="str">
            <v>T0</v>
          </cell>
          <cell r="AC627" t="str">
            <v>P6</v>
          </cell>
          <cell r="AD627" t="str">
            <v>T0</v>
          </cell>
          <cell r="AE627">
            <v>0</v>
          </cell>
          <cell r="AF627">
            <v>0.5</v>
          </cell>
          <cell r="AG627">
            <v>0.18333333333333332</v>
          </cell>
          <cell r="AH627">
            <v>0.5</v>
          </cell>
          <cell r="AI627">
            <v>0</v>
          </cell>
          <cell r="AJ627">
            <v>8.3333333333333329E-2</v>
          </cell>
          <cell r="AK627">
            <v>0</v>
          </cell>
          <cell r="AL627">
            <v>0</v>
          </cell>
          <cell r="AM627">
            <v>1.2666666666666666</v>
          </cell>
          <cell r="AN627">
            <v>7.0933333333333333E-8</v>
          </cell>
          <cell r="AP627">
            <v>2</v>
          </cell>
          <cell r="AQ627">
            <v>2</v>
          </cell>
          <cell r="BD627">
            <v>2</v>
          </cell>
          <cell r="BJ627">
            <v>1</v>
          </cell>
          <cell r="BK627">
            <v>1</v>
          </cell>
          <cell r="BL627">
            <v>1</v>
          </cell>
          <cell r="BM627">
            <v>1</v>
          </cell>
          <cell r="BO627" t="str">
            <v/>
          </cell>
          <cell r="BP627" t="str">
            <v xml:space="preserve">Expected to be replaceable. </v>
          </cell>
          <cell r="BQ627" t="str">
            <v/>
          </cell>
          <cell r="BR627" t="str">
            <v/>
          </cell>
          <cell r="BS627" t="str">
            <v/>
          </cell>
          <cell r="BT627" t="str">
            <v/>
          </cell>
          <cell r="BU627" t="str">
            <v/>
          </cell>
          <cell r="BV627" t="str">
            <v xml:space="preserve">Remove tank in accordance with above to gain access. Expected to need 2 mechanics to remove tank. </v>
          </cell>
          <cell r="BW627" t="str">
            <v/>
          </cell>
          <cell r="BX627" t="str">
            <v/>
          </cell>
          <cell r="BY627" t="str">
            <v/>
          </cell>
          <cell r="BZ627" t="str">
            <v/>
          </cell>
          <cell r="CA627" t="str">
            <v xml:space="preserve">Repair by exchange available at First or Second line without special facilities. </v>
          </cell>
          <cell r="CB627" t="str">
            <v/>
          </cell>
          <cell r="CC627" t="str">
            <v/>
          </cell>
          <cell r="CD627" t="str">
            <v/>
          </cell>
          <cell r="CE627" t="str">
            <v/>
          </cell>
          <cell r="CF627" t="str">
            <v xml:space="preserve">Remove and replace part with standard tools. No Special tools predicted. </v>
          </cell>
          <cell r="CG627" t="str">
            <v xml:space="preserve">Reinstall in the reverse order. </v>
          </cell>
          <cell r="CH627" t="str">
            <v/>
          </cell>
          <cell r="CI627" t="str">
            <v xml:space="preserve">No consumeables predicted. </v>
          </cell>
          <cell r="CJ627" t="str">
            <v xml:space="preserve">No predicted life limitations. </v>
          </cell>
          <cell r="CK627" t="str">
            <v/>
          </cell>
          <cell r="CL627" t="str">
            <v>Y</v>
          </cell>
        </row>
        <row r="628">
          <cell r="A628">
            <v>642</v>
          </cell>
          <cell r="B628">
            <v>46</v>
          </cell>
          <cell r="C628">
            <v>3</v>
          </cell>
          <cell r="D628" t="str">
            <v>Y</v>
          </cell>
          <cell r="E628">
            <v>5.6000000000000001E-2</v>
          </cell>
          <cell r="F628" t="str">
            <v>SV00A0A410AG1933</v>
          </cell>
          <cell r="G628" t="str">
            <v>BT-M8X85SKCPHD</v>
          </cell>
          <cell r="H628" t="str">
            <v>PMRS/REP/REC</v>
          </cell>
          <cell r="I628" t="str">
            <v>SECONDARY TANK - 2 - PMRS REPAIR RECOVERY</v>
          </cell>
          <cell r="J628" t="str">
            <v>BOLT M8x85 Socket cap head screw</v>
          </cell>
          <cell r="K628" t="str">
            <v>(Strap Assy 2) FT28425/-</v>
          </cell>
          <cell r="L628" t="str">
            <v>BOLT M8x85 Socket cap head screw</v>
          </cell>
          <cell r="M628">
            <v>1</v>
          </cell>
          <cell r="N628">
            <v>1</v>
          </cell>
          <cell r="O628">
            <v>5.6000000000000001E-2</v>
          </cell>
          <cell r="P628">
            <v>5.6000000000000001E-2</v>
          </cell>
          <cell r="Q628">
            <v>5.5999999999999999E-8</v>
          </cell>
          <cell r="R628">
            <v>17857142.857142858</v>
          </cell>
          <cell r="S628" t="str">
            <v>Any two straps will retain function</v>
          </cell>
          <cell r="T628" t="str">
            <v>NPRD 95 P2-20, Bolt Hex Head - 0.0020M converted to hours</v>
          </cell>
          <cell r="U628">
            <v>2</v>
          </cell>
          <cell r="V628">
            <v>1.2666666666666666</v>
          </cell>
          <cell r="W628">
            <v>7.0933333333333333E-8</v>
          </cell>
          <cell r="X62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28">
            <v>1</v>
          </cell>
          <cell r="AA628" t="str">
            <v>R5</v>
          </cell>
          <cell r="AB628" t="str">
            <v>T0</v>
          </cell>
          <cell r="AC628" t="str">
            <v>P6</v>
          </cell>
          <cell r="AD628" t="str">
            <v>T0</v>
          </cell>
          <cell r="AE628">
            <v>0</v>
          </cell>
          <cell r="AF628">
            <v>0.5</v>
          </cell>
          <cell r="AG628">
            <v>0.18333333333333332</v>
          </cell>
          <cell r="AH628">
            <v>0.5</v>
          </cell>
          <cell r="AI628">
            <v>0</v>
          </cell>
          <cell r="AJ628">
            <v>8.3333333333333329E-2</v>
          </cell>
          <cell r="AK628">
            <v>0</v>
          </cell>
          <cell r="AL628">
            <v>0</v>
          </cell>
          <cell r="AM628">
            <v>1.2666666666666666</v>
          </cell>
          <cell r="AN628">
            <v>7.0933333333333333E-8</v>
          </cell>
          <cell r="AP628">
            <v>2</v>
          </cell>
          <cell r="AQ628">
            <v>2</v>
          </cell>
          <cell r="BD628">
            <v>2</v>
          </cell>
          <cell r="BJ628">
            <v>1</v>
          </cell>
          <cell r="BK628">
            <v>1</v>
          </cell>
          <cell r="BL628">
            <v>1</v>
          </cell>
          <cell r="BM628">
            <v>1</v>
          </cell>
          <cell r="BO628" t="str">
            <v/>
          </cell>
          <cell r="BP628" t="str">
            <v xml:space="preserve">Expected to be replaceable. </v>
          </cell>
          <cell r="BQ628" t="str">
            <v/>
          </cell>
          <cell r="BR628" t="str">
            <v/>
          </cell>
          <cell r="BS628" t="str">
            <v/>
          </cell>
          <cell r="BT628" t="str">
            <v/>
          </cell>
          <cell r="BU628" t="str">
            <v/>
          </cell>
          <cell r="BV628" t="str">
            <v xml:space="preserve">Remove tank in accordance with above to gain access. Expected to need 2 mechanics to remove tank. </v>
          </cell>
          <cell r="BW628" t="str">
            <v/>
          </cell>
          <cell r="BX628" t="str">
            <v/>
          </cell>
          <cell r="BY628" t="str">
            <v/>
          </cell>
          <cell r="BZ628" t="str">
            <v/>
          </cell>
          <cell r="CA628" t="str">
            <v xml:space="preserve">Repair by exchange available at First or Second line without special facilities. </v>
          </cell>
          <cell r="CB628" t="str">
            <v/>
          </cell>
          <cell r="CC628" t="str">
            <v/>
          </cell>
          <cell r="CD628" t="str">
            <v/>
          </cell>
          <cell r="CE628" t="str">
            <v/>
          </cell>
          <cell r="CF628" t="str">
            <v xml:space="preserve">Remove and replace part with standard tools. No Special tools predicted. </v>
          </cell>
          <cell r="CG628" t="str">
            <v xml:space="preserve">Reinstall in the reverse order. </v>
          </cell>
          <cell r="CH628" t="str">
            <v/>
          </cell>
          <cell r="CI628" t="str">
            <v xml:space="preserve">No consumeables predicted. </v>
          </cell>
          <cell r="CJ628" t="str">
            <v xml:space="preserve">No predicted life limitations. </v>
          </cell>
          <cell r="CK628" t="str">
            <v/>
          </cell>
          <cell r="CL628" t="str">
            <v>Y</v>
          </cell>
        </row>
        <row r="629">
          <cell r="A629">
            <v>643</v>
          </cell>
          <cell r="B629">
            <v>46</v>
          </cell>
          <cell r="C629">
            <v>3</v>
          </cell>
          <cell r="D629" t="str">
            <v>Y</v>
          </cell>
          <cell r="E629">
            <v>0.504</v>
          </cell>
          <cell r="F629" t="str">
            <v>SV00A0A410AG1935</v>
          </cell>
          <cell r="G629" t="str">
            <v>BT-M5X10SKCSK</v>
          </cell>
          <cell r="H629" t="str">
            <v>PMRS/REP/REC</v>
          </cell>
          <cell r="I629" t="str">
            <v>SECONDARY TANK - 2 - PMRS REPAIR RECOVERY</v>
          </cell>
          <cell r="J629" t="str">
            <v>BOLT M5x10 CSK Socket head screw</v>
          </cell>
          <cell r="K629" t="str">
            <v>(Strap Assy 2) FT28425/-</v>
          </cell>
          <cell r="L629" t="str">
            <v>BOLT M5x10 CSK Socket head screw</v>
          </cell>
          <cell r="M629">
            <v>9</v>
          </cell>
          <cell r="N629">
            <v>9</v>
          </cell>
          <cell r="O629">
            <v>5.6000000000000001E-2</v>
          </cell>
          <cell r="P629">
            <v>0.504</v>
          </cell>
          <cell r="Q629">
            <v>5.0399999999999996E-7</v>
          </cell>
          <cell r="R629">
            <v>1984126.9841269844</v>
          </cell>
          <cell r="S629" t="str">
            <v>Any two straps will retain function</v>
          </cell>
          <cell r="T629" t="str">
            <v>NPRD 95 P2-20, Bolt Hex Head - 0.0020M converted to hours</v>
          </cell>
          <cell r="U629">
            <v>2</v>
          </cell>
          <cell r="V629">
            <v>1.2666666666666666</v>
          </cell>
          <cell r="W629">
            <v>6.3839999999999989E-7</v>
          </cell>
          <cell r="X62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29">
            <v>1</v>
          </cell>
          <cell r="AA629" t="str">
            <v>R5</v>
          </cell>
          <cell r="AB629" t="str">
            <v>T0</v>
          </cell>
          <cell r="AC629" t="str">
            <v>P6</v>
          </cell>
          <cell r="AD629" t="str">
            <v>T0</v>
          </cell>
          <cell r="AE629">
            <v>0</v>
          </cell>
          <cell r="AF629">
            <v>0.5</v>
          </cell>
          <cell r="AG629">
            <v>0.18333333333333332</v>
          </cell>
          <cell r="AH629">
            <v>0.5</v>
          </cell>
          <cell r="AI629">
            <v>0</v>
          </cell>
          <cell r="AJ629">
            <v>8.3333333333333329E-2</v>
          </cell>
          <cell r="AK629">
            <v>0</v>
          </cell>
          <cell r="AL629">
            <v>0</v>
          </cell>
          <cell r="AM629">
            <v>1.2666666666666666</v>
          </cell>
          <cell r="AN629">
            <v>6.3839999999999989E-7</v>
          </cell>
          <cell r="AP629">
            <v>2</v>
          </cell>
          <cell r="AQ629">
            <v>2</v>
          </cell>
          <cell r="BD629">
            <v>2</v>
          </cell>
          <cell r="BJ629">
            <v>1</v>
          </cell>
          <cell r="BK629">
            <v>1</v>
          </cell>
          <cell r="BL629">
            <v>1</v>
          </cell>
          <cell r="BM629">
            <v>1</v>
          </cell>
          <cell r="BO629" t="str">
            <v/>
          </cell>
          <cell r="BP629" t="str">
            <v xml:space="preserve">Expected to be replaceable. </v>
          </cell>
          <cell r="BQ629" t="str">
            <v/>
          </cell>
          <cell r="BR629" t="str">
            <v/>
          </cell>
          <cell r="BS629" t="str">
            <v/>
          </cell>
          <cell r="BT629" t="str">
            <v/>
          </cell>
          <cell r="BU629" t="str">
            <v/>
          </cell>
          <cell r="BV629" t="str">
            <v xml:space="preserve">Remove tank in accordance with above to gain access. Expected to need 2 mechanics to remove tank. </v>
          </cell>
          <cell r="BW629" t="str">
            <v/>
          </cell>
          <cell r="BX629" t="str">
            <v/>
          </cell>
          <cell r="BY629" t="str">
            <v/>
          </cell>
          <cell r="BZ629" t="str">
            <v/>
          </cell>
          <cell r="CA629" t="str">
            <v xml:space="preserve">Repair by exchange available at First or Second line without special facilities. </v>
          </cell>
          <cell r="CB629" t="str">
            <v/>
          </cell>
          <cell r="CC629" t="str">
            <v/>
          </cell>
          <cell r="CD629" t="str">
            <v/>
          </cell>
          <cell r="CE629" t="str">
            <v/>
          </cell>
          <cell r="CF629" t="str">
            <v xml:space="preserve">Remove and replace part with standard tools. No Special tools predicted. </v>
          </cell>
          <cell r="CG629" t="str">
            <v xml:space="preserve">Reinstall in the reverse order. </v>
          </cell>
          <cell r="CH629" t="str">
            <v/>
          </cell>
          <cell r="CI629" t="str">
            <v xml:space="preserve">No consumeables predicted. </v>
          </cell>
          <cell r="CJ629" t="str">
            <v xml:space="preserve">No predicted life limitations. </v>
          </cell>
          <cell r="CK629" t="str">
            <v/>
          </cell>
          <cell r="CL629" t="str">
            <v>Y</v>
          </cell>
        </row>
        <row r="630">
          <cell r="A630">
            <v>644</v>
          </cell>
          <cell r="B630">
            <v>48</v>
          </cell>
          <cell r="C630">
            <v>3</v>
          </cell>
          <cell r="D630" t="str">
            <v>Y</v>
          </cell>
          <cell r="E630">
            <v>0.224</v>
          </cell>
          <cell r="F630" t="str">
            <v>SV00A0A410AG1937</v>
          </cell>
          <cell r="G630" t="str">
            <v>FT28906</v>
          </cell>
          <cell r="H630" t="str">
            <v>PMRS/REP/REC</v>
          </cell>
          <cell r="I630" t="str">
            <v>SECONDARY TANK - 2 - PMRS REPAIR RECOVERY</v>
          </cell>
          <cell r="J630" t="str">
            <v>Mounting Block welded</v>
          </cell>
          <cell r="K630" t="str">
            <v>(Strap Assy 2) FT28425/-</v>
          </cell>
          <cell r="L630" t="str">
            <v>Mounting Block welded</v>
          </cell>
          <cell r="M630">
            <v>1</v>
          </cell>
          <cell r="N630">
            <v>1</v>
          </cell>
          <cell r="O630">
            <v>0.224</v>
          </cell>
          <cell r="P630">
            <v>0.224</v>
          </cell>
          <cell r="Q630">
            <v>2.2399999999999999E-7</v>
          </cell>
          <cell r="R630">
            <v>4464285.7142857146</v>
          </cell>
          <cell r="S630" t="str">
            <v>Any two straps will retain function</v>
          </cell>
          <cell r="T630" t="str">
            <v>NPRD 95 P2-152, Plate - 0.008M GM converted to hours.</v>
          </cell>
          <cell r="U630">
            <v>2</v>
          </cell>
          <cell r="V630">
            <v>1.7499999999999998</v>
          </cell>
          <cell r="W630">
            <v>3.9199999999999996E-7</v>
          </cell>
          <cell r="X63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30">
            <v>1</v>
          </cell>
          <cell r="AA630" t="str">
            <v>R5</v>
          </cell>
          <cell r="AB630" t="str">
            <v>T0</v>
          </cell>
          <cell r="AC630" t="str">
            <v>P23</v>
          </cell>
          <cell r="AD630" t="str">
            <v>T0</v>
          </cell>
          <cell r="AE630">
            <v>0</v>
          </cell>
          <cell r="AF630">
            <v>0.5</v>
          </cell>
          <cell r="AG630">
            <v>0.66666666666666663</v>
          </cell>
          <cell r="AH630">
            <v>0.5</v>
          </cell>
          <cell r="AI630">
            <v>0</v>
          </cell>
          <cell r="AJ630">
            <v>8.3333333333333329E-2</v>
          </cell>
          <cell r="AK630">
            <v>0</v>
          </cell>
          <cell r="AL630">
            <v>0</v>
          </cell>
          <cell r="AM630">
            <v>1.7499999999999998</v>
          </cell>
          <cell r="AN630">
            <v>3.9199999999999996E-7</v>
          </cell>
          <cell r="AP630">
            <v>2</v>
          </cell>
          <cell r="AQ630">
            <v>2</v>
          </cell>
          <cell r="BD630">
            <v>2</v>
          </cell>
          <cell r="BJ630">
            <v>1</v>
          </cell>
          <cell r="BK630">
            <v>1</v>
          </cell>
          <cell r="BL630">
            <v>1</v>
          </cell>
          <cell r="BM630">
            <v>1</v>
          </cell>
          <cell r="BO630" t="str">
            <v/>
          </cell>
          <cell r="BP630" t="str">
            <v xml:space="preserve">Expected to be replaceable. </v>
          </cell>
          <cell r="BQ630" t="str">
            <v/>
          </cell>
          <cell r="BR630" t="str">
            <v/>
          </cell>
          <cell r="BS630" t="str">
            <v/>
          </cell>
          <cell r="BT630" t="str">
            <v/>
          </cell>
          <cell r="BU630" t="str">
            <v/>
          </cell>
          <cell r="BV630" t="str">
            <v xml:space="preserve">Remove tank in accordance with above to gain access. Expected to need 2 mechanics to remove tank. </v>
          </cell>
          <cell r="BW630" t="str">
            <v/>
          </cell>
          <cell r="BX630" t="str">
            <v/>
          </cell>
          <cell r="BY630" t="str">
            <v/>
          </cell>
          <cell r="BZ630" t="str">
            <v/>
          </cell>
          <cell r="CA630" t="str">
            <v xml:space="preserve">Repair by exchange available at First or Second line without special facilities. </v>
          </cell>
          <cell r="CB630" t="str">
            <v/>
          </cell>
          <cell r="CC630" t="str">
            <v/>
          </cell>
          <cell r="CD630" t="str">
            <v/>
          </cell>
          <cell r="CE630" t="str">
            <v/>
          </cell>
          <cell r="CF630" t="str">
            <v xml:space="preserve">Remove and replace part with standard tools. No Special tools predicted. </v>
          </cell>
          <cell r="CG630" t="str">
            <v xml:space="preserve">Reinstall in the reverse order. </v>
          </cell>
          <cell r="CH630" t="str">
            <v/>
          </cell>
          <cell r="CI630" t="str">
            <v xml:space="preserve">No consumeables predicted. </v>
          </cell>
          <cell r="CJ630" t="str">
            <v xml:space="preserve">No predicted life limitations. </v>
          </cell>
          <cell r="CK630" t="str">
            <v/>
          </cell>
          <cell r="CL630" t="str">
            <v>Y</v>
          </cell>
        </row>
        <row r="631">
          <cell r="A631">
            <v>645</v>
          </cell>
          <cell r="B631">
            <v>111</v>
          </cell>
          <cell r="C631">
            <v>2</v>
          </cell>
          <cell r="D631" t="str">
            <v>N</v>
          </cell>
          <cell r="E631">
            <v>0</v>
          </cell>
          <cell r="F631" t="str">
            <v>SV00A0A410AG21</v>
          </cell>
          <cell r="G631" t="str">
            <v/>
          </cell>
          <cell r="H631" t="str">
            <v>PMRS/REP/REC</v>
          </cell>
          <cell r="I631" t="str">
            <v>SECONDARY TANK - 2 - PMRS REPAIR RECOVERY</v>
          </cell>
          <cell r="J631" t="str">
            <v/>
          </cell>
          <cell r="K631" t="str">
            <v>Strap Assy 3</v>
          </cell>
          <cell r="L631" t="str">
            <v/>
          </cell>
          <cell r="M631" t="str">
            <v/>
          </cell>
          <cell r="N631" t="str">
            <v/>
          </cell>
          <cell r="O631">
            <v>8.673096276869634</v>
          </cell>
          <cell r="P631">
            <v>8.673096276869634</v>
          </cell>
          <cell r="Q631">
            <v>8.6730962768696348E-6</v>
          </cell>
          <cell r="R631">
            <v>115299.07752401063</v>
          </cell>
          <cell r="S631" t="str">
            <v>Any two straps will retain function</v>
          </cell>
          <cell r="T631" t="str">
            <v>Sum of Below Parts</v>
          </cell>
          <cell r="U631">
            <v>1</v>
          </cell>
          <cell r="V631">
            <v>1.4297641297690309</v>
          </cell>
          <cell r="W631">
            <v>1.2400481950701536E-5</v>
          </cell>
          <cell r="X631" t="str">
            <v xml:space="preserve">Repair by exchange available at First or Second line without special facilities. See parts below. Individual damaged parts can be replaced without replacing the tank. </v>
          </cell>
          <cell r="Z631">
            <v>0</v>
          </cell>
          <cell r="AA631" t="str">
            <v>T0</v>
          </cell>
          <cell r="AB631" t="str">
            <v>T0</v>
          </cell>
          <cell r="AC631" t="str">
            <v>T0</v>
          </cell>
          <cell r="AD631" t="str">
            <v>T0</v>
          </cell>
          <cell r="AL631" t="str">
            <v>MTTE =</v>
          </cell>
          <cell r="AM631">
            <v>1.4297641297690309</v>
          </cell>
          <cell r="AN631">
            <v>1.2400481950701536E-5</v>
          </cell>
          <cell r="AP631">
            <v>1</v>
          </cell>
          <cell r="AQ631">
            <v>4</v>
          </cell>
          <cell r="BJ631">
            <v>6</v>
          </cell>
          <cell r="BL631">
            <v>6</v>
          </cell>
          <cell r="BM631">
            <v>5</v>
          </cell>
          <cell r="BN631">
            <v>2</v>
          </cell>
          <cell r="BO631" t="str">
            <v/>
          </cell>
          <cell r="BP631" t="str">
            <v/>
          </cell>
          <cell r="BQ631" t="str">
            <v/>
          </cell>
          <cell r="BR631" t="str">
            <v/>
          </cell>
          <cell r="BS631" t="str">
            <v/>
          </cell>
          <cell r="BT631" t="str">
            <v/>
          </cell>
          <cell r="BU631" t="str">
            <v/>
          </cell>
          <cell r="BV631" t="str">
            <v/>
          </cell>
          <cell r="BW631" t="str">
            <v/>
          </cell>
          <cell r="BX631" t="str">
            <v/>
          </cell>
          <cell r="BY631" t="str">
            <v/>
          </cell>
          <cell r="BZ631" t="str">
            <v/>
          </cell>
          <cell r="CA631" t="str">
            <v xml:space="preserve">Repair by exchange available at First or Second line without special facilities. </v>
          </cell>
          <cell r="CB631" t="str">
            <v/>
          </cell>
          <cell r="CC631" t="str">
            <v/>
          </cell>
          <cell r="CD631" t="str">
            <v/>
          </cell>
          <cell r="CE631" t="str">
            <v/>
          </cell>
          <cell r="CF631" t="str">
            <v/>
          </cell>
          <cell r="CG631" t="str">
            <v/>
          </cell>
          <cell r="CH631" t="str">
            <v/>
          </cell>
          <cell r="CI631" t="str">
            <v/>
          </cell>
          <cell r="CJ631" t="str">
            <v/>
          </cell>
          <cell r="CK631" t="str">
            <v xml:space="preserve">See parts below. Individual damaged parts can be replaced without replacing the tank. </v>
          </cell>
          <cell r="CL631" t="str">
            <v>Y</v>
          </cell>
        </row>
        <row r="632">
          <cell r="A632">
            <v>646</v>
          </cell>
          <cell r="B632">
            <v>111</v>
          </cell>
          <cell r="C632">
            <v>3</v>
          </cell>
          <cell r="D632" t="str">
            <v>Y</v>
          </cell>
          <cell r="E632">
            <v>0.112</v>
          </cell>
          <cell r="F632" t="str">
            <v>SV00A0A410AG2101</v>
          </cell>
          <cell r="G632" t="str">
            <v>FT28435/01</v>
          </cell>
          <cell r="H632" t="str">
            <v>PMRS/REP/REC</v>
          </cell>
          <cell r="I632" t="str">
            <v>SECONDARY TANK - 2 - PMRS REPAIR RECOVERY</v>
          </cell>
          <cell r="J632" t="str">
            <v>Strap</v>
          </cell>
          <cell r="K632" t="str">
            <v>(Strap Assy 3) FT28435/-</v>
          </cell>
          <cell r="L632" t="str">
            <v>Strap</v>
          </cell>
          <cell r="M632">
            <v>1</v>
          </cell>
          <cell r="N632">
            <v>1</v>
          </cell>
          <cell r="O632">
            <v>0.112</v>
          </cell>
          <cell r="P632">
            <v>0.112</v>
          </cell>
          <cell r="Q632">
            <v>1.12E-7</v>
          </cell>
          <cell r="R632">
            <v>8928571.4285714291</v>
          </cell>
          <cell r="S632" t="str">
            <v>Any two straps will retain function</v>
          </cell>
          <cell r="T632" t="str">
            <v>NPRD 95 P2- 152, Plate Universal - 0.0040M converted to hours</v>
          </cell>
          <cell r="U632">
            <v>2</v>
          </cell>
          <cell r="V632">
            <v>1.7499999999999998</v>
          </cell>
          <cell r="W632">
            <v>1.9599999999999998E-7</v>
          </cell>
          <cell r="X63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32">
            <v>1</v>
          </cell>
          <cell r="AA632" t="str">
            <v>R5</v>
          </cell>
          <cell r="AB632" t="str">
            <v>T0</v>
          </cell>
          <cell r="AC632" t="str">
            <v>P23</v>
          </cell>
          <cell r="AD632" t="str">
            <v>T0</v>
          </cell>
          <cell r="AE632">
            <v>0</v>
          </cell>
          <cell r="AF632">
            <v>0.5</v>
          </cell>
          <cell r="AG632">
            <v>0.66666666666666663</v>
          </cell>
          <cell r="AH632">
            <v>0.5</v>
          </cell>
          <cell r="AI632">
            <v>0</v>
          </cell>
          <cell r="AJ632">
            <v>8.3333333333333329E-2</v>
          </cell>
          <cell r="AK632">
            <v>0</v>
          </cell>
          <cell r="AL632">
            <v>0</v>
          </cell>
          <cell r="AM632">
            <v>1.7499999999999998</v>
          </cell>
          <cell r="AN632">
            <v>1.9599999999999998E-7</v>
          </cell>
          <cell r="AP632">
            <v>2</v>
          </cell>
          <cell r="AQ632">
            <v>2</v>
          </cell>
          <cell r="BD632">
            <v>2</v>
          </cell>
          <cell r="BJ632">
            <v>1</v>
          </cell>
          <cell r="BK632">
            <v>1</v>
          </cell>
          <cell r="BL632">
            <v>1</v>
          </cell>
          <cell r="BM632">
            <v>1</v>
          </cell>
          <cell r="BO632" t="str">
            <v/>
          </cell>
          <cell r="BP632" t="str">
            <v xml:space="preserve">Expected to be replaceable. </v>
          </cell>
          <cell r="BQ632" t="str">
            <v/>
          </cell>
          <cell r="BR632" t="str">
            <v/>
          </cell>
          <cell r="BS632" t="str">
            <v/>
          </cell>
          <cell r="BT632" t="str">
            <v/>
          </cell>
          <cell r="BU632" t="str">
            <v/>
          </cell>
          <cell r="BV632" t="str">
            <v xml:space="preserve">Remove tank in accordance with above to gain access. Expected to need 2 mechanics to remove tank. </v>
          </cell>
          <cell r="BW632" t="str">
            <v/>
          </cell>
          <cell r="BX632" t="str">
            <v/>
          </cell>
          <cell r="BY632" t="str">
            <v/>
          </cell>
          <cell r="BZ632" t="str">
            <v/>
          </cell>
          <cell r="CA632" t="str">
            <v xml:space="preserve">Repair by exchange available at First or Second line without special facilities. </v>
          </cell>
          <cell r="CB632" t="str">
            <v/>
          </cell>
          <cell r="CC632" t="str">
            <v/>
          </cell>
          <cell r="CD632" t="str">
            <v/>
          </cell>
          <cell r="CE632" t="str">
            <v/>
          </cell>
          <cell r="CF632" t="str">
            <v xml:space="preserve">Remove and replace part with standard tools. No Special tools predicted. </v>
          </cell>
          <cell r="CG632" t="str">
            <v xml:space="preserve">Reinstall in the reverse order. </v>
          </cell>
          <cell r="CH632" t="str">
            <v/>
          </cell>
          <cell r="CI632" t="str">
            <v xml:space="preserve">No consumeables predicted. </v>
          </cell>
          <cell r="CJ632" t="str">
            <v xml:space="preserve">No predicted life limitations. </v>
          </cell>
          <cell r="CK632" t="str">
            <v/>
          </cell>
          <cell r="CL632" t="str">
            <v>Y</v>
          </cell>
        </row>
        <row r="633">
          <cell r="A633">
            <v>647</v>
          </cell>
          <cell r="B633">
            <v>111</v>
          </cell>
          <cell r="C633">
            <v>3</v>
          </cell>
          <cell r="D633" t="str">
            <v>Y</v>
          </cell>
          <cell r="E633">
            <v>0.112</v>
          </cell>
          <cell r="F633" t="str">
            <v>SV00A0A410AG2103</v>
          </cell>
          <cell r="G633" t="str">
            <v>FT28435/02</v>
          </cell>
          <cell r="H633" t="str">
            <v>PMRS/REP/REC</v>
          </cell>
          <cell r="I633" t="str">
            <v>SECONDARY TANK - 2 - PMRS REPAIR RECOVERY</v>
          </cell>
          <cell r="J633" t="str">
            <v>Strap</v>
          </cell>
          <cell r="K633" t="str">
            <v>(Strap Assy 3) FT28435/-</v>
          </cell>
          <cell r="L633" t="str">
            <v>Strap</v>
          </cell>
          <cell r="M633">
            <v>1</v>
          </cell>
          <cell r="N633">
            <v>1</v>
          </cell>
          <cell r="O633">
            <v>0.112</v>
          </cell>
          <cell r="P633">
            <v>0.112</v>
          </cell>
          <cell r="Q633">
            <v>1.12E-7</v>
          </cell>
          <cell r="R633">
            <v>8928571.4285714291</v>
          </cell>
          <cell r="S633" t="str">
            <v>Any two straps will retain function</v>
          </cell>
          <cell r="T633" t="str">
            <v>NPRD 95 P2- 152, Plate Universal - 0.0040M converted to hours</v>
          </cell>
          <cell r="U633">
            <v>2</v>
          </cell>
          <cell r="V633">
            <v>1.7499999999999998</v>
          </cell>
          <cell r="W633">
            <v>1.9599999999999998E-7</v>
          </cell>
          <cell r="X63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33">
            <v>1</v>
          </cell>
          <cell r="AA633" t="str">
            <v>R5</v>
          </cell>
          <cell r="AB633" t="str">
            <v>T0</v>
          </cell>
          <cell r="AC633" t="str">
            <v>P23</v>
          </cell>
          <cell r="AD633" t="str">
            <v>T0</v>
          </cell>
          <cell r="AE633">
            <v>0</v>
          </cell>
          <cell r="AF633">
            <v>0.5</v>
          </cell>
          <cell r="AG633">
            <v>0.66666666666666663</v>
          </cell>
          <cell r="AH633">
            <v>0.5</v>
          </cell>
          <cell r="AI633">
            <v>0</v>
          </cell>
          <cell r="AJ633">
            <v>8.3333333333333329E-2</v>
          </cell>
          <cell r="AK633">
            <v>0</v>
          </cell>
          <cell r="AL633">
            <v>0</v>
          </cell>
          <cell r="AM633">
            <v>1.7499999999999998</v>
          </cell>
          <cell r="AN633">
            <v>1.9599999999999998E-7</v>
          </cell>
          <cell r="AP633">
            <v>2</v>
          </cell>
          <cell r="AQ633">
            <v>2</v>
          </cell>
          <cell r="BD633">
            <v>2</v>
          </cell>
          <cell r="BJ633">
            <v>1</v>
          </cell>
          <cell r="BK633">
            <v>1</v>
          </cell>
          <cell r="BL633">
            <v>1</v>
          </cell>
          <cell r="BM633">
            <v>1</v>
          </cell>
          <cell r="BO633" t="str">
            <v/>
          </cell>
          <cell r="BP633" t="str">
            <v xml:space="preserve">Expected to be replaceable. </v>
          </cell>
          <cell r="BQ633" t="str">
            <v/>
          </cell>
          <cell r="BR633" t="str">
            <v/>
          </cell>
          <cell r="BS633" t="str">
            <v/>
          </cell>
          <cell r="BT633" t="str">
            <v/>
          </cell>
          <cell r="BU633" t="str">
            <v/>
          </cell>
          <cell r="BV633" t="str">
            <v xml:space="preserve">Remove tank in accordance with above to gain access. Expected to need 2 mechanics to remove tank. </v>
          </cell>
          <cell r="BW633" t="str">
            <v/>
          </cell>
          <cell r="BX633" t="str">
            <v/>
          </cell>
          <cell r="BY633" t="str">
            <v/>
          </cell>
          <cell r="BZ633" t="str">
            <v/>
          </cell>
          <cell r="CA633" t="str">
            <v xml:space="preserve">Repair by exchange available at First or Second line without special facilities. </v>
          </cell>
          <cell r="CB633" t="str">
            <v/>
          </cell>
          <cell r="CC633" t="str">
            <v/>
          </cell>
          <cell r="CD633" t="str">
            <v/>
          </cell>
          <cell r="CE633" t="str">
            <v/>
          </cell>
          <cell r="CF633" t="str">
            <v xml:space="preserve">Remove and replace part with standard tools. No Special tools predicted. </v>
          </cell>
          <cell r="CG633" t="str">
            <v xml:space="preserve">Reinstall in the reverse order. </v>
          </cell>
          <cell r="CH633" t="str">
            <v/>
          </cell>
          <cell r="CI633" t="str">
            <v xml:space="preserve">No consumeables predicted. </v>
          </cell>
          <cell r="CJ633" t="str">
            <v xml:space="preserve">No predicted life limitations. </v>
          </cell>
          <cell r="CK633" t="str">
            <v/>
          </cell>
          <cell r="CL633" t="str">
            <v>Y</v>
          </cell>
        </row>
        <row r="634">
          <cell r="A634">
            <v>648</v>
          </cell>
          <cell r="B634">
            <v>111</v>
          </cell>
          <cell r="C634">
            <v>3</v>
          </cell>
          <cell r="D634" t="str">
            <v>Y</v>
          </cell>
          <cell r="E634">
            <v>0.112</v>
          </cell>
          <cell r="F634" t="str">
            <v>SV00A0A410AG2105</v>
          </cell>
          <cell r="G634" t="str">
            <v>FT28435/03</v>
          </cell>
          <cell r="H634" t="str">
            <v>PMRS/REP/REC</v>
          </cell>
          <cell r="I634" t="str">
            <v>SECONDARY TANK - 2 - PMRS REPAIR RECOVERY</v>
          </cell>
          <cell r="J634" t="str">
            <v>Strap</v>
          </cell>
          <cell r="K634" t="str">
            <v>(Strap Assy 3) FT28435/-</v>
          </cell>
          <cell r="L634" t="str">
            <v>Strap</v>
          </cell>
          <cell r="M634">
            <v>1</v>
          </cell>
          <cell r="N634">
            <v>1</v>
          </cell>
          <cell r="O634">
            <v>0.112</v>
          </cell>
          <cell r="P634">
            <v>0.112</v>
          </cell>
          <cell r="Q634">
            <v>1.12E-7</v>
          </cell>
          <cell r="R634">
            <v>8928571.4285714291</v>
          </cell>
          <cell r="S634" t="str">
            <v>Any two straps will retain function</v>
          </cell>
          <cell r="T634" t="str">
            <v>NPRD 95 P2- 152, Plate Universal - 0.0040M converted to hours</v>
          </cell>
          <cell r="U634">
            <v>2</v>
          </cell>
          <cell r="V634">
            <v>1.7499999999999998</v>
          </cell>
          <cell r="W634">
            <v>1.9599999999999998E-7</v>
          </cell>
          <cell r="X63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34">
            <v>1</v>
          </cell>
          <cell r="AA634" t="str">
            <v>R5</v>
          </cell>
          <cell r="AB634" t="str">
            <v>T0</v>
          </cell>
          <cell r="AC634" t="str">
            <v>P23</v>
          </cell>
          <cell r="AD634" t="str">
            <v>T0</v>
          </cell>
          <cell r="AE634">
            <v>0</v>
          </cell>
          <cell r="AF634">
            <v>0.5</v>
          </cell>
          <cell r="AG634">
            <v>0.66666666666666663</v>
          </cell>
          <cell r="AH634">
            <v>0.5</v>
          </cell>
          <cell r="AI634">
            <v>0</v>
          </cell>
          <cell r="AJ634">
            <v>8.3333333333333329E-2</v>
          </cell>
          <cell r="AK634">
            <v>0</v>
          </cell>
          <cell r="AL634">
            <v>0</v>
          </cell>
          <cell r="AM634">
            <v>1.7499999999999998</v>
          </cell>
          <cell r="AN634">
            <v>1.9599999999999998E-7</v>
          </cell>
          <cell r="AP634">
            <v>2</v>
          </cell>
          <cell r="AQ634">
            <v>2</v>
          </cell>
          <cell r="BD634">
            <v>2</v>
          </cell>
          <cell r="BJ634">
            <v>1</v>
          </cell>
          <cell r="BK634">
            <v>1</v>
          </cell>
          <cell r="BL634">
            <v>1</v>
          </cell>
          <cell r="BM634">
            <v>1</v>
          </cell>
          <cell r="BO634" t="str">
            <v/>
          </cell>
          <cell r="BP634" t="str">
            <v xml:space="preserve">Expected to be replaceable. </v>
          </cell>
          <cell r="BQ634" t="str">
            <v/>
          </cell>
          <cell r="BR634" t="str">
            <v/>
          </cell>
          <cell r="BS634" t="str">
            <v/>
          </cell>
          <cell r="BT634" t="str">
            <v/>
          </cell>
          <cell r="BU634" t="str">
            <v/>
          </cell>
          <cell r="BV634" t="str">
            <v xml:space="preserve">Remove tank in accordance with above to gain access. Expected to need 2 mechanics to remove tank. </v>
          </cell>
          <cell r="BW634" t="str">
            <v/>
          </cell>
          <cell r="BX634" t="str">
            <v/>
          </cell>
          <cell r="BY634" t="str">
            <v/>
          </cell>
          <cell r="BZ634" t="str">
            <v/>
          </cell>
          <cell r="CA634" t="str">
            <v xml:space="preserve">Repair by exchange available at First or Second line without special facilities. </v>
          </cell>
          <cell r="CB634" t="str">
            <v/>
          </cell>
          <cell r="CC634" t="str">
            <v/>
          </cell>
          <cell r="CD634" t="str">
            <v/>
          </cell>
          <cell r="CE634" t="str">
            <v/>
          </cell>
          <cell r="CF634" t="str">
            <v xml:space="preserve">Remove and replace part with standard tools. No Special tools predicted. </v>
          </cell>
          <cell r="CG634" t="str">
            <v xml:space="preserve">Reinstall in the reverse order. </v>
          </cell>
          <cell r="CH634" t="str">
            <v/>
          </cell>
          <cell r="CI634" t="str">
            <v xml:space="preserve">No consumeables predicted. </v>
          </cell>
          <cell r="CJ634" t="str">
            <v xml:space="preserve">No predicted life limitations. </v>
          </cell>
          <cell r="CK634" t="str">
            <v/>
          </cell>
          <cell r="CL634" t="str">
            <v>Y</v>
          </cell>
        </row>
        <row r="635">
          <cell r="A635">
            <v>649</v>
          </cell>
          <cell r="B635">
            <v>48</v>
          </cell>
          <cell r="C635">
            <v>3</v>
          </cell>
          <cell r="D635" t="str">
            <v>Y</v>
          </cell>
          <cell r="E635">
            <v>0.44800000000000001</v>
          </cell>
          <cell r="F635" t="str">
            <v>SV00A0A410AG2107</v>
          </cell>
          <cell r="G635" t="str">
            <v>FT28911</v>
          </cell>
          <cell r="H635" t="str">
            <v>PMRS/REP/REC</v>
          </cell>
          <cell r="I635" t="str">
            <v>SECONDARY TANK - 2 - PMRS REPAIR RECOVERY</v>
          </cell>
          <cell r="J635" t="str">
            <v>Tension Block Threaded M8</v>
          </cell>
          <cell r="K635" t="str">
            <v>(Strap Assy 3) FT28435/-</v>
          </cell>
          <cell r="L635" t="str">
            <v>Tension Block Threaded M8</v>
          </cell>
          <cell r="M635">
            <v>2</v>
          </cell>
          <cell r="N635">
            <v>2</v>
          </cell>
          <cell r="O635">
            <v>0.224</v>
          </cell>
          <cell r="P635">
            <v>0.44800000000000001</v>
          </cell>
          <cell r="Q635">
            <v>4.4799999999999999E-7</v>
          </cell>
          <cell r="R635">
            <v>2232142.8571428573</v>
          </cell>
          <cell r="S635" t="str">
            <v>Any two straps will retain function</v>
          </cell>
          <cell r="T635" t="str">
            <v>NPRD 95 P2-152, Plate - 0.008M GM converted to hours.</v>
          </cell>
          <cell r="U635">
            <v>2</v>
          </cell>
          <cell r="V635">
            <v>1.7499999999999998</v>
          </cell>
          <cell r="W635">
            <v>7.8399999999999993E-7</v>
          </cell>
          <cell r="X63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35">
            <v>1</v>
          </cell>
          <cell r="AA635" t="str">
            <v>R5</v>
          </cell>
          <cell r="AB635" t="str">
            <v>T0</v>
          </cell>
          <cell r="AC635" t="str">
            <v>P23</v>
          </cell>
          <cell r="AD635" t="str">
            <v>T0</v>
          </cell>
          <cell r="AE635">
            <v>0</v>
          </cell>
          <cell r="AF635">
            <v>0.5</v>
          </cell>
          <cell r="AG635">
            <v>0.66666666666666663</v>
          </cell>
          <cell r="AH635">
            <v>0.5</v>
          </cell>
          <cell r="AI635">
            <v>0</v>
          </cell>
          <cell r="AJ635">
            <v>8.3333333333333329E-2</v>
          </cell>
          <cell r="AK635">
            <v>0</v>
          </cell>
          <cell r="AL635">
            <v>0</v>
          </cell>
          <cell r="AM635">
            <v>1.7499999999999998</v>
          </cell>
          <cell r="AN635">
            <v>7.8399999999999993E-7</v>
          </cell>
          <cell r="AP635">
            <v>2</v>
          </cell>
          <cell r="AQ635">
            <v>2</v>
          </cell>
          <cell r="BD635">
            <v>2</v>
          </cell>
          <cell r="BJ635">
            <v>1</v>
          </cell>
          <cell r="BK635">
            <v>1</v>
          </cell>
          <cell r="BL635">
            <v>1</v>
          </cell>
          <cell r="BM635">
            <v>1</v>
          </cell>
          <cell r="BO635" t="str">
            <v/>
          </cell>
          <cell r="BP635" t="str">
            <v xml:space="preserve">Expected to be replaceable. </v>
          </cell>
          <cell r="BQ635" t="str">
            <v/>
          </cell>
          <cell r="BR635" t="str">
            <v/>
          </cell>
          <cell r="BS635" t="str">
            <v/>
          </cell>
          <cell r="BT635" t="str">
            <v/>
          </cell>
          <cell r="BU635" t="str">
            <v/>
          </cell>
          <cell r="BV635" t="str">
            <v xml:space="preserve">Remove tank in accordance with above to gain access. Expected to need 2 mechanics to remove tank. </v>
          </cell>
          <cell r="BW635" t="str">
            <v/>
          </cell>
          <cell r="BX635" t="str">
            <v/>
          </cell>
          <cell r="BY635" t="str">
            <v/>
          </cell>
          <cell r="BZ635" t="str">
            <v/>
          </cell>
          <cell r="CA635" t="str">
            <v xml:space="preserve">Repair by exchange available at First or Second line without special facilities. </v>
          </cell>
          <cell r="CB635" t="str">
            <v/>
          </cell>
          <cell r="CC635" t="str">
            <v/>
          </cell>
          <cell r="CD635" t="str">
            <v/>
          </cell>
          <cell r="CE635" t="str">
            <v/>
          </cell>
          <cell r="CF635" t="str">
            <v xml:space="preserve">Remove and replace part with standard tools. No Special tools predicted. </v>
          </cell>
          <cell r="CG635" t="str">
            <v xml:space="preserve">Reinstall in the reverse order. </v>
          </cell>
          <cell r="CH635" t="str">
            <v/>
          </cell>
          <cell r="CI635" t="str">
            <v xml:space="preserve">No consumeables predicted. </v>
          </cell>
          <cell r="CJ635" t="str">
            <v xml:space="preserve">No predicted life limitations. </v>
          </cell>
          <cell r="CK635" t="str">
            <v/>
          </cell>
          <cell r="CL635" t="str">
            <v>Y</v>
          </cell>
        </row>
        <row r="636">
          <cell r="A636">
            <v>650</v>
          </cell>
          <cell r="B636">
            <v>48</v>
          </cell>
          <cell r="C636">
            <v>3</v>
          </cell>
          <cell r="D636" t="str">
            <v>Y</v>
          </cell>
          <cell r="E636">
            <v>0.44800000000000001</v>
          </cell>
          <cell r="F636" t="str">
            <v>SV00A0A410AG2109</v>
          </cell>
          <cell r="G636" t="str">
            <v>FT28910</v>
          </cell>
          <cell r="H636" t="str">
            <v>PMRS/REP/REC</v>
          </cell>
          <cell r="I636" t="str">
            <v>SECONDARY TANK - 2 - PMRS REPAIR RECOVERY</v>
          </cell>
          <cell r="J636" t="str">
            <v>Tension Block Clearance</v>
          </cell>
          <cell r="K636" t="str">
            <v>(Strap Assy 3) FT28435/-</v>
          </cell>
          <cell r="L636" t="str">
            <v>Tension Block Clearance</v>
          </cell>
          <cell r="M636">
            <v>2</v>
          </cell>
          <cell r="N636">
            <v>2</v>
          </cell>
          <cell r="O636">
            <v>0.224</v>
          </cell>
          <cell r="P636">
            <v>0.44800000000000001</v>
          </cell>
          <cell r="Q636">
            <v>4.4799999999999999E-7</v>
          </cell>
          <cell r="R636">
            <v>2232142.8571428573</v>
          </cell>
          <cell r="S636" t="str">
            <v>Any two straps will retain function</v>
          </cell>
          <cell r="T636" t="str">
            <v>NPRD 95 P2-152, Plate - 0.008M GM converted to hours.</v>
          </cell>
          <cell r="U636">
            <v>2</v>
          </cell>
          <cell r="V636">
            <v>1.7499999999999998</v>
          </cell>
          <cell r="W636">
            <v>7.8399999999999993E-7</v>
          </cell>
          <cell r="X63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36">
            <v>1</v>
          </cell>
          <cell r="AA636" t="str">
            <v>R5</v>
          </cell>
          <cell r="AB636" t="str">
            <v>T0</v>
          </cell>
          <cell r="AC636" t="str">
            <v>P23</v>
          </cell>
          <cell r="AD636" t="str">
            <v>T0</v>
          </cell>
          <cell r="AE636">
            <v>0</v>
          </cell>
          <cell r="AF636">
            <v>0.5</v>
          </cell>
          <cell r="AG636">
            <v>0.66666666666666663</v>
          </cell>
          <cell r="AH636">
            <v>0.5</v>
          </cell>
          <cell r="AI636">
            <v>0</v>
          </cell>
          <cell r="AJ636">
            <v>8.3333333333333329E-2</v>
          </cell>
          <cell r="AK636">
            <v>0</v>
          </cell>
          <cell r="AL636">
            <v>0</v>
          </cell>
          <cell r="AM636">
            <v>1.7499999999999998</v>
          </cell>
          <cell r="AN636">
            <v>7.8399999999999993E-7</v>
          </cell>
          <cell r="AP636">
            <v>2</v>
          </cell>
          <cell r="AQ636">
            <v>2</v>
          </cell>
          <cell r="BD636">
            <v>2</v>
          </cell>
          <cell r="BJ636">
            <v>1</v>
          </cell>
          <cell r="BK636">
            <v>1</v>
          </cell>
          <cell r="BL636">
            <v>1</v>
          </cell>
          <cell r="BM636">
            <v>1</v>
          </cell>
          <cell r="BO636" t="str">
            <v/>
          </cell>
          <cell r="BP636" t="str">
            <v xml:space="preserve">Expected to be replaceable. </v>
          </cell>
          <cell r="BQ636" t="str">
            <v/>
          </cell>
          <cell r="BR636" t="str">
            <v/>
          </cell>
          <cell r="BS636" t="str">
            <v/>
          </cell>
          <cell r="BT636" t="str">
            <v/>
          </cell>
          <cell r="BU636" t="str">
            <v/>
          </cell>
          <cell r="BV636" t="str">
            <v xml:space="preserve">Remove tank in accordance with above to gain access. Expected to need 2 mechanics to remove tank. </v>
          </cell>
          <cell r="BW636" t="str">
            <v/>
          </cell>
          <cell r="BX636" t="str">
            <v/>
          </cell>
          <cell r="BY636" t="str">
            <v/>
          </cell>
          <cell r="BZ636" t="str">
            <v/>
          </cell>
          <cell r="CA636" t="str">
            <v xml:space="preserve">Repair by exchange available at First or Second line without special facilities. </v>
          </cell>
          <cell r="CB636" t="str">
            <v/>
          </cell>
          <cell r="CC636" t="str">
            <v/>
          </cell>
          <cell r="CD636" t="str">
            <v/>
          </cell>
          <cell r="CE636" t="str">
            <v/>
          </cell>
          <cell r="CF636" t="str">
            <v xml:space="preserve">Remove and replace part with standard tools. No Special tools predicted. </v>
          </cell>
          <cell r="CG636" t="str">
            <v xml:space="preserve">Reinstall in the reverse order. </v>
          </cell>
          <cell r="CH636" t="str">
            <v/>
          </cell>
          <cell r="CI636" t="str">
            <v xml:space="preserve">No consumeables predicted. </v>
          </cell>
          <cell r="CJ636" t="str">
            <v xml:space="preserve">No predicted life limitations. </v>
          </cell>
          <cell r="CK636" t="str">
            <v/>
          </cell>
          <cell r="CL636" t="str">
            <v>Y</v>
          </cell>
        </row>
        <row r="637">
          <cell r="A637">
            <v>651</v>
          </cell>
          <cell r="B637">
            <v>73</v>
          </cell>
          <cell r="C637">
            <v>3</v>
          </cell>
          <cell r="D637" t="str">
            <v>Y</v>
          </cell>
          <cell r="E637">
            <v>5.0848000000000004</v>
          </cell>
          <cell r="F637" t="str">
            <v>SV00A0A410AG2111</v>
          </cell>
          <cell r="G637" t="str">
            <v>NT-M8-SCX24</v>
          </cell>
          <cell r="H637" t="str">
            <v>PMRS/REP/REC</v>
          </cell>
          <cell r="I637" t="str">
            <v>SECONDARY TANK - 2 - PMRS REPAIR RECOVERY</v>
          </cell>
          <cell r="J637" t="str">
            <v>Studding Connector M8</v>
          </cell>
          <cell r="K637" t="str">
            <v>(Strap Assy 3) FT28435/-</v>
          </cell>
          <cell r="L637" t="str">
            <v>Studding Connector M8</v>
          </cell>
          <cell r="M637">
            <v>2</v>
          </cell>
          <cell r="N637">
            <v>2</v>
          </cell>
          <cell r="O637">
            <v>2.5424000000000002</v>
          </cell>
          <cell r="P637">
            <v>5.0848000000000004</v>
          </cell>
          <cell r="Q637">
            <v>5.0848000000000009E-6</v>
          </cell>
          <cell r="R637">
            <v>196664.56891126491</v>
          </cell>
          <cell r="S637" t="str">
            <v>Any two straps will retain function</v>
          </cell>
          <cell r="T637" t="str">
            <v>NPRD 95 P2-49, Connector Adapter - 0.0908M converted to hours</v>
          </cell>
          <cell r="U637">
            <v>2</v>
          </cell>
          <cell r="V637">
            <v>1.3</v>
          </cell>
          <cell r="W637">
            <v>6.6102400000000009E-6</v>
          </cell>
          <cell r="X63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37">
            <v>1</v>
          </cell>
          <cell r="AA637" t="str">
            <v>R5</v>
          </cell>
          <cell r="AB637" t="str">
            <v>T0</v>
          </cell>
          <cell r="AC637" t="str">
            <v>P11</v>
          </cell>
          <cell r="AD637" t="str">
            <v>T0</v>
          </cell>
          <cell r="AE637">
            <v>0</v>
          </cell>
          <cell r="AF637">
            <v>0.5</v>
          </cell>
          <cell r="AG637">
            <v>0.21666666666666667</v>
          </cell>
          <cell r="AH637">
            <v>0.5</v>
          </cell>
          <cell r="AI637">
            <v>0</v>
          </cell>
          <cell r="AJ637">
            <v>8.3333333333333329E-2</v>
          </cell>
          <cell r="AK637">
            <v>0</v>
          </cell>
          <cell r="AL637">
            <v>0</v>
          </cell>
          <cell r="AM637">
            <v>1.3</v>
          </cell>
          <cell r="AN637">
            <v>6.6102400000000009E-6</v>
          </cell>
          <cell r="AP637">
            <v>2</v>
          </cell>
          <cell r="AQ637">
            <v>2</v>
          </cell>
          <cell r="BD637">
            <v>2</v>
          </cell>
          <cell r="BJ637">
            <v>1</v>
          </cell>
          <cell r="BK637">
            <v>1</v>
          </cell>
          <cell r="BL637">
            <v>2</v>
          </cell>
          <cell r="BM637">
            <v>1</v>
          </cell>
          <cell r="BO637" t="str">
            <v/>
          </cell>
          <cell r="BP637" t="str">
            <v xml:space="preserve">Expected to be replaceable. </v>
          </cell>
          <cell r="BQ637" t="str">
            <v/>
          </cell>
          <cell r="BR637" t="str">
            <v/>
          </cell>
          <cell r="BS637" t="str">
            <v/>
          </cell>
          <cell r="BT637" t="str">
            <v/>
          </cell>
          <cell r="BU637" t="str">
            <v/>
          </cell>
          <cell r="BV637" t="str">
            <v xml:space="preserve">Remove tank in accordance with above to gain access. Expected to need 2 mechanics to remove tank. </v>
          </cell>
          <cell r="BW637" t="str">
            <v/>
          </cell>
          <cell r="BX637" t="str">
            <v/>
          </cell>
          <cell r="BY637" t="str">
            <v/>
          </cell>
          <cell r="BZ637" t="str">
            <v/>
          </cell>
          <cell r="CA637" t="str">
            <v xml:space="preserve">Repair by exchange available at First or Second line without special facilities. </v>
          </cell>
          <cell r="CB637" t="str">
            <v/>
          </cell>
          <cell r="CC637" t="str">
            <v/>
          </cell>
          <cell r="CD637" t="str">
            <v/>
          </cell>
          <cell r="CE637" t="str">
            <v/>
          </cell>
          <cell r="CF637" t="str">
            <v xml:space="preserve">Remove and replace part with standard tools. No Special tools predicted. </v>
          </cell>
          <cell r="CG637" t="str">
            <v xml:space="preserve">Reinstall in the reverse order. </v>
          </cell>
          <cell r="CH637" t="str">
            <v/>
          </cell>
          <cell r="CI637" t="str">
            <v xml:space="preserve">Use thread-locking compound on fasteners. Use silicone grease on bonded seals for preservation.  Use anti-seizing grease/compound on bulkhead connectors and bolts.  Use  bonding compound on mounting strap clamp locations as required. </v>
          </cell>
          <cell r="CJ637" t="str">
            <v xml:space="preserve">No predicted life limitations. </v>
          </cell>
          <cell r="CK637" t="str">
            <v/>
          </cell>
          <cell r="CL637" t="str">
            <v>Y</v>
          </cell>
        </row>
        <row r="638">
          <cell r="A638">
            <v>652</v>
          </cell>
          <cell r="B638">
            <v>48</v>
          </cell>
          <cell r="C638">
            <v>3</v>
          </cell>
          <cell r="D638" t="str">
            <v>Y</v>
          </cell>
          <cell r="E638">
            <v>0.224</v>
          </cell>
          <cell r="F638" t="str">
            <v>SV00A0A410AG2113</v>
          </cell>
          <cell r="G638" t="str">
            <v>FT28905</v>
          </cell>
          <cell r="H638" t="str">
            <v>PMRS/REP/REC</v>
          </cell>
          <cell r="I638" t="str">
            <v>SECONDARY TANK - 2 - PMRS REPAIR RECOVERY</v>
          </cell>
          <cell r="J638" t="str">
            <v>Mounting Block</v>
          </cell>
          <cell r="K638" t="str">
            <v>(Strap Assy 3) FT28435/-</v>
          </cell>
          <cell r="L638" t="str">
            <v>Mounting Block</v>
          </cell>
          <cell r="M638">
            <v>1</v>
          </cell>
          <cell r="N638">
            <v>1</v>
          </cell>
          <cell r="O638">
            <v>0.224</v>
          </cell>
          <cell r="P638">
            <v>0.224</v>
          </cell>
          <cell r="Q638">
            <v>2.2399999999999999E-7</v>
          </cell>
          <cell r="R638">
            <v>4464285.7142857146</v>
          </cell>
          <cell r="S638" t="str">
            <v>Any two straps will retain function</v>
          </cell>
          <cell r="T638" t="str">
            <v>NPRD 95 P2-152, Plate - 0.008M GM converted to hours.</v>
          </cell>
          <cell r="U638">
            <v>2</v>
          </cell>
          <cell r="V638">
            <v>1.7499999999999998</v>
          </cell>
          <cell r="W638">
            <v>3.9199999999999996E-7</v>
          </cell>
          <cell r="X63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38">
            <v>1</v>
          </cell>
          <cell r="AA638" t="str">
            <v>R5</v>
          </cell>
          <cell r="AB638" t="str">
            <v>T0</v>
          </cell>
          <cell r="AC638" t="str">
            <v>P23</v>
          </cell>
          <cell r="AD638" t="str">
            <v>T0</v>
          </cell>
          <cell r="AE638">
            <v>0</v>
          </cell>
          <cell r="AF638">
            <v>0.5</v>
          </cell>
          <cell r="AG638">
            <v>0.66666666666666663</v>
          </cell>
          <cell r="AH638">
            <v>0.5</v>
          </cell>
          <cell r="AI638">
            <v>0</v>
          </cell>
          <cell r="AJ638">
            <v>8.3333333333333329E-2</v>
          </cell>
          <cell r="AK638">
            <v>0</v>
          </cell>
          <cell r="AL638">
            <v>0</v>
          </cell>
          <cell r="AM638">
            <v>1.7499999999999998</v>
          </cell>
          <cell r="AN638">
            <v>3.9199999999999996E-7</v>
          </cell>
          <cell r="AP638">
            <v>2</v>
          </cell>
          <cell r="AQ638">
            <v>2</v>
          </cell>
          <cell r="BD638">
            <v>2</v>
          </cell>
          <cell r="BJ638">
            <v>1</v>
          </cell>
          <cell r="BK638">
            <v>1</v>
          </cell>
          <cell r="BL638">
            <v>1</v>
          </cell>
          <cell r="BM638">
            <v>1</v>
          </cell>
          <cell r="BO638" t="str">
            <v/>
          </cell>
          <cell r="BP638" t="str">
            <v xml:space="preserve">Expected to be replaceable. </v>
          </cell>
          <cell r="BQ638" t="str">
            <v/>
          </cell>
          <cell r="BR638" t="str">
            <v/>
          </cell>
          <cell r="BS638" t="str">
            <v/>
          </cell>
          <cell r="BT638" t="str">
            <v/>
          </cell>
          <cell r="BU638" t="str">
            <v/>
          </cell>
          <cell r="BV638" t="str">
            <v xml:space="preserve">Remove tank in accordance with above to gain access. Expected to need 2 mechanics to remove tank. </v>
          </cell>
          <cell r="BW638" t="str">
            <v/>
          </cell>
          <cell r="BX638" t="str">
            <v/>
          </cell>
          <cell r="BY638" t="str">
            <v/>
          </cell>
          <cell r="BZ638" t="str">
            <v/>
          </cell>
          <cell r="CA638" t="str">
            <v xml:space="preserve">Repair by exchange available at First or Second line without special facilities. </v>
          </cell>
          <cell r="CB638" t="str">
            <v/>
          </cell>
          <cell r="CC638" t="str">
            <v/>
          </cell>
          <cell r="CD638" t="str">
            <v/>
          </cell>
          <cell r="CE638" t="str">
            <v/>
          </cell>
          <cell r="CF638" t="str">
            <v xml:space="preserve">Remove and replace part with standard tools. No Special tools predicted. </v>
          </cell>
          <cell r="CG638" t="str">
            <v xml:space="preserve">Reinstall in the reverse order. </v>
          </cell>
          <cell r="CH638" t="str">
            <v/>
          </cell>
          <cell r="CI638" t="str">
            <v xml:space="preserve">No consumeables predicted. </v>
          </cell>
          <cell r="CJ638" t="str">
            <v xml:space="preserve">No predicted life limitations. </v>
          </cell>
          <cell r="CK638" t="str">
            <v/>
          </cell>
          <cell r="CL638" t="str">
            <v>Y</v>
          </cell>
        </row>
        <row r="639">
          <cell r="A639">
            <v>653</v>
          </cell>
          <cell r="B639">
            <v>48</v>
          </cell>
          <cell r="C639">
            <v>3</v>
          </cell>
          <cell r="D639" t="str">
            <v>Y</v>
          </cell>
          <cell r="E639">
            <v>0.224</v>
          </cell>
          <cell r="F639" t="str">
            <v>SV00A0A410AG2115</v>
          </cell>
          <cell r="G639" t="str">
            <v>FT28909</v>
          </cell>
          <cell r="H639" t="str">
            <v>PMRS/REP/REC</v>
          </cell>
          <cell r="I639" t="str">
            <v>SECONDARY TANK - 2 - PMRS REPAIR RECOVERY</v>
          </cell>
          <cell r="J639" t="str">
            <v>Clamp Plate</v>
          </cell>
          <cell r="K639" t="str">
            <v>(Strap Assy 3) FT28435/-</v>
          </cell>
          <cell r="L639" t="str">
            <v>Clamp Plate</v>
          </cell>
          <cell r="M639">
            <v>1</v>
          </cell>
          <cell r="N639">
            <v>1</v>
          </cell>
          <cell r="O639">
            <v>0.224</v>
          </cell>
          <cell r="P639">
            <v>0.224</v>
          </cell>
          <cell r="Q639">
            <v>2.2399999999999999E-7</v>
          </cell>
          <cell r="R639">
            <v>4464285.7142857146</v>
          </cell>
          <cell r="S639" t="str">
            <v>Any two straps will retain function</v>
          </cell>
          <cell r="T639" t="str">
            <v>NPRD 95 P2-152, Plate - 0.008M GM converted to hours.</v>
          </cell>
          <cell r="U639">
            <v>2</v>
          </cell>
          <cell r="V639">
            <v>1.7499999999999998</v>
          </cell>
          <cell r="W639">
            <v>3.9199999999999996E-7</v>
          </cell>
          <cell r="X63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39">
            <v>1</v>
          </cell>
          <cell r="AA639" t="str">
            <v>R5</v>
          </cell>
          <cell r="AB639" t="str">
            <v>T0</v>
          </cell>
          <cell r="AC639" t="str">
            <v>P23</v>
          </cell>
          <cell r="AD639" t="str">
            <v>T0</v>
          </cell>
          <cell r="AE639">
            <v>0</v>
          </cell>
          <cell r="AF639">
            <v>0.5</v>
          </cell>
          <cell r="AG639">
            <v>0.66666666666666663</v>
          </cell>
          <cell r="AH639">
            <v>0.5</v>
          </cell>
          <cell r="AI639">
            <v>0</v>
          </cell>
          <cell r="AJ639">
            <v>8.3333333333333329E-2</v>
          </cell>
          <cell r="AK639">
            <v>0</v>
          </cell>
          <cell r="AL639">
            <v>0</v>
          </cell>
          <cell r="AM639">
            <v>1.7499999999999998</v>
          </cell>
          <cell r="AN639">
            <v>3.9199999999999996E-7</v>
          </cell>
          <cell r="AP639">
            <v>2</v>
          </cell>
          <cell r="AQ639">
            <v>2</v>
          </cell>
          <cell r="BD639">
            <v>2</v>
          </cell>
          <cell r="BJ639">
            <v>1</v>
          </cell>
          <cell r="BK639">
            <v>1</v>
          </cell>
          <cell r="BL639">
            <v>1</v>
          </cell>
          <cell r="BM639">
            <v>1</v>
          </cell>
          <cell r="BO639" t="str">
            <v/>
          </cell>
          <cell r="BP639" t="str">
            <v xml:space="preserve">Expected to be replaceable. </v>
          </cell>
          <cell r="BQ639" t="str">
            <v/>
          </cell>
          <cell r="BR639" t="str">
            <v/>
          </cell>
          <cell r="BS639" t="str">
            <v/>
          </cell>
          <cell r="BT639" t="str">
            <v/>
          </cell>
          <cell r="BU639" t="str">
            <v/>
          </cell>
          <cell r="BV639" t="str">
            <v xml:space="preserve">Remove tank in accordance with above to gain access. Expected to need 2 mechanics to remove tank. </v>
          </cell>
          <cell r="BW639" t="str">
            <v/>
          </cell>
          <cell r="BX639" t="str">
            <v/>
          </cell>
          <cell r="BY639" t="str">
            <v/>
          </cell>
          <cell r="BZ639" t="str">
            <v/>
          </cell>
          <cell r="CA639" t="str">
            <v xml:space="preserve">Repair by exchange available at First or Second line without special facilities. </v>
          </cell>
          <cell r="CB639" t="str">
            <v/>
          </cell>
          <cell r="CC639" t="str">
            <v/>
          </cell>
          <cell r="CD639" t="str">
            <v/>
          </cell>
          <cell r="CE639" t="str">
            <v/>
          </cell>
          <cell r="CF639" t="str">
            <v xml:space="preserve">Remove and replace part with standard tools. No Special tools predicted. </v>
          </cell>
          <cell r="CG639" t="str">
            <v xml:space="preserve">Reinstall in the reverse order. </v>
          </cell>
          <cell r="CH639" t="str">
            <v/>
          </cell>
          <cell r="CI639" t="str">
            <v xml:space="preserve">No consumeables predicted. </v>
          </cell>
          <cell r="CJ639" t="str">
            <v xml:space="preserve">No predicted life limitations. </v>
          </cell>
          <cell r="CK639" t="str">
            <v/>
          </cell>
          <cell r="CL639" t="str">
            <v>Y</v>
          </cell>
        </row>
        <row r="640">
          <cell r="A640">
            <v>654</v>
          </cell>
          <cell r="B640">
            <v>48</v>
          </cell>
          <cell r="C640">
            <v>3</v>
          </cell>
          <cell r="D640" t="str">
            <v>Y</v>
          </cell>
          <cell r="E640">
            <v>0.224</v>
          </cell>
          <cell r="F640" t="str">
            <v>SV00A0A410AG2117</v>
          </cell>
          <cell r="G640" t="str">
            <v>FT28907</v>
          </cell>
          <cell r="H640" t="str">
            <v>PMRS/REP/REC</v>
          </cell>
          <cell r="I640" t="str">
            <v>SECONDARY TANK - 2 - PMRS REPAIR RECOVERY</v>
          </cell>
          <cell r="J640" t="str">
            <v>Welded Mounting Block</v>
          </cell>
          <cell r="K640" t="str">
            <v>(Strap Assy 3) FT28435/-</v>
          </cell>
          <cell r="L640" t="str">
            <v>Welded Mounting Block</v>
          </cell>
          <cell r="M640">
            <v>1</v>
          </cell>
          <cell r="N640">
            <v>1</v>
          </cell>
          <cell r="O640">
            <v>0.224</v>
          </cell>
          <cell r="P640">
            <v>0.224</v>
          </cell>
          <cell r="Q640">
            <v>2.2399999999999999E-7</v>
          </cell>
          <cell r="R640">
            <v>4464285.7142857146</v>
          </cell>
          <cell r="S640" t="str">
            <v>Any two straps will retain function</v>
          </cell>
          <cell r="T640" t="str">
            <v>NPRD 95 P2-152, Plate - 0.008M GM converted to hours.</v>
          </cell>
          <cell r="U640">
            <v>2</v>
          </cell>
          <cell r="V640">
            <v>1.7499999999999998</v>
          </cell>
          <cell r="W640">
            <v>3.9199999999999996E-7</v>
          </cell>
          <cell r="X64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40">
            <v>1</v>
          </cell>
          <cell r="AA640" t="str">
            <v>R5</v>
          </cell>
          <cell r="AB640" t="str">
            <v>T0</v>
          </cell>
          <cell r="AC640" t="str">
            <v>P23</v>
          </cell>
          <cell r="AD640" t="str">
            <v>T0</v>
          </cell>
          <cell r="AE640">
            <v>0</v>
          </cell>
          <cell r="AF640">
            <v>0.5</v>
          </cell>
          <cell r="AG640">
            <v>0.66666666666666663</v>
          </cell>
          <cell r="AH640">
            <v>0.5</v>
          </cell>
          <cell r="AI640">
            <v>0</v>
          </cell>
          <cell r="AJ640">
            <v>8.3333333333333329E-2</v>
          </cell>
          <cell r="AK640">
            <v>0</v>
          </cell>
          <cell r="AL640">
            <v>0</v>
          </cell>
          <cell r="AM640">
            <v>1.7499999999999998</v>
          </cell>
          <cell r="AN640">
            <v>3.9199999999999996E-7</v>
          </cell>
          <cell r="AP640">
            <v>2</v>
          </cell>
          <cell r="AQ640">
            <v>2</v>
          </cell>
          <cell r="BD640">
            <v>2</v>
          </cell>
          <cell r="BJ640">
            <v>1</v>
          </cell>
          <cell r="BK640">
            <v>1</v>
          </cell>
          <cell r="BL640">
            <v>1</v>
          </cell>
          <cell r="BM640">
            <v>1</v>
          </cell>
          <cell r="BO640" t="str">
            <v/>
          </cell>
          <cell r="BP640" t="str">
            <v xml:space="preserve">Expected to be replaceable. </v>
          </cell>
          <cell r="BQ640" t="str">
            <v/>
          </cell>
          <cell r="BR640" t="str">
            <v/>
          </cell>
          <cell r="BS640" t="str">
            <v/>
          </cell>
          <cell r="BT640" t="str">
            <v/>
          </cell>
          <cell r="BU640" t="str">
            <v/>
          </cell>
          <cell r="BV640" t="str">
            <v xml:space="preserve">Remove tank in accordance with above to gain access. Expected to need 2 mechanics to remove tank. </v>
          </cell>
          <cell r="BW640" t="str">
            <v/>
          </cell>
          <cell r="BX640" t="str">
            <v/>
          </cell>
          <cell r="BY640" t="str">
            <v/>
          </cell>
          <cell r="BZ640" t="str">
            <v/>
          </cell>
          <cell r="CA640" t="str">
            <v xml:space="preserve">Repair by exchange available at First or Second line without special facilities. </v>
          </cell>
          <cell r="CB640" t="str">
            <v/>
          </cell>
          <cell r="CC640" t="str">
            <v/>
          </cell>
          <cell r="CD640" t="str">
            <v/>
          </cell>
          <cell r="CE640" t="str">
            <v/>
          </cell>
          <cell r="CF640" t="str">
            <v xml:space="preserve">Remove and replace part with standard tools. No Special tools predicted. </v>
          </cell>
          <cell r="CG640" t="str">
            <v xml:space="preserve">Reinstall in the reverse order. </v>
          </cell>
          <cell r="CH640" t="str">
            <v/>
          </cell>
          <cell r="CI640" t="str">
            <v xml:space="preserve">No consumeables predicted. </v>
          </cell>
          <cell r="CJ640" t="str">
            <v xml:space="preserve">No predicted life limitations. </v>
          </cell>
          <cell r="CK640" t="str">
            <v/>
          </cell>
          <cell r="CL640" t="str">
            <v>Y</v>
          </cell>
        </row>
        <row r="641">
          <cell r="A641">
            <v>655</v>
          </cell>
          <cell r="B641">
            <v>48</v>
          </cell>
          <cell r="C641">
            <v>3</v>
          </cell>
          <cell r="D641" t="str">
            <v>Y</v>
          </cell>
          <cell r="E641">
            <v>0.224</v>
          </cell>
          <cell r="F641" t="str">
            <v>SV00A0A410AG2119</v>
          </cell>
          <cell r="G641" t="str">
            <v>FT28908</v>
          </cell>
          <cell r="H641" t="str">
            <v>PMRS/REP/REC</v>
          </cell>
          <cell r="I641" t="str">
            <v>SECONDARY TANK - 2 - PMRS REPAIR RECOVERY</v>
          </cell>
          <cell r="J641" t="str">
            <v>Strap Mounting Block</v>
          </cell>
          <cell r="K641" t="str">
            <v>(Strap Assy 3) FT28435/-</v>
          </cell>
          <cell r="L641" t="str">
            <v>Strap Mounting Block</v>
          </cell>
          <cell r="M641">
            <v>1</v>
          </cell>
          <cell r="N641">
            <v>1</v>
          </cell>
          <cell r="O641">
            <v>0.224</v>
          </cell>
          <cell r="P641">
            <v>0.224</v>
          </cell>
          <cell r="Q641">
            <v>2.2399999999999999E-7</v>
          </cell>
          <cell r="R641">
            <v>4464285.7142857146</v>
          </cell>
          <cell r="S641" t="str">
            <v>Any two straps will retain function</v>
          </cell>
          <cell r="T641" t="str">
            <v>NPRD 95 P2-152, Plate - 0.008M GM converted to hours.</v>
          </cell>
          <cell r="U641">
            <v>2</v>
          </cell>
          <cell r="V641">
            <v>1.7499999999999998</v>
          </cell>
          <cell r="W641">
            <v>3.9199999999999996E-7</v>
          </cell>
          <cell r="X64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41">
            <v>1</v>
          </cell>
          <cell r="AA641" t="str">
            <v>R5</v>
          </cell>
          <cell r="AB641" t="str">
            <v>T0</v>
          </cell>
          <cell r="AC641" t="str">
            <v>P23</v>
          </cell>
          <cell r="AD641" t="str">
            <v>T0</v>
          </cell>
          <cell r="AE641">
            <v>0</v>
          </cell>
          <cell r="AF641">
            <v>0.5</v>
          </cell>
          <cell r="AG641">
            <v>0.66666666666666663</v>
          </cell>
          <cell r="AH641">
            <v>0.5</v>
          </cell>
          <cell r="AI641">
            <v>0</v>
          </cell>
          <cell r="AJ641">
            <v>8.3333333333333329E-2</v>
          </cell>
          <cell r="AK641">
            <v>0</v>
          </cell>
          <cell r="AL641">
            <v>0</v>
          </cell>
          <cell r="AM641">
            <v>1.7499999999999998</v>
          </cell>
          <cell r="AN641">
            <v>3.9199999999999996E-7</v>
          </cell>
          <cell r="AP641">
            <v>2</v>
          </cell>
          <cell r="AQ641">
            <v>2</v>
          </cell>
          <cell r="BD641">
            <v>2</v>
          </cell>
          <cell r="BJ641">
            <v>1</v>
          </cell>
          <cell r="BK641">
            <v>1</v>
          </cell>
          <cell r="BL641">
            <v>1</v>
          </cell>
          <cell r="BM641">
            <v>1</v>
          </cell>
          <cell r="BO641" t="str">
            <v/>
          </cell>
          <cell r="BP641" t="str">
            <v xml:space="preserve">Expected to be replaceable. </v>
          </cell>
          <cell r="BQ641" t="str">
            <v/>
          </cell>
          <cell r="BR641" t="str">
            <v/>
          </cell>
          <cell r="BS641" t="str">
            <v/>
          </cell>
          <cell r="BT641" t="str">
            <v/>
          </cell>
          <cell r="BU641" t="str">
            <v/>
          </cell>
          <cell r="BV641" t="str">
            <v xml:space="preserve">Remove tank in accordance with above to gain access. Expected to need 2 mechanics to remove tank. </v>
          </cell>
          <cell r="BW641" t="str">
            <v/>
          </cell>
          <cell r="BX641" t="str">
            <v/>
          </cell>
          <cell r="BY641" t="str">
            <v/>
          </cell>
          <cell r="BZ641" t="str">
            <v/>
          </cell>
          <cell r="CA641" t="str">
            <v xml:space="preserve">Repair by exchange available at First or Second line without special facilities. </v>
          </cell>
          <cell r="CB641" t="str">
            <v/>
          </cell>
          <cell r="CC641" t="str">
            <v/>
          </cell>
          <cell r="CD641" t="str">
            <v/>
          </cell>
          <cell r="CE641" t="str">
            <v/>
          </cell>
          <cell r="CF641" t="str">
            <v xml:space="preserve">Remove and replace part with standard tools. No Special tools predicted. </v>
          </cell>
          <cell r="CG641" t="str">
            <v xml:space="preserve">Reinstall in the reverse order. </v>
          </cell>
          <cell r="CH641" t="str">
            <v/>
          </cell>
          <cell r="CI641" t="str">
            <v xml:space="preserve">No consumeables predicted. </v>
          </cell>
          <cell r="CJ641" t="str">
            <v xml:space="preserve">No predicted life limitations. </v>
          </cell>
          <cell r="CK641" t="str">
            <v/>
          </cell>
          <cell r="CL641" t="str">
            <v>Y</v>
          </cell>
        </row>
        <row r="642">
          <cell r="A642">
            <v>656</v>
          </cell>
          <cell r="B642">
            <v>5</v>
          </cell>
          <cell r="C642">
            <v>3</v>
          </cell>
          <cell r="D642" t="str">
            <v>Y</v>
          </cell>
          <cell r="E642">
            <v>0.11629627686963176</v>
          </cell>
          <cell r="F642" t="str">
            <v>SV00A0A410AG2121</v>
          </cell>
          <cell r="G642" t="str">
            <v>Z-W-NL8</v>
          </cell>
          <cell r="H642" t="str">
            <v>PMRS/REP/REC</v>
          </cell>
          <cell r="I642" t="str">
            <v>SECONDARY TANK - 2 - PMRS REPAIR RECOVERY</v>
          </cell>
          <cell r="J642" t="str">
            <v>Nord-Lock Washer M8</v>
          </cell>
          <cell r="K642" t="str">
            <v>(Strap Assy 3) FT28435/-</v>
          </cell>
          <cell r="L642" t="str">
            <v>Nord-Lock Washer M8</v>
          </cell>
          <cell r="M642">
            <v>7</v>
          </cell>
          <cell r="N642">
            <v>7</v>
          </cell>
          <cell r="O642">
            <v>1.6613753838518822E-2</v>
          </cell>
          <cell r="P642">
            <v>0.11629627686963176</v>
          </cell>
          <cell r="Q642">
            <v>1.1629627686963175E-7</v>
          </cell>
          <cell r="R642">
            <v>8598727.551020408</v>
          </cell>
          <cell r="S642" t="str">
            <v>Any two straps will retain function</v>
          </cell>
          <cell r="T642" t="str">
            <v>NPRD 95 P2-237, Washer P# 7748743 - 1/1685.3506M GM converted to hours</v>
          </cell>
          <cell r="U642">
            <v>2</v>
          </cell>
          <cell r="V642">
            <v>1.2666666666666666</v>
          </cell>
          <cell r="W642">
            <v>1.4730861736820022E-7</v>
          </cell>
          <cell r="X64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42">
            <v>1</v>
          </cell>
          <cell r="AA642" t="str">
            <v>R5</v>
          </cell>
          <cell r="AB642" t="str">
            <v>T0</v>
          </cell>
          <cell r="AC642" t="str">
            <v>P26</v>
          </cell>
          <cell r="AD642" t="str">
            <v>T0</v>
          </cell>
          <cell r="AE642">
            <v>0</v>
          </cell>
          <cell r="AF642">
            <v>0.5</v>
          </cell>
          <cell r="AG642">
            <v>0.18333333333333332</v>
          </cell>
          <cell r="AH642">
            <v>0.5</v>
          </cell>
          <cell r="AI642">
            <v>0</v>
          </cell>
          <cell r="AJ642">
            <v>8.3333333333333329E-2</v>
          </cell>
          <cell r="AK642">
            <v>0</v>
          </cell>
          <cell r="AL642">
            <v>0</v>
          </cell>
          <cell r="AM642">
            <v>1.2666666666666666</v>
          </cell>
          <cell r="AN642">
            <v>1.4730861736820022E-7</v>
          </cell>
          <cell r="AP642">
            <v>2</v>
          </cell>
          <cell r="AQ642">
            <v>2</v>
          </cell>
          <cell r="BD642">
            <v>2</v>
          </cell>
          <cell r="BJ642">
            <v>1</v>
          </cell>
          <cell r="BK642">
            <v>1</v>
          </cell>
          <cell r="BL642">
            <v>1</v>
          </cell>
          <cell r="BM642">
            <v>1</v>
          </cell>
          <cell r="BO642" t="str">
            <v/>
          </cell>
          <cell r="BP642" t="str">
            <v xml:space="preserve">Expected to be replaceable. </v>
          </cell>
          <cell r="BQ642" t="str">
            <v/>
          </cell>
          <cell r="BR642" t="str">
            <v/>
          </cell>
          <cell r="BS642" t="str">
            <v/>
          </cell>
          <cell r="BT642" t="str">
            <v/>
          </cell>
          <cell r="BU642" t="str">
            <v/>
          </cell>
          <cell r="BV642" t="str">
            <v xml:space="preserve">Remove tank in accordance with above to gain access. Expected to need 2 mechanics to remove tank. </v>
          </cell>
          <cell r="BW642" t="str">
            <v/>
          </cell>
          <cell r="BX642" t="str">
            <v/>
          </cell>
          <cell r="BY642" t="str">
            <v/>
          </cell>
          <cell r="BZ642" t="str">
            <v/>
          </cell>
          <cell r="CA642" t="str">
            <v xml:space="preserve">Repair by exchange available at First or Second line without special facilities. </v>
          </cell>
          <cell r="CB642" t="str">
            <v/>
          </cell>
          <cell r="CC642" t="str">
            <v/>
          </cell>
          <cell r="CD642" t="str">
            <v/>
          </cell>
          <cell r="CE642" t="str">
            <v/>
          </cell>
          <cell r="CF642" t="str">
            <v xml:space="preserve">Remove and replace part with standard tools. No Special tools predicted. </v>
          </cell>
          <cell r="CG642" t="str">
            <v xml:space="preserve">Reinstall in the reverse order. </v>
          </cell>
          <cell r="CH642" t="str">
            <v/>
          </cell>
          <cell r="CI642" t="str">
            <v xml:space="preserve">No consumeables predicted. </v>
          </cell>
          <cell r="CJ642" t="str">
            <v xml:space="preserve">No predicted life limitations. </v>
          </cell>
          <cell r="CK642" t="str">
            <v/>
          </cell>
          <cell r="CL642" t="str">
            <v>Y</v>
          </cell>
        </row>
        <row r="643">
          <cell r="A643">
            <v>657</v>
          </cell>
          <cell r="B643">
            <v>46</v>
          </cell>
          <cell r="C643">
            <v>3</v>
          </cell>
          <cell r="D643" t="str">
            <v>Y</v>
          </cell>
          <cell r="E643">
            <v>0.112</v>
          </cell>
          <cell r="F643" t="str">
            <v>SV00A0A410AG2123</v>
          </cell>
          <cell r="G643" t="str">
            <v>BT-M8X30SKCPHD</v>
          </cell>
          <cell r="H643" t="str">
            <v>PMRS/REP/REC</v>
          </cell>
          <cell r="I643" t="str">
            <v>SECONDARY TANK - 2 - PMRS REPAIR RECOVERY</v>
          </cell>
          <cell r="J643" t="str">
            <v>BOLT M8x30 Socket cap head screw</v>
          </cell>
          <cell r="K643" t="str">
            <v>(Strap Assy 3) FT28435/-</v>
          </cell>
          <cell r="L643" t="str">
            <v>BOLT M8x30 Socket cap head screw</v>
          </cell>
          <cell r="M643">
            <v>2</v>
          </cell>
          <cell r="N643">
            <v>2</v>
          </cell>
          <cell r="O643">
            <v>5.6000000000000001E-2</v>
          </cell>
          <cell r="P643">
            <v>0.112</v>
          </cell>
          <cell r="Q643">
            <v>1.12E-7</v>
          </cell>
          <cell r="R643">
            <v>8928571.4285714291</v>
          </cell>
          <cell r="S643" t="str">
            <v>Any two straps will retain function</v>
          </cell>
          <cell r="T643" t="str">
            <v>NPRD 95 P2-20, Bolt Hex Head - 0.0020M converted to hours</v>
          </cell>
          <cell r="U643">
            <v>2</v>
          </cell>
          <cell r="V643">
            <v>1.2666666666666666</v>
          </cell>
          <cell r="W643">
            <v>1.4186666666666667E-7</v>
          </cell>
          <cell r="X64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43">
            <v>1</v>
          </cell>
          <cell r="AA643" t="str">
            <v>R5</v>
          </cell>
          <cell r="AB643" t="str">
            <v>T0</v>
          </cell>
          <cell r="AC643" t="str">
            <v>P6</v>
          </cell>
          <cell r="AD643" t="str">
            <v>T0</v>
          </cell>
          <cell r="AE643">
            <v>0</v>
          </cell>
          <cell r="AF643">
            <v>0.5</v>
          </cell>
          <cell r="AG643">
            <v>0.18333333333333332</v>
          </cell>
          <cell r="AH643">
            <v>0.5</v>
          </cell>
          <cell r="AI643">
            <v>0</v>
          </cell>
          <cell r="AJ643">
            <v>8.3333333333333329E-2</v>
          </cell>
          <cell r="AK643">
            <v>0</v>
          </cell>
          <cell r="AL643">
            <v>0</v>
          </cell>
          <cell r="AM643">
            <v>1.2666666666666666</v>
          </cell>
          <cell r="AN643">
            <v>1.4186666666666667E-7</v>
          </cell>
          <cell r="AP643">
            <v>2</v>
          </cell>
          <cell r="AQ643">
            <v>2</v>
          </cell>
          <cell r="BD643">
            <v>2</v>
          </cell>
          <cell r="BJ643">
            <v>1</v>
          </cell>
          <cell r="BK643">
            <v>1</v>
          </cell>
          <cell r="BL643">
            <v>1</v>
          </cell>
          <cell r="BM643">
            <v>1</v>
          </cell>
          <cell r="BO643" t="str">
            <v/>
          </cell>
          <cell r="BP643" t="str">
            <v xml:space="preserve">Expected to be replaceable. </v>
          </cell>
          <cell r="BQ643" t="str">
            <v/>
          </cell>
          <cell r="BR643" t="str">
            <v/>
          </cell>
          <cell r="BS643" t="str">
            <v/>
          </cell>
          <cell r="BT643" t="str">
            <v/>
          </cell>
          <cell r="BU643" t="str">
            <v/>
          </cell>
          <cell r="BV643" t="str">
            <v xml:space="preserve">Remove tank in accordance with above to gain access. Expected to need 2 mechanics to remove tank. </v>
          </cell>
          <cell r="BW643" t="str">
            <v/>
          </cell>
          <cell r="BX643" t="str">
            <v/>
          </cell>
          <cell r="BY643" t="str">
            <v/>
          </cell>
          <cell r="BZ643" t="str">
            <v/>
          </cell>
          <cell r="CA643" t="str">
            <v xml:space="preserve">Repair by exchange available at First or Second line without special facilities. </v>
          </cell>
          <cell r="CB643" t="str">
            <v/>
          </cell>
          <cell r="CC643" t="str">
            <v/>
          </cell>
          <cell r="CD643" t="str">
            <v/>
          </cell>
          <cell r="CE643" t="str">
            <v/>
          </cell>
          <cell r="CF643" t="str">
            <v xml:space="preserve">Remove and replace part with standard tools. No Special tools predicted. </v>
          </cell>
          <cell r="CG643" t="str">
            <v xml:space="preserve">Reinstall in the reverse order. </v>
          </cell>
          <cell r="CH643" t="str">
            <v/>
          </cell>
          <cell r="CI643" t="str">
            <v xml:space="preserve">No consumeables predicted. </v>
          </cell>
          <cell r="CJ643" t="str">
            <v xml:space="preserve">No predicted life limitations. </v>
          </cell>
          <cell r="CK643" t="str">
            <v/>
          </cell>
          <cell r="CL643" t="str">
            <v>Y</v>
          </cell>
        </row>
        <row r="644">
          <cell r="A644">
            <v>658</v>
          </cell>
          <cell r="B644">
            <v>46</v>
          </cell>
          <cell r="C644">
            <v>3</v>
          </cell>
          <cell r="D644" t="str">
            <v>Y</v>
          </cell>
          <cell r="E644">
            <v>5.6000000000000001E-2</v>
          </cell>
          <cell r="F644" t="str">
            <v>SV00A0A410AG2125</v>
          </cell>
          <cell r="G644" t="str">
            <v>BT-M8X40SKCPHD</v>
          </cell>
          <cell r="H644" t="str">
            <v>PMRS/REP/REC</v>
          </cell>
          <cell r="I644" t="str">
            <v>SECONDARY TANK - 2 - PMRS REPAIR RECOVERY</v>
          </cell>
          <cell r="J644" t="str">
            <v>BOLT M8x40 Socket cap head screw</v>
          </cell>
          <cell r="K644" t="str">
            <v>(Strap Assy 3) FT28435/-</v>
          </cell>
          <cell r="L644" t="str">
            <v>BOLT M8x40 Socket cap head screw</v>
          </cell>
          <cell r="M644">
            <v>1</v>
          </cell>
          <cell r="N644">
            <v>1</v>
          </cell>
          <cell r="O644">
            <v>5.6000000000000001E-2</v>
          </cell>
          <cell r="P644">
            <v>5.6000000000000001E-2</v>
          </cell>
          <cell r="Q644">
            <v>5.5999999999999999E-8</v>
          </cell>
          <cell r="R644">
            <v>17857142.857142858</v>
          </cell>
          <cell r="S644" t="str">
            <v>Any two straps will retain function</v>
          </cell>
          <cell r="T644" t="str">
            <v>NPRD 95 P2-20, Bolt Hex Head - 0.0020M converted to hours</v>
          </cell>
          <cell r="U644">
            <v>2</v>
          </cell>
          <cell r="V644">
            <v>1.2666666666666666</v>
          </cell>
          <cell r="W644">
            <v>7.0933333333333333E-8</v>
          </cell>
          <cell r="X64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44">
            <v>1</v>
          </cell>
          <cell r="AA644" t="str">
            <v>R5</v>
          </cell>
          <cell r="AB644" t="str">
            <v>T0</v>
          </cell>
          <cell r="AC644" t="str">
            <v>P6</v>
          </cell>
          <cell r="AD644" t="str">
            <v>T0</v>
          </cell>
          <cell r="AE644">
            <v>0</v>
          </cell>
          <cell r="AF644">
            <v>0.5</v>
          </cell>
          <cell r="AG644">
            <v>0.18333333333333332</v>
          </cell>
          <cell r="AH644">
            <v>0.5</v>
          </cell>
          <cell r="AI644">
            <v>0</v>
          </cell>
          <cell r="AJ644">
            <v>8.3333333333333329E-2</v>
          </cell>
          <cell r="AK644">
            <v>0</v>
          </cell>
          <cell r="AL644">
            <v>0</v>
          </cell>
          <cell r="AM644">
            <v>1.2666666666666666</v>
          </cell>
          <cell r="AN644">
            <v>7.0933333333333333E-8</v>
          </cell>
          <cell r="AP644">
            <v>2</v>
          </cell>
          <cell r="AQ644">
            <v>2</v>
          </cell>
          <cell r="BD644">
            <v>2</v>
          </cell>
          <cell r="BJ644">
            <v>1</v>
          </cell>
          <cell r="BK644">
            <v>1</v>
          </cell>
          <cell r="BL644">
            <v>1</v>
          </cell>
          <cell r="BM644">
            <v>1</v>
          </cell>
          <cell r="BO644" t="str">
            <v/>
          </cell>
          <cell r="BP644" t="str">
            <v xml:space="preserve">Expected to be replaceable. </v>
          </cell>
          <cell r="BQ644" t="str">
            <v/>
          </cell>
          <cell r="BR644" t="str">
            <v/>
          </cell>
          <cell r="BS644" t="str">
            <v/>
          </cell>
          <cell r="BT644" t="str">
            <v/>
          </cell>
          <cell r="BU644" t="str">
            <v/>
          </cell>
          <cell r="BV644" t="str">
            <v xml:space="preserve">Remove tank in accordance with above to gain access. Expected to need 2 mechanics to remove tank. </v>
          </cell>
          <cell r="BW644" t="str">
            <v/>
          </cell>
          <cell r="BX644" t="str">
            <v/>
          </cell>
          <cell r="BY644" t="str">
            <v/>
          </cell>
          <cell r="BZ644" t="str">
            <v/>
          </cell>
          <cell r="CA644" t="str">
            <v xml:space="preserve">Repair by exchange available at First or Second line without special facilities. </v>
          </cell>
          <cell r="CB644" t="str">
            <v/>
          </cell>
          <cell r="CC644" t="str">
            <v/>
          </cell>
          <cell r="CD644" t="str">
            <v/>
          </cell>
          <cell r="CE644" t="str">
            <v/>
          </cell>
          <cell r="CF644" t="str">
            <v xml:space="preserve">Remove and replace part with standard tools. No Special tools predicted. </v>
          </cell>
          <cell r="CG644" t="str">
            <v xml:space="preserve">Reinstall in the reverse order. </v>
          </cell>
          <cell r="CH644" t="str">
            <v/>
          </cell>
          <cell r="CI644" t="str">
            <v xml:space="preserve">No consumeables predicted. </v>
          </cell>
          <cell r="CJ644" t="str">
            <v xml:space="preserve">No predicted life limitations. </v>
          </cell>
          <cell r="CK644" t="str">
            <v/>
          </cell>
          <cell r="CL644" t="str">
            <v>Y</v>
          </cell>
        </row>
        <row r="645">
          <cell r="A645">
            <v>659</v>
          </cell>
          <cell r="B645">
            <v>46</v>
          </cell>
          <cell r="C645">
            <v>3</v>
          </cell>
          <cell r="D645" t="str">
            <v>Y</v>
          </cell>
          <cell r="E645">
            <v>0.112</v>
          </cell>
          <cell r="F645" t="str">
            <v>SV00A0A410AG2127</v>
          </cell>
          <cell r="G645" t="str">
            <v>BT-M8X50SKCPHD</v>
          </cell>
          <cell r="H645" t="str">
            <v>PMRS/REP/REC</v>
          </cell>
          <cell r="I645" t="str">
            <v>SECONDARY TANK - 2 - PMRS REPAIR RECOVERY</v>
          </cell>
          <cell r="J645" t="str">
            <v>BOLT M8x50 Socket cap head screw</v>
          </cell>
          <cell r="K645" t="str">
            <v>(Strap Assy 3) FT28435/-</v>
          </cell>
          <cell r="L645" t="str">
            <v>BOLT M8x50 Socket cap head screw</v>
          </cell>
          <cell r="M645">
            <v>2</v>
          </cell>
          <cell r="N645">
            <v>2</v>
          </cell>
          <cell r="O645">
            <v>5.6000000000000001E-2</v>
          </cell>
          <cell r="P645">
            <v>0.112</v>
          </cell>
          <cell r="Q645">
            <v>1.12E-7</v>
          </cell>
          <cell r="R645">
            <v>8928571.4285714291</v>
          </cell>
          <cell r="S645" t="str">
            <v>Any two straps will retain function</v>
          </cell>
          <cell r="T645" t="str">
            <v>NPRD 95 P2-20, Bolt Hex Head - 0.0020M converted to hours</v>
          </cell>
          <cell r="U645">
            <v>2</v>
          </cell>
          <cell r="V645">
            <v>1.2666666666666666</v>
          </cell>
          <cell r="W645">
            <v>1.4186666666666667E-7</v>
          </cell>
          <cell r="X64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45">
            <v>1</v>
          </cell>
          <cell r="AA645" t="str">
            <v>R5</v>
          </cell>
          <cell r="AB645" t="str">
            <v>T0</v>
          </cell>
          <cell r="AC645" t="str">
            <v>P6</v>
          </cell>
          <cell r="AD645" t="str">
            <v>T0</v>
          </cell>
          <cell r="AE645">
            <v>0</v>
          </cell>
          <cell r="AF645">
            <v>0.5</v>
          </cell>
          <cell r="AG645">
            <v>0.18333333333333332</v>
          </cell>
          <cell r="AH645">
            <v>0.5</v>
          </cell>
          <cell r="AI645">
            <v>0</v>
          </cell>
          <cell r="AJ645">
            <v>8.3333333333333329E-2</v>
          </cell>
          <cell r="AK645">
            <v>0</v>
          </cell>
          <cell r="AL645">
            <v>0</v>
          </cell>
          <cell r="AM645">
            <v>1.2666666666666666</v>
          </cell>
          <cell r="AN645">
            <v>1.4186666666666667E-7</v>
          </cell>
          <cell r="AP645">
            <v>2</v>
          </cell>
          <cell r="AQ645">
            <v>2</v>
          </cell>
          <cell r="BD645">
            <v>2</v>
          </cell>
          <cell r="BJ645">
            <v>1</v>
          </cell>
          <cell r="BK645">
            <v>1</v>
          </cell>
          <cell r="BL645">
            <v>1</v>
          </cell>
          <cell r="BM645">
            <v>1</v>
          </cell>
          <cell r="BO645" t="str">
            <v/>
          </cell>
          <cell r="BP645" t="str">
            <v xml:space="preserve">Expected to be replaceable. </v>
          </cell>
          <cell r="BQ645" t="str">
            <v/>
          </cell>
          <cell r="BR645" t="str">
            <v/>
          </cell>
          <cell r="BS645" t="str">
            <v/>
          </cell>
          <cell r="BT645" t="str">
            <v/>
          </cell>
          <cell r="BU645" t="str">
            <v/>
          </cell>
          <cell r="BV645" t="str">
            <v xml:space="preserve">Remove tank in accordance with above to gain access. Expected to need 2 mechanics to remove tank. </v>
          </cell>
          <cell r="BW645" t="str">
            <v/>
          </cell>
          <cell r="BX645" t="str">
            <v/>
          </cell>
          <cell r="BY645" t="str">
            <v/>
          </cell>
          <cell r="BZ645" t="str">
            <v/>
          </cell>
          <cell r="CA645" t="str">
            <v xml:space="preserve">Repair by exchange available at First or Second line without special facilities. </v>
          </cell>
          <cell r="CB645" t="str">
            <v/>
          </cell>
          <cell r="CC645" t="str">
            <v/>
          </cell>
          <cell r="CD645" t="str">
            <v/>
          </cell>
          <cell r="CE645" t="str">
            <v/>
          </cell>
          <cell r="CF645" t="str">
            <v xml:space="preserve">Remove and replace part with standard tools. No Special tools predicted. </v>
          </cell>
          <cell r="CG645" t="str">
            <v xml:space="preserve">Reinstall in the reverse order. </v>
          </cell>
          <cell r="CH645" t="str">
            <v/>
          </cell>
          <cell r="CI645" t="str">
            <v xml:space="preserve">No consumeables predicted. </v>
          </cell>
          <cell r="CJ645" t="str">
            <v xml:space="preserve">No predicted life limitations. </v>
          </cell>
          <cell r="CK645" t="str">
            <v/>
          </cell>
          <cell r="CL645" t="str">
            <v>Y</v>
          </cell>
        </row>
        <row r="646">
          <cell r="A646">
            <v>660</v>
          </cell>
          <cell r="B646">
            <v>46</v>
          </cell>
          <cell r="C646">
            <v>3</v>
          </cell>
          <cell r="D646" t="str">
            <v>Y</v>
          </cell>
          <cell r="E646">
            <v>5.6000000000000001E-2</v>
          </cell>
          <cell r="F646" t="str">
            <v>SV00A0A410AG2129</v>
          </cell>
          <cell r="G646" t="str">
            <v>BT-M8X70SKCPHD</v>
          </cell>
          <cell r="H646" t="str">
            <v>PMRS/REP/REC</v>
          </cell>
          <cell r="I646" t="str">
            <v>SECONDARY TANK - 2 - PMRS REPAIR RECOVERY</v>
          </cell>
          <cell r="J646" t="str">
            <v>BOLT M8x70 Socket cap head screw</v>
          </cell>
          <cell r="K646" t="str">
            <v>(Strap Assy 3) FT28435/-</v>
          </cell>
          <cell r="L646" t="str">
            <v>BOLT M8x70 Socket cap head screw</v>
          </cell>
          <cell r="M646">
            <v>1</v>
          </cell>
          <cell r="N646">
            <v>1</v>
          </cell>
          <cell r="O646">
            <v>5.6000000000000001E-2</v>
          </cell>
          <cell r="P646">
            <v>5.6000000000000001E-2</v>
          </cell>
          <cell r="Q646">
            <v>5.5999999999999999E-8</v>
          </cell>
          <cell r="R646">
            <v>17857142.857142858</v>
          </cell>
          <cell r="S646" t="str">
            <v>Any two straps will retain function</v>
          </cell>
          <cell r="T646" t="str">
            <v>NPRD 95 P2-20, Bolt Hex Head - 0.0020M converted to hours</v>
          </cell>
          <cell r="U646">
            <v>2</v>
          </cell>
          <cell r="V646">
            <v>1.2666666666666666</v>
          </cell>
          <cell r="W646">
            <v>7.0933333333333333E-8</v>
          </cell>
          <cell r="X64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46">
            <v>1</v>
          </cell>
          <cell r="AA646" t="str">
            <v>R5</v>
          </cell>
          <cell r="AB646" t="str">
            <v>T0</v>
          </cell>
          <cell r="AC646" t="str">
            <v>P6</v>
          </cell>
          <cell r="AD646" t="str">
            <v>T0</v>
          </cell>
          <cell r="AE646">
            <v>0</v>
          </cell>
          <cell r="AF646">
            <v>0.5</v>
          </cell>
          <cell r="AG646">
            <v>0.18333333333333332</v>
          </cell>
          <cell r="AH646">
            <v>0.5</v>
          </cell>
          <cell r="AI646">
            <v>0</v>
          </cell>
          <cell r="AJ646">
            <v>8.3333333333333329E-2</v>
          </cell>
          <cell r="AK646">
            <v>0</v>
          </cell>
          <cell r="AL646">
            <v>0</v>
          </cell>
          <cell r="AM646">
            <v>1.2666666666666666</v>
          </cell>
          <cell r="AN646">
            <v>7.0933333333333333E-8</v>
          </cell>
          <cell r="AP646">
            <v>2</v>
          </cell>
          <cell r="AQ646">
            <v>2</v>
          </cell>
          <cell r="BD646">
            <v>2</v>
          </cell>
          <cell r="BJ646">
            <v>1</v>
          </cell>
          <cell r="BK646">
            <v>1</v>
          </cell>
          <cell r="BL646">
            <v>1</v>
          </cell>
          <cell r="BM646">
            <v>1</v>
          </cell>
          <cell r="BO646" t="str">
            <v/>
          </cell>
          <cell r="BP646" t="str">
            <v xml:space="preserve">Expected to be replaceable. </v>
          </cell>
          <cell r="BQ646" t="str">
            <v/>
          </cell>
          <cell r="BR646" t="str">
            <v/>
          </cell>
          <cell r="BS646" t="str">
            <v/>
          </cell>
          <cell r="BT646" t="str">
            <v/>
          </cell>
          <cell r="BU646" t="str">
            <v/>
          </cell>
          <cell r="BV646" t="str">
            <v xml:space="preserve">Remove tank in accordance with above to gain access. Expected to need 2 mechanics to remove tank. </v>
          </cell>
          <cell r="BW646" t="str">
            <v/>
          </cell>
          <cell r="BX646" t="str">
            <v/>
          </cell>
          <cell r="BY646" t="str">
            <v/>
          </cell>
          <cell r="BZ646" t="str">
            <v/>
          </cell>
          <cell r="CA646" t="str">
            <v xml:space="preserve">Repair by exchange available at First or Second line without special facilities. </v>
          </cell>
          <cell r="CB646" t="str">
            <v/>
          </cell>
          <cell r="CC646" t="str">
            <v/>
          </cell>
          <cell r="CD646" t="str">
            <v/>
          </cell>
          <cell r="CE646" t="str">
            <v/>
          </cell>
          <cell r="CF646" t="str">
            <v xml:space="preserve">Remove and replace part with standard tools. No Special tools predicted. </v>
          </cell>
          <cell r="CG646" t="str">
            <v xml:space="preserve">Reinstall in the reverse order. </v>
          </cell>
          <cell r="CH646" t="str">
            <v/>
          </cell>
          <cell r="CI646" t="str">
            <v xml:space="preserve">No consumeables predicted. </v>
          </cell>
          <cell r="CJ646" t="str">
            <v xml:space="preserve">No predicted life limitations. </v>
          </cell>
          <cell r="CK646" t="str">
            <v/>
          </cell>
          <cell r="CL646" t="str">
            <v>Y</v>
          </cell>
        </row>
        <row r="647">
          <cell r="A647">
            <v>661</v>
          </cell>
          <cell r="B647">
            <v>46</v>
          </cell>
          <cell r="C647">
            <v>3</v>
          </cell>
          <cell r="D647" t="str">
            <v>Y</v>
          </cell>
          <cell r="E647">
            <v>5.6000000000000001E-2</v>
          </cell>
          <cell r="F647" t="str">
            <v>SV00A0A410AG2131</v>
          </cell>
          <cell r="G647" t="str">
            <v>BT-M8X85SKCPHD</v>
          </cell>
          <cell r="H647" t="str">
            <v>PMRS/REP/REC</v>
          </cell>
          <cell r="I647" t="str">
            <v>SECONDARY TANK - 2 - PMRS REPAIR RECOVERY</v>
          </cell>
          <cell r="J647" t="str">
            <v>BOLT M8x85 Socket cap head screw</v>
          </cell>
          <cell r="K647" t="str">
            <v>(Strap Assy 3) FT28435/-</v>
          </cell>
          <cell r="L647" t="str">
            <v>BOLT M8x85 Socket cap head screw</v>
          </cell>
          <cell r="M647">
            <v>1</v>
          </cell>
          <cell r="N647">
            <v>1</v>
          </cell>
          <cell r="O647">
            <v>5.6000000000000001E-2</v>
          </cell>
          <cell r="P647">
            <v>5.6000000000000001E-2</v>
          </cell>
          <cell r="Q647">
            <v>5.5999999999999999E-8</v>
          </cell>
          <cell r="R647">
            <v>17857142.857142858</v>
          </cell>
          <cell r="S647" t="str">
            <v>Any two straps will retain function</v>
          </cell>
          <cell r="T647" t="str">
            <v>NPRD 95 P2-20, Bolt Hex Head - 0.0020M converted to hours</v>
          </cell>
          <cell r="U647">
            <v>2</v>
          </cell>
          <cell r="V647">
            <v>1.2666666666666666</v>
          </cell>
          <cell r="W647">
            <v>7.0933333333333333E-8</v>
          </cell>
          <cell r="X64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47">
            <v>1</v>
          </cell>
          <cell r="AA647" t="str">
            <v>R5</v>
          </cell>
          <cell r="AB647" t="str">
            <v>T0</v>
          </cell>
          <cell r="AC647" t="str">
            <v>P6</v>
          </cell>
          <cell r="AD647" t="str">
            <v>T0</v>
          </cell>
          <cell r="AE647">
            <v>0</v>
          </cell>
          <cell r="AF647">
            <v>0.5</v>
          </cell>
          <cell r="AG647">
            <v>0.18333333333333332</v>
          </cell>
          <cell r="AH647">
            <v>0.5</v>
          </cell>
          <cell r="AI647">
            <v>0</v>
          </cell>
          <cell r="AJ647">
            <v>8.3333333333333329E-2</v>
          </cell>
          <cell r="AK647">
            <v>0</v>
          </cell>
          <cell r="AL647">
            <v>0</v>
          </cell>
          <cell r="AM647">
            <v>1.2666666666666666</v>
          </cell>
          <cell r="AN647">
            <v>7.0933333333333333E-8</v>
          </cell>
          <cell r="AP647">
            <v>2</v>
          </cell>
          <cell r="AQ647">
            <v>2</v>
          </cell>
          <cell r="BD647">
            <v>2</v>
          </cell>
          <cell r="BJ647">
            <v>1</v>
          </cell>
          <cell r="BK647">
            <v>1</v>
          </cell>
          <cell r="BL647">
            <v>1</v>
          </cell>
          <cell r="BM647">
            <v>1</v>
          </cell>
          <cell r="BO647" t="str">
            <v/>
          </cell>
          <cell r="BP647" t="str">
            <v xml:space="preserve">Expected to be replaceable. </v>
          </cell>
          <cell r="BQ647" t="str">
            <v/>
          </cell>
          <cell r="BR647" t="str">
            <v/>
          </cell>
          <cell r="BS647" t="str">
            <v/>
          </cell>
          <cell r="BT647" t="str">
            <v/>
          </cell>
          <cell r="BU647" t="str">
            <v/>
          </cell>
          <cell r="BV647" t="str">
            <v xml:space="preserve">Remove tank in accordance with above to gain access. Expected to need 2 mechanics to remove tank. </v>
          </cell>
          <cell r="BW647" t="str">
            <v/>
          </cell>
          <cell r="BX647" t="str">
            <v/>
          </cell>
          <cell r="BY647" t="str">
            <v/>
          </cell>
          <cell r="BZ647" t="str">
            <v/>
          </cell>
          <cell r="CA647" t="str">
            <v xml:space="preserve">Repair by exchange available at First or Second line without special facilities. </v>
          </cell>
          <cell r="CB647" t="str">
            <v/>
          </cell>
          <cell r="CC647" t="str">
            <v/>
          </cell>
          <cell r="CD647" t="str">
            <v/>
          </cell>
          <cell r="CE647" t="str">
            <v/>
          </cell>
          <cell r="CF647" t="str">
            <v xml:space="preserve">Remove and replace part with standard tools. No Special tools predicted. </v>
          </cell>
          <cell r="CG647" t="str">
            <v xml:space="preserve">Reinstall in the reverse order. </v>
          </cell>
          <cell r="CH647" t="str">
            <v/>
          </cell>
          <cell r="CI647" t="str">
            <v xml:space="preserve">No consumeables predicted. </v>
          </cell>
          <cell r="CJ647" t="str">
            <v xml:space="preserve">No predicted life limitations. </v>
          </cell>
          <cell r="CK647" t="str">
            <v/>
          </cell>
          <cell r="CL647" t="str">
            <v>Y</v>
          </cell>
        </row>
        <row r="648">
          <cell r="A648">
            <v>662</v>
          </cell>
          <cell r="B648">
            <v>46</v>
          </cell>
          <cell r="C648">
            <v>3</v>
          </cell>
          <cell r="D648" t="str">
            <v>Y</v>
          </cell>
          <cell r="E648">
            <v>0.504</v>
          </cell>
          <cell r="F648" t="str">
            <v>SV00A0A410AG2133</v>
          </cell>
          <cell r="G648" t="str">
            <v>BT-M5X10SKCSK</v>
          </cell>
          <cell r="H648" t="str">
            <v>PMRS/REP/REC</v>
          </cell>
          <cell r="I648" t="str">
            <v>SECONDARY TANK - 2 - PMRS REPAIR RECOVERY</v>
          </cell>
          <cell r="J648" t="str">
            <v>BOLT M5x10 CSK Socket head screw</v>
          </cell>
          <cell r="K648" t="str">
            <v>(Strap Assy 3) FT28435/-</v>
          </cell>
          <cell r="L648" t="str">
            <v>BOLT M5x10 CSK Socket head screw</v>
          </cell>
          <cell r="M648">
            <v>9</v>
          </cell>
          <cell r="N648">
            <v>9</v>
          </cell>
          <cell r="O648">
            <v>5.6000000000000001E-2</v>
          </cell>
          <cell r="P648">
            <v>0.504</v>
          </cell>
          <cell r="Q648">
            <v>5.0399999999999996E-7</v>
          </cell>
          <cell r="R648">
            <v>1984126.9841269844</v>
          </cell>
          <cell r="S648" t="str">
            <v>Any two straps will retain function</v>
          </cell>
          <cell r="T648" t="str">
            <v>NPRD 95 P2-20, Bolt Hex Head - 0.0020M converted to hours</v>
          </cell>
          <cell r="U648">
            <v>2</v>
          </cell>
          <cell r="V648">
            <v>1.2666666666666666</v>
          </cell>
          <cell r="W648">
            <v>6.3839999999999989E-7</v>
          </cell>
          <cell r="X64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48">
            <v>1</v>
          </cell>
          <cell r="AA648" t="str">
            <v>R5</v>
          </cell>
          <cell r="AB648" t="str">
            <v>T0</v>
          </cell>
          <cell r="AC648" t="str">
            <v>P6</v>
          </cell>
          <cell r="AD648" t="str">
            <v>T0</v>
          </cell>
          <cell r="AE648">
            <v>0</v>
          </cell>
          <cell r="AF648">
            <v>0.5</v>
          </cell>
          <cell r="AG648">
            <v>0.18333333333333332</v>
          </cell>
          <cell r="AH648">
            <v>0.5</v>
          </cell>
          <cell r="AI648">
            <v>0</v>
          </cell>
          <cell r="AJ648">
            <v>8.3333333333333329E-2</v>
          </cell>
          <cell r="AK648">
            <v>0</v>
          </cell>
          <cell r="AL648">
            <v>0</v>
          </cell>
          <cell r="AM648">
            <v>1.2666666666666666</v>
          </cell>
          <cell r="AN648">
            <v>6.3839999999999989E-7</v>
          </cell>
          <cell r="AP648">
            <v>2</v>
          </cell>
          <cell r="AQ648">
            <v>2</v>
          </cell>
          <cell r="BD648">
            <v>2</v>
          </cell>
          <cell r="BJ648">
            <v>1</v>
          </cell>
          <cell r="BK648">
            <v>1</v>
          </cell>
          <cell r="BL648">
            <v>1</v>
          </cell>
          <cell r="BM648">
            <v>1</v>
          </cell>
          <cell r="BO648" t="str">
            <v/>
          </cell>
          <cell r="BP648" t="str">
            <v xml:space="preserve">Expected to be replaceable. </v>
          </cell>
          <cell r="BQ648" t="str">
            <v/>
          </cell>
          <cell r="BR648" t="str">
            <v/>
          </cell>
          <cell r="BS648" t="str">
            <v/>
          </cell>
          <cell r="BT648" t="str">
            <v/>
          </cell>
          <cell r="BU648" t="str">
            <v/>
          </cell>
          <cell r="BV648" t="str">
            <v xml:space="preserve">Remove tank in accordance with above to gain access. Expected to need 2 mechanics to remove tank. </v>
          </cell>
          <cell r="BW648" t="str">
            <v/>
          </cell>
          <cell r="BX648" t="str">
            <v/>
          </cell>
          <cell r="BY648" t="str">
            <v/>
          </cell>
          <cell r="BZ648" t="str">
            <v/>
          </cell>
          <cell r="CA648" t="str">
            <v xml:space="preserve">Repair by exchange available at First or Second line without special facilities. </v>
          </cell>
          <cell r="CB648" t="str">
            <v/>
          </cell>
          <cell r="CC648" t="str">
            <v/>
          </cell>
          <cell r="CD648" t="str">
            <v/>
          </cell>
          <cell r="CE648" t="str">
            <v/>
          </cell>
          <cell r="CF648" t="str">
            <v xml:space="preserve">Remove and replace part with standard tools. No Special tools predicted. </v>
          </cell>
          <cell r="CG648" t="str">
            <v xml:space="preserve">Reinstall in the reverse order. </v>
          </cell>
          <cell r="CH648" t="str">
            <v/>
          </cell>
          <cell r="CI648" t="str">
            <v xml:space="preserve">No consumeables predicted. </v>
          </cell>
          <cell r="CJ648" t="str">
            <v xml:space="preserve">No predicted life limitations. </v>
          </cell>
          <cell r="CK648" t="str">
            <v/>
          </cell>
          <cell r="CL648" t="str">
            <v>Y</v>
          </cell>
        </row>
        <row r="649">
          <cell r="A649">
            <v>663</v>
          </cell>
          <cell r="B649">
            <v>48</v>
          </cell>
          <cell r="C649">
            <v>3</v>
          </cell>
          <cell r="D649" t="str">
            <v>Y</v>
          </cell>
          <cell r="E649">
            <v>0.224</v>
          </cell>
          <cell r="F649" t="str">
            <v>SV00A0A410AG2135</v>
          </cell>
          <cell r="G649" t="str">
            <v>FT28913</v>
          </cell>
          <cell r="H649" t="str">
            <v>PMRS/REP/REC</v>
          </cell>
          <cell r="I649" t="str">
            <v>SECONDARY TANK - 2 - PMRS REPAIR RECOVERY</v>
          </cell>
          <cell r="J649" t="str">
            <v>Corner Clearance Block</v>
          </cell>
          <cell r="K649" t="str">
            <v>(Strap Assy 3) FT28435/-</v>
          </cell>
          <cell r="L649" t="str">
            <v>Corner Clearance Block</v>
          </cell>
          <cell r="M649">
            <v>1</v>
          </cell>
          <cell r="N649">
            <v>1</v>
          </cell>
          <cell r="O649">
            <v>0.224</v>
          </cell>
          <cell r="P649">
            <v>0.224</v>
          </cell>
          <cell r="Q649">
            <v>2.2399999999999999E-7</v>
          </cell>
          <cell r="R649">
            <v>4464285.7142857146</v>
          </cell>
          <cell r="S649" t="str">
            <v>Any two straps will retain function</v>
          </cell>
          <cell r="T649" t="str">
            <v>NPRD 95 P2-152, Plate - 0.008M GM converted to hours.</v>
          </cell>
          <cell r="U649">
            <v>2</v>
          </cell>
          <cell r="V649">
            <v>1.7499999999999998</v>
          </cell>
          <cell r="W649">
            <v>3.9199999999999996E-7</v>
          </cell>
          <cell r="X64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49">
            <v>1</v>
          </cell>
          <cell r="AA649" t="str">
            <v>R5</v>
          </cell>
          <cell r="AB649" t="str">
            <v>T0</v>
          </cell>
          <cell r="AC649" t="str">
            <v>P23</v>
          </cell>
          <cell r="AD649" t="str">
            <v>T0</v>
          </cell>
          <cell r="AE649">
            <v>0</v>
          </cell>
          <cell r="AF649">
            <v>0.5</v>
          </cell>
          <cell r="AG649">
            <v>0.66666666666666663</v>
          </cell>
          <cell r="AH649">
            <v>0.5</v>
          </cell>
          <cell r="AI649">
            <v>0</v>
          </cell>
          <cell r="AJ649">
            <v>8.3333333333333329E-2</v>
          </cell>
          <cell r="AK649">
            <v>0</v>
          </cell>
          <cell r="AL649">
            <v>0</v>
          </cell>
          <cell r="AM649">
            <v>1.7499999999999998</v>
          </cell>
          <cell r="AN649">
            <v>3.9199999999999996E-7</v>
          </cell>
          <cell r="AP649">
            <v>2</v>
          </cell>
          <cell r="AQ649">
            <v>2</v>
          </cell>
          <cell r="BD649">
            <v>2</v>
          </cell>
          <cell r="BJ649">
            <v>1</v>
          </cell>
          <cell r="BK649">
            <v>1</v>
          </cell>
          <cell r="BL649">
            <v>1</v>
          </cell>
          <cell r="BM649">
            <v>1</v>
          </cell>
          <cell r="BO649" t="str">
            <v/>
          </cell>
          <cell r="BP649" t="str">
            <v xml:space="preserve">Expected to be replaceable. </v>
          </cell>
          <cell r="BQ649" t="str">
            <v/>
          </cell>
          <cell r="BR649" t="str">
            <v/>
          </cell>
          <cell r="BS649" t="str">
            <v/>
          </cell>
          <cell r="BT649" t="str">
            <v/>
          </cell>
          <cell r="BU649" t="str">
            <v/>
          </cell>
          <cell r="BV649" t="str">
            <v xml:space="preserve">Remove tank in accordance with above to gain access. Expected to need 2 mechanics to remove tank. </v>
          </cell>
          <cell r="BW649" t="str">
            <v/>
          </cell>
          <cell r="BX649" t="str">
            <v/>
          </cell>
          <cell r="BY649" t="str">
            <v/>
          </cell>
          <cell r="BZ649" t="str">
            <v/>
          </cell>
          <cell r="CA649" t="str">
            <v xml:space="preserve">Repair by exchange available at First or Second line without special facilities. </v>
          </cell>
          <cell r="CB649" t="str">
            <v/>
          </cell>
          <cell r="CC649" t="str">
            <v/>
          </cell>
          <cell r="CD649" t="str">
            <v/>
          </cell>
          <cell r="CE649" t="str">
            <v/>
          </cell>
          <cell r="CF649" t="str">
            <v xml:space="preserve">Remove and replace part with standard tools. No Special tools predicted. </v>
          </cell>
          <cell r="CG649" t="str">
            <v xml:space="preserve">Reinstall in the reverse order. </v>
          </cell>
          <cell r="CH649" t="str">
            <v/>
          </cell>
          <cell r="CI649" t="str">
            <v xml:space="preserve">No consumeables predicted. </v>
          </cell>
          <cell r="CJ649" t="str">
            <v xml:space="preserve">No predicted life limitations. </v>
          </cell>
          <cell r="CK649" t="str">
            <v/>
          </cell>
          <cell r="CL649" t="str">
            <v>Y</v>
          </cell>
        </row>
        <row r="650">
          <cell r="A650">
            <v>664</v>
          </cell>
          <cell r="B650">
            <v>48</v>
          </cell>
          <cell r="C650">
            <v>3</v>
          </cell>
          <cell r="D650" t="str">
            <v>Y</v>
          </cell>
          <cell r="E650">
            <v>0.224</v>
          </cell>
          <cell r="F650" t="str">
            <v>SV00A0A410AG2137</v>
          </cell>
          <cell r="G650" t="str">
            <v>FT28917</v>
          </cell>
          <cell r="H650" t="str">
            <v>PMRS/REP/REC</v>
          </cell>
          <cell r="I650" t="str">
            <v>SECONDARY TANK - 2 - PMRS REPAIR RECOVERY</v>
          </cell>
          <cell r="J650" t="str">
            <v>Mounting Block welded</v>
          </cell>
          <cell r="K650" t="str">
            <v>(Strap Assy 3) FT28435/-</v>
          </cell>
          <cell r="L650" t="str">
            <v>Mounting Block welded</v>
          </cell>
          <cell r="M650">
            <v>1</v>
          </cell>
          <cell r="N650">
            <v>1</v>
          </cell>
          <cell r="O650">
            <v>0.224</v>
          </cell>
          <cell r="P650">
            <v>0.224</v>
          </cell>
          <cell r="Q650">
            <v>2.2399999999999999E-7</v>
          </cell>
          <cell r="R650">
            <v>4464285.7142857146</v>
          </cell>
          <cell r="S650" t="str">
            <v>Any two straps will retain function</v>
          </cell>
          <cell r="T650" t="str">
            <v>NPRD 95 P2-152, Plate - 0.008M GM converted to hours.</v>
          </cell>
          <cell r="U650">
            <v>2</v>
          </cell>
          <cell r="V650">
            <v>1.7499999999999998</v>
          </cell>
          <cell r="W650">
            <v>3.9199999999999996E-7</v>
          </cell>
          <cell r="X65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650">
            <v>1</v>
          </cell>
          <cell r="AA650" t="str">
            <v>R5</v>
          </cell>
          <cell r="AB650" t="str">
            <v>T0</v>
          </cell>
          <cell r="AC650" t="str">
            <v>P23</v>
          </cell>
          <cell r="AD650" t="str">
            <v>T0</v>
          </cell>
          <cell r="AE650">
            <v>0</v>
          </cell>
          <cell r="AF650">
            <v>0.5</v>
          </cell>
          <cell r="AG650">
            <v>0.66666666666666663</v>
          </cell>
          <cell r="AH650">
            <v>0.5</v>
          </cell>
          <cell r="AI650">
            <v>0</v>
          </cell>
          <cell r="AJ650">
            <v>8.3333333333333329E-2</v>
          </cell>
          <cell r="AK650">
            <v>0</v>
          </cell>
          <cell r="AL650">
            <v>0</v>
          </cell>
          <cell r="AM650">
            <v>1.7499999999999998</v>
          </cell>
          <cell r="AN650">
            <v>3.9199999999999996E-7</v>
          </cell>
          <cell r="AP650">
            <v>2</v>
          </cell>
          <cell r="AQ650">
            <v>2</v>
          </cell>
          <cell r="BD650">
            <v>2</v>
          </cell>
          <cell r="BJ650">
            <v>1</v>
          </cell>
          <cell r="BK650">
            <v>1</v>
          </cell>
          <cell r="BL650">
            <v>1</v>
          </cell>
          <cell r="BM650">
            <v>1</v>
          </cell>
          <cell r="BO650" t="str">
            <v/>
          </cell>
          <cell r="BP650" t="str">
            <v xml:space="preserve">Expected to be replaceable. </v>
          </cell>
          <cell r="BQ650" t="str">
            <v/>
          </cell>
          <cell r="BR650" t="str">
            <v/>
          </cell>
          <cell r="BS650" t="str">
            <v/>
          </cell>
          <cell r="BT650" t="str">
            <v/>
          </cell>
          <cell r="BU650" t="str">
            <v/>
          </cell>
          <cell r="BV650" t="str">
            <v xml:space="preserve">Remove tank in accordance with above to gain access. Expected to need 2 mechanics to remove tank. </v>
          </cell>
          <cell r="BW650" t="str">
            <v/>
          </cell>
          <cell r="BX650" t="str">
            <v/>
          </cell>
          <cell r="BY650" t="str">
            <v/>
          </cell>
          <cell r="BZ650" t="str">
            <v/>
          </cell>
          <cell r="CA650" t="str">
            <v xml:space="preserve">Repair by exchange available at First or Second line without special facilities. </v>
          </cell>
          <cell r="CB650" t="str">
            <v/>
          </cell>
          <cell r="CC650" t="str">
            <v/>
          </cell>
          <cell r="CD650" t="str">
            <v/>
          </cell>
          <cell r="CE650" t="str">
            <v/>
          </cell>
          <cell r="CF650" t="str">
            <v xml:space="preserve">Remove and replace part with standard tools. No Special tools predicted. </v>
          </cell>
          <cell r="CG650" t="str">
            <v xml:space="preserve">Reinstall in the reverse order. </v>
          </cell>
          <cell r="CH650" t="str">
            <v/>
          </cell>
          <cell r="CI650" t="str">
            <v xml:space="preserve">No consumeables predicted. </v>
          </cell>
          <cell r="CJ650" t="str">
            <v xml:space="preserve">No predicted life limitations. </v>
          </cell>
          <cell r="CK650" t="str">
            <v/>
          </cell>
          <cell r="CL650" t="str">
            <v>Y</v>
          </cell>
        </row>
        <row r="651">
          <cell r="A651">
            <v>665</v>
          </cell>
          <cell r="B651">
            <v>362</v>
          </cell>
          <cell r="C651">
            <v>2</v>
          </cell>
          <cell r="D651" t="str">
            <v>N</v>
          </cell>
          <cell r="E651">
            <v>0</v>
          </cell>
          <cell r="F651" t="str">
            <v>SV00A0A460AA11</v>
          </cell>
          <cell r="G651" t="str">
            <v/>
          </cell>
          <cell r="H651" t="str">
            <v>PMRS/REP/REC</v>
          </cell>
          <cell r="I651" t="str">
            <v>SECONDARY TANK - 2 - PMRS REPAIR RECOVERY</v>
          </cell>
          <cell r="J651" t="str">
            <v/>
          </cell>
          <cell r="K651" t="str">
            <v>DRAIN PLUG - SECONDARY TANK</v>
          </cell>
          <cell r="L651" t="str">
            <v/>
          </cell>
          <cell r="M651" t="str">
            <v/>
          </cell>
          <cell r="N651" t="str">
            <v/>
          </cell>
          <cell r="O651">
            <v>0.9426000000000001</v>
          </cell>
          <cell r="P651">
            <v>0.9426000000000001</v>
          </cell>
          <cell r="Q651">
            <v>9.4260000000000009E-7</v>
          </cell>
          <cell r="R651">
            <v>1060895.3957139824</v>
          </cell>
          <cell r="S651" t="str">
            <v>No redundancy</v>
          </cell>
          <cell r="T651" t="str">
            <v>Sum of Below Parts</v>
          </cell>
          <cell r="U651">
            <v>2</v>
          </cell>
          <cell r="V651">
            <v>0.6534691279439846</v>
          </cell>
          <cell r="W651">
            <v>6.1595999999999996E-7</v>
          </cell>
          <cell r="X651" t="str">
            <v xml:space="preserve">See parts below. If insert is damaged, the removal and replacement of the tank is required. Other damaged parts can be replaced without replacing the tank. </v>
          </cell>
          <cell r="Z651">
            <v>0</v>
          </cell>
          <cell r="AA651" t="str">
            <v>T0</v>
          </cell>
          <cell r="AB651" t="str">
            <v>T0</v>
          </cell>
          <cell r="AC651" t="str">
            <v>T0</v>
          </cell>
          <cell r="AD651" t="str">
            <v>T0</v>
          </cell>
          <cell r="AL651" t="str">
            <v>MTTE =</v>
          </cell>
          <cell r="AM651">
            <v>0.6534691279439846</v>
          </cell>
          <cell r="AN651">
            <v>6.1595999999999996E-7</v>
          </cell>
          <cell r="AP651">
            <v>1</v>
          </cell>
          <cell r="AQ651">
            <v>4</v>
          </cell>
          <cell r="BJ651">
            <v>6</v>
          </cell>
          <cell r="BL651">
            <v>6</v>
          </cell>
          <cell r="BM651">
            <v>5</v>
          </cell>
          <cell r="BN651">
            <v>1</v>
          </cell>
          <cell r="BO651" t="str">
            <v/>
          </cell>
          <cell r="BP651" t="str">
            <v/>
          </cell>
          <cell r="BQ651" t="str">
            <v/>
          </cell>
          <cell r="BR651" t="str">
            <v/>
          </cell>
          <cell r="BS651" t="str">
            <v/>
          </cell>
          <cell r="BT651" t="str">
            <v/>
          </cell>
          <cell r="BU651" t="str">
            <v/>
          </cell>
          <cell r="BV651" t="str">
            <v/>
          </cell>
          <cell r="BW651" t="str">
            <v/>
          </cell>
          <cell r="BX651" t="str">
            <v/>
          </cell>
          <cell r="BY651" t="str">
            <v/>
          </cell>
          <cell r="BZ651" t="str">
            <v/>
          </cell>
          <cell r="CA651" t="str">
            <v/>
          </cell>
          <cell r="CB651" t="str">
            <v/>
          </cell>
          <cell r="CC651" t="str">
            <v/>
          </cell>
          <cell r="CD651" t="str">
            <v/>
          </cell>
          <cell r="CE651" t="str">
            <v/>
          </cell>
          <cell r="CF651" t="str">
            <v/>
          </cell>
          <cell r="CG651" t="str">
            <v/>
          </cell>
          <cell r="CH651" t="str">
            <v/>
          </cell>
          <cell r="CI651" t="str">
            <v/>
          </cell>
          <cell r="CJ651" t="str">
            <v/>
          </cell>
          <cell r="CK651" t="str">
            <v xml:space="preserve">See parts below. If insert is damaged, the removal and replacement of the tank is required. Other damaged parts can be replaced without replacing the tank. </v>
          </cell>
          <cell r="CL651" t="str">
            <v>Y</v>
          </cell>
        </row>
        <row r="652">
          <cell r="A652">
            <v>666</v>
          </cell>
          <cell r="B652">
            <v>362</v>
          </cell>
          <cell r="C652">
            <v>3</v>
          </cell>
          <cell r="D652" t="str">
            <v>Y</v>
          </cell>
          <cell r="E652">
            <v>0.44800000000000001</v>
          </cell>
          <cell r="F652" t="str">
            <v>SV00A0A460AA1101</v>
          </cell>
          <cell r="G652" t="str">
            <v>FT28274</v>
          </cell>
          <cell r="H652" t="str">
            <v>PMRS/REP/REC</v>
          </cell>
          <cell r="I652" t="str">
            <v>SECONDARY TANK - 2 - PMRS REPAIR RECOVERY</v>
          </cell>
          <cell r="J652" t="str">
            <v xml:space="preserve">M24 X 1.5 Nut Insert (RM) </v>
          </cell>
          <cell r="K652" t="str">
            <v xml:space="preserve">Drain Plug Assembly </v>
          </cell>
          <cell r="L652" t="str">
            <v xml:space="preserve">M24 X 1.5 Nut Insert (RM) </v>
          </cell>
          <cell r="M652">
            <v>1</v>
          </cell>
          <cell r="N652">
            <v>1</v>
          </cell>
          <cell r="O652">
            <v>0.44800000000000001</v>
          </cell>
          <cell r="P652">
            <v>0.44800000000000001</v>
          </cell>
          <cell r="Q652">
            <v>4.4799999999999999E-7</v>
          </cell>
          <cell r="R652">
            <v>2232142.8571428573</v>
          </cell>
          <cell r="S652" t="str">
            <v>No redundancy</v>
          </cell>
          <cell r="T652" t="str">
            <v>NPRD 95 P2-122, Insert Mount Engine - 0.0160M converted to hours.</v>
          </cell>
          <cell r="U652">
            <v>2</v>
          </cell>
          <cell r="V652">
            <v>1.2499999999999998</v>
          </cell>
          <cell r="W652">
            <v>5.5999999999999993E-7</v>
          </cell>
          <cell r="X652" t="str">
            <v>Tank is considered beyond economic repair. Remove and replace tank in accordance with above. Expected to require 2 mechanics to remove the tank. Replace each  Bonded Seal with every disturbance. Repair by exchange available at First or Second line without</v>
          </cell>
          <cell r="Z652">
            <v>1</v>
          </cell>
          <cell r="AA652" t="str">
            <v>R5</v>
          </cell>
          <cell r="AB652" t="str">
            <v>T0</v>
          </cell>
          <cell r="AC652" t="str">
            <v>T0</v>
          </cell>
          <cell r="AD652" t="str">
            <v>T0</v>
          </cell>
          <cell r="AE652">
            <v>0</v>
          </cell>
          <cell r="AF652">
            <v>0.5</v>
          </cell>
          <cell r="AG652">
            <v>0.16666666666666666</v>
          </cell>
          <cell r="AH652">
            <v>0.5</v>
          </cell>
          <cell r="AI652">
            <v>0</v>
          </cell>
          <cell r="AJ652">
            <v>8.3333333333333329E-2</v>
          </cell>
          <cell r="AK652">
            <v>0</v>
          </cell>
          <cell r="AL652">
            <v>0</v>
          </cell>
          <cell r="AM652">
            <v>1.2499999999999998</v>
          </cell>
          <cell r="AN652">
            <v>5.5999999999999993E-7</v>
          </cell>
          <cell r="AP652">
            <v>2</v>
          </cell>
          <cell r="AQ652">
            <v>3</v>
          </cell>
          <cell r="BA652">
            <v>1</v>
          </cell>
          <cell r="BB652">
            <v>1</v>
          </cell>
          <cell r="BC652">
            <v>1</v>
          </cell>
          <cell r="BD652">
            <v>2</v>
          </cell>
          <cell r="BJ652">
            <v>1</v>
          </cell>
          <cell r="BK652">
            <v>1</v>
          </cell>
          <cell r="BL652">
            <v>8</v>
          </cell>
          <cell r="BM652">
            <v>1</v>
          </cell>
          <cell r="BO652" t="str">
            <v/>
          </cell>
          <cell r="BP652" t="str">
            <v/>
          </cell>
          <cell r="BQ652" t="str">
            <v/>
          </cell>
          <cell r="BR652" t="str">
            <v/>
          </cell>
          <cell r="BS652" t="str">
            <v/>
          </cell>
          <cell r="BT652" t="str">
            <v/>
          </cell>
          <cell r="BU652" t="str">
            <v/>
          </cell>
          <cell r="BV652" t="str">
            <v xml:space="preserve">Tank is considered beyond economic repair. Remove and replace tank in accordance with above. Expected to require 2 mechanics to remove the tank. </v>
          </cell>
          <cell r="BW652" t="str">
            <v/>
          </cell>
          <cell r="BX652" t="str">
            <v/>
          </cell>
          <cell r="BY652" t="str">
            <v/>
          </cell>
          <cell r="BZ652" t="str">
            <v xml:space="preserve">Replace each  Bonded Seal with every disturbance. </v>
          </cell>
          <cell r="CA652" t="str">
            <v xml:space="preserve">Repair by exchange available at First or Second line without special facilities. </v>
          </cell>
          <cell r="CB652" t="str">
            <v/>
          </cell>
          <cell r="CC652" t="str">
            <v/>
          </cell>
          <cell r="CD652" t="str">
            <v/>
          </cell>
          <cell r="CE652" t="str">
            <v/>
          </cell>
          <cell r="CF652" t="str">
            <v xml:space="preserve">Remove and replace part with standard tools. No Special tools predicted. </v>
          </cell>
          <cell r="CG652" t="str">
            <v xml:space="preserve">Reinstall in the reverse order. </v>
          </cell>
          <cell r="CH652" t="str">
            <v/>
          </cell>
          <cell r="CI652" t="str">
            <v>Use thread-locking compound on fasteners. Use silicone grease on bonded seals for preservation.  Use anti-seizing grease/compound on bulkhead connectors and bolts.  Use  bonding compound on mounting strap clamp locations as required. Recommended torque on</v>
          </cell>
          <cell r="CJ652" t="str">
            <v xml:space="preserve">No predicted life limitations. </v>
          </cell>
          <cell r="CK652" t="str">
            <v/>
          </cell>
          <cell r="CL652" t="str">
            <v>Y</v>
          </cell>
        </row>
        <row r="653">
          <cell r="A653">
            <v>667</v>
          </cell>
          <cell r="B653">
            <v>363</v>
          </cell>
          <cell r="C653">
            <v>3</v>
          </cell>
          <cell r="D653" t="str">
            <v>Y</v>
          </cell>
          <cell r="E653">
            <v>0.29959999999999998</v>
          </cell>
          <cell r="F653" t="str">
            <v>SV00A0A460AA1103</v>
          </cell>
          <cell r="G653" t="str">
            <v>ROV16SCFX</v>
          </cell>
          <cell r="H653" t="str">
            <v>PMRS/REP/REC</v>
          </cell>
          <cell r="I653" t="str">
            <v>SECONDARY TANK - 2 - PMRS REPAIR RECOVERY</v>
          </cell>
          <cell r="J653" t="str">
            <v>M24 X 1.5 Solid Plug</v>
          </cell>
          <cell r="K653" t="str">
            <v xml:space="preserve">Drain Plug Assembly </v>
          </cell>
          <cell r="L653" t="str">
            <v>M24 X 1.5 Solid Plug</v>
          </cell>
          <cell r="M653">
            <v>1</v>
          </cell>
          <cell r="N653">
            <v>1</v>
          </cell>
          <cell r="O653">
            <v>0.29959999999999998</v>
          </cell>
          <cell r="P653">
            <v>0.29959999999999998</v>
          </cell>
          <cell r="Q653">
            <v>2.9959999999999996E-7</v>
          </cell>
          <cell r="R653">
            <v>3337783.7116154879</v>
          </cell>
          <cell r="S653" t="str">
            <v>No redundancy</v>
          </cell>
          <cell r="T653" t="str">
            <v>NPRD 95 P2-152, Plug - 0.0107M converted to hours</v>
          </cell>
          <cell r="U653">
            <v>1</v>
          </cell>
          <cell r="V653">
            <v>9.9999999999999992E-2</v>
          </cell>
          <cell r="W653">
            <v>2.9959999999999992E-8</v>
          </cell>
          <cell r="X653" t="str">
            <v>Expected to require 1 mechanic to conduct repairs. Expected to be replaceable in situ. Open Armor Hatch for access. Replace each  Bonded Seal with every disturbance. Repair by exchange available at First or Second line without special facilities. Remove a</v>
          </cell>
          <cell r="Z653">
            <v>0</v>
          </cell>
          <cell r="AA653" t="str">
            <v>T0</v>
          </cell>
          <cell r="AB653" t="str">
            <v>T0</v>
          </cell>
          <cell r="AC653" t="str">
            <v>P20</v>
          </cell>
          <cell r="AD653" t="str">
            <v>T0</v>
          </cell>
          <cell r="AE653">
            <v>0</v>
          </cell>
          <cell r="AF653">
            <v>0</v>
          </cell>
          <cell r="AG653">
            <v>1.6666666666666666E-2</v>
          </cell>
          <cell r="AH653">
            <v>0</v>
          </cell>
          <cell r="AI653">
            <v>0</v>
          </cell>
          <cell r="AJ653">
            <v>8.3333333333333329E-2</v>
          </cell>
          <cell r="AK653">
            <v>0</v>
          </cell>
          <cell r="AL653">
            <v>0</v>
          </cell>
          <cell r="AM653">
            <v>9.9999999999999992E-2</v>
          </cell>
          <cell r="AN653">
            <v>2.9959999999999992E-8</v>
          </cell>
          <cell r="AP653">
            <v>2</v>
          </cell>
          <cell r="AQ653">
            <v>1</v>
          </cell>
          <cell r="AU653">
            <v>1</v>
          </cell>
          <cell r="BA653">
            <v>1</v>
          </cell>
          <cell r="BB653">
            <v>1</v>
          </cell>
          <cell r="BC653">
            <v>1</v>
          </cell>
          <cell r="BD653">
            <v>1</v>
          </cell>
          <cell r="BJ653">
            <v>1</v>
          </cell>
          <cell r="BL653">
            <v>7</v>
          </cell>
          <cell r="BM653">
            <v>1</v>
          </cell>
          <cell r="BO653" t="str">
            <v xml:space="preserve">Expected to require 1 mechanic to conduct repairs. </v>
          </cell>
          <cell r="BP653" t="str">
            <v xml:space="preserve">Expected to be replaceable in situ. </v>
          </cell>
          <cell r="BQ653" t="str">
            <v/>
          </cell>
          <cell r="BR653" t="str">
            <v xml:space="preserve">Open Armor Hatch for access. </v>
          </cell>
          <cell r="BS653" t="str">
            <v/>
          </cell>
          <cell r="BT653" t="str">
            <v/>
          </cell>
          <cell r="BU653" t="str">
            <v/>
          </cell>
          <cell r="BV653" t="str">
            <v/>
          </cell>
          <cell r="BW653" t="str">
            <v/>
          </cell>
          <cell r="BX653" t="str">
            <v/>
          </cell>
          <cell r="BY653" t="str">
            <v/>
          </cell>
          <cell r="BZ653" t="str">
            <v xml:space="preserve">Replace each  Bonded Seal with every disturbance. </v>
          </cell>
          <cell r="CA653" t="str">
            <v xml:space="preserve">Repair by exchange available at First or Second line without special facilities. </v>
          </cell>
          <cell r="CB653" t="str">
            <v/>
          </cell>
          <cell r="CC653" t="str">
            <v/>
          </cell>
          <cell r="CD653" t="str">
            <v/>
          </cell>
          <cell r="CE653" t="str">
            <v/>
          </cell>
          <cell r="CF653" t="str">
            <v xml:space="preserve">Remove and replace part with standard tools. No Special tools predicted. </v>
          </cell>
          <cell r="CG653" t="str">
            <v/>
          </cell>
          <cell r="CH653" t="str">
            <v/>
          </cell>
          <cell r="CI653" t="str">
            <v>Use Sealant - Copper Ease, FPT Part Number Y-C5A. Recommended torque on the drain plug is 37Nm+/- 3.0.</v>
          </cell>
          <cell r="CJ653" t="str">
            <v xml:space="preserve">No predicted life limitations. </v>
          </cell>
          <cell r="CK653" t="str">
            <v/>
          </cell>
          <cell r="CL653" t="str">
            <v>Y</v>
          </cell>
        </row>
        <row r="654">
          <cell r="A654">
            <v>668</v>
          </cell>
          <cell r="B654">
            <v>364</v>
          </cell>
          <cell r="C654">
            <v>3</v>
          </cell>
          <cell r="D654" t="str">
            <v>Y</v>
          </cell>
          <cell r="E654">
            <v>0.19500000000000001</v>
          </cell>
          <cell r="F654" t="str">
            <v>SV00A0A460AA1105</v>
          </cell>
          <cell r="G654" t="str">
            <v>Y-BS-M24</v>
          </cell>
          <cell r="H654" t="str">
            <v>PMRS/REP/REC</v>
          </cell>
          <cell r="I654" t="str">
            <v>SECONDARY TANK - 2 - PMRS REPAIR RECOVERY</v>
          </cell>
          <cell r="J654" t="str">
            <v>M24 X 1.5 Bonded Seal</v>
          </cell>
          <cell r="K654" t="str">
            <v xml:space="preserve">Drain Plug Assembly </v>
          </cell>
          <cell r="L654" t="str">
            <v>M24 X 1.5 Bonded Seal</v>
          </cell>
          <cell r="M654">
            <v>1</v>
          </cell>
          <cell r="N654">
            <v>1</v>
          </cell>
          <cell r="O654">
            <v>0.19500000000000001</v>
          </cell>
          <cell r="P654">
            <v>0.19500000000000001</v>
          </cell>
          <cell r="Q654">
            <v>1.9500000000000001E-7</v>
          </cell>
          <cell r="R654">
            <v>5128205.128205128</v>
          </cell>
          <cell r="S654" t="str">
            <v>No redundancy</v>
          </cell>
          <cell r="T654" t="str">
            <v>NPRD 95 P2-179, Seal O-Ring - 0.0780 GF converted to GM.</v>
          </cell>
          <cell r="U654">
            <v>1</v>
          </cell>
          <cell r="V654">
            <v>0.13333333333333333</v>
          </cell>
          <cell r="W654">
            <v>2.6000000000000001E-8</v>
          </cell>
          <cell r="X654" t="str">
            <v>Expected to require 1 mechanic to conduct repairs. Expected to be replaceable in situ. Open Armor Hatch for access. Replace each  Bonded Seal with every disturbance. Repair by exchange available at First or Second line without special facilities. Remove a</v>
          </cell>
          <cell r="Z654">
            <v>0</v>
          </cell>
          <cell r="AA654" t="str">
            <v>T0</v>
          </cell>
          <cell r="AB654" t="str">
            <v>T0</v>
          </cell>
          <cell r="AC654" t="str">
            <v>P7</v>
          </cell>
          <cell r="AD654" t="str">
            <v>T0</v>
          </cell>
          <cell r="AE654">
            <v>0</v>
          </cell>
          <cell r="AF654">
            <v>0</v>
          </cell>
          <cell r="AG654">
            <v>0.05</v>
          </cell>
          <cell r="AH654">
            <v>0</v>
          </cell>
          <cell r="AI654">
            <v>0</v>
          </cell>
          <cell r="AJ654">
            <v>8.3333333333333329E-2</v>
          </cell>
          <cell r="AK654">
            <v>0</v>
          </cell>
          <cell r="AL654">
            <v>0</v>
          </cell>
          <cell r="AM654">
            <v>0.13333333333333333</v>
          </cell>
          <cell r="AN654">
            <v>2.6000000000000001E-8</v>
          </cell>
          <cell r="AP654">
            <v>2</v>
          </cell>
          <cell r="AQ654">
            <v>1</v>
          </cell>
          <cell r="AU654">
            <v>1</v>
          </cell>
          <cell r="BA654">
            <v>1</v>
          </cell>
          <cell r="BB654">
            <v>1</v>
          </cell>
          <cell r="BC654">
            <v>1</v>
          </cell>
          <cell r="BD654">
            <v>1</v>
          </cell>
          <cell r="BJ654">
            <v>1</v>
          </cell>
          <cell r="BL654">
            <v>7</v>
          </cell>
          <cell r="BM654">
            <v>4</v>
          </cell>
          <cell r="BO654" t="str">
            <v xml:space="preserve">Expected to require 1 mechanic to conduct repairs. </v>
          </cell>
          <cell r="BP654" t="str">
            <v xml:space="preserve">Expected to be replaceable in situ. </v>
          </cell>
          <cell r="BQ654" t="str">
            <v/>
          </cell>
          <cell r="BR654" t="str">
            <v xml:space="preserve">Open Armor Hatch for access. </v>
          </cell>
          <cell r="BS654" t="str">
            <v/>
          </cell>
          <cell r="BT654" t="str">
            <v/>
          </cell>
          <cell r="BU654" t="str">
            <v/>
          </cell>
          <cell r="BV654" t="str">
            <v/>
          </cell>
          <cell r="BW654" t="str">
            <v/>
          </cell>
          <cell r="BX654" t="str">
            <v/>
          </cell>
          <cell r="BY654" t="str">
            <v/>
          </cell>
          <cell r="BZ654" t="str">
            <v xml:space="preserve">Replace each  Bonded Seal with every disturbance. </v>
          </cell>
          <cell r="CA654" t="str">
            <v xml:space="preserve">Repair by exchange available at First or Second line without special facilities. </v>
          </cell>
          <cell r="CB654" t="str">
            <v/>
          </cell>
          <cell r="CC654" t="str">
            <v/>
          </cell>
          <cell r="CD654" t="str">
            <v/>
          </cell>
          <cell r="CE654" t="str">
            <v/>
          </cell>
          <cell r="CF654" t="str">
            <v xml:space="preserve">Remove and replace part with standard tools. No Special tools predicted. </v>
          </cell>
          <cell r="CG654" t="str">
            <v/>
          </cell>
          <cell r="CH654" t="str">
            <v/>
          </cell>
          <cell r="CI654" t="str">
            <v>Use Sealant - Copper Ease, FPT Part Number Y-C5A. Recommended torque on the drain plug is 37Nm+/- 3.0.</v>
          </cell>
          <cell r="CJ654" t="str">
            <v xml:space="preserve">Life Limited. This material is subject to deterioration. Inspect on condition at 10 years, and every 5 years subsequently. If disturbed, replace with new. </v>
          </cell>
          <cell r="CK654" t="str">
            <v/>
          </cell>
          <cell r="CL654" t="str">
            <v>Y</v>
          </cell>
        </row>
        <row r="655">
          <cell r="A655">
            <v>669</v>
          </cell>
          <cell r="B655">
            <v>365</v>
          </cell>
          <cell r="C655">
            <v>1</v>
          </cell>
          <cell r="D655" t="str">
            <v>N</v>
          </cell>
          <cell r="E655">
            <v>0</v>
          </cell>
          <cell r="F655" t="str">
            <v>SV00A0A410AA</v>
          </cell>
          <cell r="G655" t="str">
            <v>FT28208</v>
          </cell>
          <cell r="H655" t="str">
            <v>SCOUT/REC</v>
          </cell>
          <cell r="I655" t="str">
            <v>AUXILIARY TANK - 1 - SCOUT + RECOVERY</v>
          </cell>
          <cell r="J655" t="str">
            <v/>
          </cell>
          <cell r="K655" t="str">
            <v>AUXILIARY TANK</v>
          </cell>
          <cell r="L655" t="str">
            <v/>
          </cell>
          <cell r="M655" t="str">
            <v/>
          </cell>
          <cell r="N655" t="str">
            <v/>
          </cell>
          <cell r="O655">
            <v>78.36770643580536</v>
          </cell>
          <cell r="P655">
            <v>78.36770643580536</v>
          </cell>
          <cell r="Q655">
            <v>7.8367706435805365E-5</v>
          </cell>
          <cell r="R655">
            <v>12760.358130668868</v>
          </cell>
          <cell r="S655" t="str">
            <v>Main and Secondary Tanks continues to provide fuel to Collector Tank</v>
          </cell>
          <cell r="T655" t="str">
            <v>Sum of Below Parts</v>
          </cell>
          <cell r="U655">
            <v>1</v>
          </cell>
          <cell r="V655">
            <v>0.32188171581338948</v>
          </cell>
          <cell r="W655">
            <v>2.5225131811917036E-5</v>
          </cell>
          <cell r="Z655">
            <v>0</v>
          </cell>
          <cell r="AA655" t="str">
            <v>T0</v>
          </cell>
          <cell r="AB655" t="str">
            <v>T0</v>
          </cell>
          <cell r="AC655" t="str">
            <v>T0</v>
          </cell>
          <cell r="AD655" t="str">
            <v>T0</v>
          </cell>
          <cell r="AL655" t="str">
            <v>MTTE =</v>
          </cell>
          <cell r="AM655">
            <v>0.32188171581338948</v>
          </cell>
          <cell r="BQ655" t="str">
            <v/>
          </cell>
          <cell r="BR655" t="str">
            <v/>
          </cell>
          <cell r="BS655" t="str">
            <v/>
          </cell>
          <cell r="BT655" t="str">
            <v/>
          </cell>
          <cell r="BV655" t="str">
            <v/>
          </cell>
          <cell r="BW655" t="str">
            <v/>
          </cell>
          <cell r="BX655" t="str">
            <v/>
          </cell>
          <cell r="BZ655" t="str">
            <v/>
          </cell>
          <cell r="CE655" t="str">
            <v/>
          </cell>
          <cell r="CK655" t="str">
            <v/>
          </cell>
          <cell r="CL655" t="str">
            <v>Y</v>
          </cell>
        </row>
        <row r="656">
          <cell r="A656">
            <v>670</v>
          </cell>
          <cell r="B656">
            <v>418</v>
          </cell>
          <cell r="C656">
            <v>2</v>
          </cell>
          <cell r="D656" t="str">
            <v>Y</v>
          </cell>
          <cell r="E656">
            <v>3.5896000000000003</v>
          </cell>
          <cell r="F656" t="str">
            <v>SV00A0A410AA01</v>
          </cell>
          <cell r="G656" t="str">
            <v>FT28338</v>
          </cell>
          <cell r="H656" t="str">
            <v>SCOUT/REC</v>
          </cell>
          <cell r="I656" t="str">
            <v>AUXILIARY TANK - 1 - SCOUT + RECOVERY</v>
          </cell>
          <cell r="J656" t="str">
            <v>Rotational Moulding</v>
          </cell>
          <cell r="K656" t="str">
            <v>RM Tank CH54 Black Crosslink Polyethylene</v>
          </cell>
          <cell r="L656" t="str">
            <v>Rotational Moulding</v>
          </cell>
          <cell r="M656">
            <v>1</v>
          </cell>
          <cell r="N656">
            <v>1</v>
          </cell>
          <cell r="O656">
            <v>3.5896000000000003</v>
          </cell>
          <cell r="P656">
            <v>3.5896000000000003</v>
          </cell>
          <cell r="Q656">
            <v>3.5896000000000003E-6</v>
          </cell>
          <cell r="R656">
            <v>278582.57187430351</v>
          </cell>
          <cell r="S656" t="str">
            <v>Main and Secondary Tanks continues to provide fuel to Collector Tank</v>
          </cell>
          <cell r="T656" t="str">
            <v>NPRD 95 P2-213, Tank Fuel Engine - 0.1282M converted to hours</v>
          </cell>
          <cell r="U656">
            <v>2</v>
          </cell>
          <cell r="V656">
            <v>0.23333333333333334</v>
          </cell>
          <cell r="W656">
            <v>8.3757333333333337E-7</v>
          </cell>
          <cell r="X656" t="str">
            <v>Very difficult to repair. Remove and replace tank. Drain the tank. Remove the tank. Disconnect any pipework.  disconnect fuel level sensor and optical sensor.  Disconnect any retaining fasteners (straps, cradles and mounting plates).  Carefully remove the</v>
          </cell>
          <cell r="Z656">
            <v>1</v>
          </cell>
          <cell r="AA656" t="str">
            <v>R6</v>
          </cell>
          <cell r="AB656" t="str">
            <v>T0</v>
          </cell>
          <cell r="AC656" t="str">
            <v>P21</v>
          </cell>
          <cell r="AD656" t="str">
            <v>T0</v>
          </cell>
          <cell r="AE656">
            <v>0</v>
          </cell>
          <cell r="AF656">
            <v>1.6666666666666666E-2</v>
          </cell>
          <cell r="AG656">
            <v>0.11666666666666667</v>
          </cell>
          <cell r="AH656">
            <v>1.6666666666666666E-2</v>
          </cell>
          <cell r="AI656">
            <v>0</v>
          </cell>
          <cell r="AJ656">
            <v>8.3333333333333329E-2</v>
          </cell>
          <cell r="AK656">
            <v>0</v>
          </cell>
          <cell r="AL656">
            <v>0</v>
          </cell>
          <cell r="AM656">
            <v>0.23333333333333334</v>
          </cell>
          <cell r="AN656">
            <v>8.3757333333333337E-7</v>
          </cell>
          <cell r="AP656">
            <v>1</v>
          </cell>
          <cell r="AQ656">
            <v>5</v>
          </cell>
          <cell r="AX656">
            <v>1</v>
          </cell>
          <cell r="BD656">
            <v>2</v>
          </cell>
          <cell r="BI656">
            <v>1</v>
          </cell>
          <cell r="BJ656">
            <v>1</v>
          </cell>
          <cell r="BK656">
            <v>1</v>
          </cell>
          <cell r="BL656">
            <v>2</v>
          </cell>
          <cell r="BM656">
            <v>1</v>
          </cell>
          <cell r="BO656" t="str">
            <v/>
          </cell>
          <cell r="BP656" t="str">
            <v/>
          </cell>
          <cell r="BQ656" t="str">
            <v/>
          </cell>
          <cell r="BR656" t="str">
            <v/>
          </cell>
          <cell r="BS656" t="str">
            <v/>
          </cell>
          <cell r="BT656" t="str">
            <v/>
          </cell>
          <cell r="BU656" t="str">
            <v/>
          </cell>
          <cell r="BV656" t="str">
            <v>Very difficult to repair. Remove and replace tank. Drain the tank. Remove the tank. Disconnect any pipework.  disconnect fuel level sensor and optical sensor.  Disconnect any retaining fasteners (straps, cradles and mounting plates).  Carefully remove the</v>
          </cell>
          <cell r="BW656" t="str">
            <v/>
          </cell>
          <cell r="BX656" t="str">
            <v/>
          </cell>
          <cell r="BY656" t="str">
            <v/>
          </cell>
          <cell r="BZ656" t="str">
            <v/>
          </cell>
          <cell r="CA656" t="str">
            <v xml:space="preserve">Repair by exchange available at First or Second line without special facilities. </v>
          </cell>
          <cell r="CB656" t="str">
            <v/>
          </cell>
          <cell r="CC656" t="str">
            <v/>
          </cell>
          <cell r="CD656" t="str">
            <v xml:space="preserve">Difficult to repair.  Some specialist patching is possible.  GKN can supply details. </v>
          </cell>
          <cell r="CE656" t="str">
            <v/>
          </cell>
          <cell r="CF656" t="str">
            <v xml:space="preserve">Remove and replace part with standard tools. No Special tools predicted. </v>
          </cell>
          <cell r="CG656" t="str">
            <v xml:space="preserve">Reinstall in the reverse order. </v>
          </cell>
          <cell r="CH656" t="str">
            <v/>
          </cell>
          <cell r="CI656" t="str">
            <v xml:space="preserve">Use thread-locking compound on fasteners. Use silicone grease on bonded seals for preservation.  Use anti-seizing grease/compound on bulkhead connectors and bolts.  Use  bonding compound on mounting strap clamp locations as required. </v>
          </cell>
          <cell r="CJ656" t="str">
            <v xml:space="preserve">No predicted life limitations. </v>
          </cell>
          <cell r="CK656" t="str">
            <v/>
          </cell>
          <cell r="CL656" t="str">
            <v>Y</v>
          </cell>
        </row>
        <row r="657">
          <cell r="A657">
            <v>673</v>
          </cell>
          <cell r="B657">
            <v>362</v>
          </cell>
          <cell r="C657">
            <v>2</v>
          </cell>
          <cell r="D657" t="str">
            <v>N</v>
          </cell>
          <cell r="E657">
            <v>0</v>
          </cell>
          <cell r="F657" t="str">
            <v/>
          </cell>
          <cell r="G657" t="str">
            <v>FT28238</v>
          </cell>
          <cell r="H657" t="str">
            <v>SCOUT/REC</v>
          </cell>
          <cell r="I657" t="str">
            <v>AUXILIARY TANK - 1 - SCOUT + RECOVERY</v>
          </cell>
          <cell r="J657" t="str">
            <v/>
          </cell>
          <cell r="K657" t="str">
            <v>COVERING AUX TANK</v>
          </cell>
          <cell r="L657" t="str">
            <v/>
          </cell>
          <cell r="M657" t="str">
            <v/>
          </cell>
          <cell r="N657" t="str">
            <v/>
          </cell>
          <cell r="O657">
            <v>3</v>
          </cell>
          <cell r="P657">
            <v>3</v>
          </cell>
          <cell r="Q657">
            <v>3.0000000000000001E-6</v>
          </cell>
          <cell r="R657">
            <v>333333.33333333331</v>
          </cell>
          <cell r="S657" t="str">
            <v>No redundancy</v>
          </cell>
          <cell r="T657" t="str">
            <v>Sum of Below Parts</v>
          </cell>
          <cell r="U657">
            <v>2</v>
          </cell>
          <cell r="V657">
            <v>0.23333333333333331</v>
          </cell>
          <cell r="W657">
            <v>6.9999999999999997E-7</v>
          </cell>
          <cell r="X657" t="str">
            <v xml:space="preserve">See parts below. Damaged parts will require replacement of tank. </v>
          </cell>
          <cell r="Z657">
            <v>0</v>
          </cell>
          <cell r="AA657" t="str">
            <v>T0</v>
          </cell>
          <cell r="AB657" t="str">
            <v>T0</v>
          </cell>
          <cell r="AC657" t="str">
            <v>T0</v>
          </cell>
          <cell r="AD657" t="str">
            <v>T0</v>
          </cell>
          <cell r="AL657" t="str">
            <v>MTTE =</v>
          </cell>
          <cell r="AM657">
            <v>0.23333333333333331</v>
          </cell>
          <cell r="AN657">
            <v>6.9999999999999997E-7</v>
          </cell>
          <cell r="BD657">
            <v>2</v>
          </cell>
          <cell r="BJ657">
            <v>6</v>
          </cell>
          <cell r="BN657">
            <v>3</v>
          </cell>
          <cell r="BO657" t="str">
            <v/>
          </cell>
          <cell r="BQ657" t="str">
            <v/>
          </cell>
          <cell r="BR657" t="str">
            <v/>
          </cell>
          <cell r="BS657" t="str">
            <v/>
          </cell>
          <cell r="BT657" t="str">
            <v/>
          </cell>
          <cell r="BU657" t="str">
            <v/>
          </cell>
          <cell r="BV657" t="str">
            <v/>
          </cell>
          <cell r="BW657" t="str">
            <v/>
          </cell>
          <cell r="BX657" t="str">
            <v/>
          </cell>
          <cell r="BY657" t="str">
            <v/>
          </cell>
          <cell r="BZ657" t="str">
            <v/>
          </cell>
          <cell r="CA657" t="str">
            <v/>
          </cell>
          <cell r="CB657" t="str">
            <v/>
          </cell>
          <cell r="CC657" t="str">
            <v/>
          </cell>
          <cell r="CD657" t="str">
            <v/>
          </cell>
          <cell r="CE657" t="str">
            <v/>
          </cell>
          <cell r="CF657" t="str">
            <v/>
          </cell>
          <cell r="CG657" t="str">
            <v/>
          </cell>
          <cell r="CH657" t="str">
            <v/>
          </cell>
          <cell r="CK657" t="str">
            <v xml:space="preserve">See parts below. Damaged parts will require replacement of tank. </v>
          </cell>
          <cell r="CL657" t="str">
            <v>Y</v>
          </cell>
        </row>
        <row r="658">
          <cell r="A658">
            <v>674</v>
          </cell>
          <cell r="B658">
            <v>422</v>
          </cell>
          <cell r="C658">
            <v>3</v>
          </cell>
          <cell r="D658" t="str">
            <v>Y</v>
          </cell>
          <cell r="E658">
            <v>1</v>
          </cell>
          <cell r="F658" t="str">
            <v>SV00A0A410AA0101</v>
          </cell>
          <cell r="G658" t="str">
            <v>PF-5177/5/NA92/W</v>
          </cell>
          <cell r="H658" t="str">
            <v>SCOUT/REC</v>
          </cell>
          <cell r="I658" t="str">
            <v>AUXILIARY TANK - 1 - SCOUT + RECOVERY</v>
          </cell>
          <cell r="J658" t="str">
            <v>Sponge Layer</v>
          </cell>
          <cell r="K658" t="str">
            <v>Self Seal Covering</v>
          </cell>
          <cell r="L658" t="str">
            <v>Sponge Layer</v>
          </cell>
          <cell r="M658">
            <v>1</v>
          </cell>
          <cell r="N658">
            <v>1</v>
          </cell>
          <cell r="O658">
            <v>1</v>
          </cell>
          <cell r="P658">
            <v>1</v>
          </cell>
          <cell r="Q658">
            <v>9.9999999999999995E-7</v>
          </cell>
          <cell r="R658">
            <v>1000000</v>
          </cell>
          <cell r="S658" t="str">
            <v>No redundancy</v>
          </cell>
          <cell r="T658" t="str">
            <v>Unsubstantiated Estimate</v>
          </cell>
          <cell r="U658">
            <v>3</v>
          </cell>
          <cell r="V658">
            <v>0.23333333333333334</v>
          </cell>
          <cell r="W658">
            <v>2.3333333333333333E-7</v>
          </cell>
          <cell r="X658" t="str">
            <v>Tank is considered beyond economic repair. Remove and replace tank in accordance with above. Expected to require 2 mechanics to remove the tank. Repair by exchange available at First or Second line without special facilities. Vendor approved repair of the</v>
          </cell>
          <cell r="Z658">
            <v>1</v>
          </cell>
          <cell r="AA658" t="str">
            <v>R6</v>
          </cell>
          <cell r="AB658" t="str">
            <v>T0</v>
          </cell>
          <cell r="AC658" t="str">
            <v>T0</v>
          </cell>
          <cell r="AD658" t="str">
            <v>T0</v>
          </cell>
          <cell r="AE658">
            <v>0</v>
          </cell>
          <cell r="AF658">
            <v>1.6666666666666666E-2</v>
          </cell>
          <cell r="AG658">
            <v>0.11666666666666667</v>
          </cell>
          <cell r="AH658">
            <v>1.6666666666666666E-2</v>
          </cell>
          <cell r="AI658">
            <v>0</v>
          </cell>
          <cell r="AJ658">
            <v>8.3333333333333329E-2</v>
          </cell>
          <cell r="AK658">
            <v>0</v>
          </cell>
          <cell r="AL658">
            <v>0</v>
          </cell>
          <cell r="AM658">
            <v>0.23333333333333334</v>
          </cell>
          <cell r="AN658">
            <v>2.3333333333333333E-7</v>
          </cell>
          <cell r="AP658">
            <v>2</v>
          </cell>
          <cell r="AQ658">
            <v>3</v>
          </cell>
          <cell r="BD658">
            <v>2</v>
          </cell>
          <cell r="BF658">
            <v>1</v>
          </cell>
          <cell r="BG658">
            <v>1</v>
          </cell>
          <cell r="BI658">
            <v>1</v>
          </cell>
          <cell r="BJ658">
            <v>2</v>
          </cell>
          <cell r="BK658">
            <v>1</v>
          </cell>
          <cell r="BL658">
            <v>2</v>
          </cell>
          <cell r="BM658">
            <v>3</v>
          </cell>
          <cell r="BO658" t="str">
            <v/>
          </cell>
          <cell r="BP658" t="str">
            <v/>
          </cell>
          <cell r="BQ658" t="str">
            <v/>
          </cell>
          <cell r="BR658" t="str">
            <v/>
          </cell>
          <cell r="BS658" t="str">
            <v/>
          </cell>
          <cell r="BT658" t="str">
            <v/>
          </cell>
          <cell r="BU658" t="str">
            <v/>
          </cell>
          <cell r="BV658" t="str">
            <v xml:space="preserve">Tank is considered beyond economic repair. Remove and replace tank in accordance with above. Expected to require 2 mechanics to remove the tank. </v>
          </cell>
          <cell r="BW658" t="str">
            <v/>
          </cell>
          <cell r="BX658" t="str">
            <v/>
          </cell>
          <cell r="BY658" t="str">
            <v/>
          </cell>
          <cell r="BZ658" t="str">
            <v/>
          </cell>
          <cell r="CA658" t="str">
            <v xml:space="preserve">Repair by exchange available at First or Second line without special facilities. </v>
          </cell>
          <cell r="CB658" t="str">
            <v/>
          </cell>
          <cell r="CC658" t="str">
            <v xml:space="preserve">Vendor approved repair of the tank is predicted to be too time consuming for level 1 or 2 instituations and these should be controlled in level 3 or 4 institutions with greater access to materials, tools and clean, well-lit ventillated facilities.  </v>
          </cell>
          <cell r="CD658" t="str">
            <v xml:space="preserve">Difficult to repair.  Some specialist patching is possible.  GKN can supply details. </v>
          </cell>
          <cell r="CE658" t="str">
            <v/>
          </cell>
          <cell r="CF658" t="str">
            <v xml:space="preserve">Cutting tools and Separating spatulas required. </v>
          </cell>
          <cell r="CG658" t="str">
            <v xml:space="preserve">Reinstall in the reverse order. </v>
          </cell>
          <cell r="CH658" t="str">
            <v xml:space="preserve">Task time doesn't include 24 hours inactive time awaiting curing of Adhesives. </v>
          </cell>
          <cell r="CI658" t="str">
            <v xml:space="preserve">Use thread-locking compound on fasteners. Use silicone grease on bonded seals for preservation.  Use anti-seizing grease/compound on bulkhead connectors and bolts.  Use  bonding compound on mounting strap clamp locations as required. </v>
          </cell>
          <cell r="CJ658" t="str">
            <v>Life Limited.  Exchange the tank at 15 years. Return to Vendor for refurbishment or condemn.</v>
          </cell>
          <cell r="CK658" t="str">
            <v/>
          </cell>
          <cell r="CL658" t="str">
            <v>Y</v>
          </cell>
        </row>
        <row r="659">
          <cell r="A659">
            <v>675</v>
          </cell>
          <cell r="B659">
            <v>423</v>
          </cell>
          <cell r="C659">
            <v>3</v>
          </cell>
          <cell r="D659" t="str">
            <v>Y</v>
          </cell>
          <cell r="E659">
            <v>1</v>
          </cell>
          <cell r="F659" t="str">
            <v>SV00A0A410AA0103</v>
          </cell>
          <cell r="G659" t="str">
            <v>R-PU5503</v>
          </cell>
          <cell r="H659" t="str">
            <v>SCOUT/REC</v>
          </cell>
          <cell r="I659" t="str">
            <v>AUXILIARY TANK - 1 - SCOUT + RECOVERY</v>
          </cell>
          <cell r="J659" t="str">
            <v>Outer Covering SPRAY PU</v>
          </cell>
          <cell r="K659" t="str">
            <v>Self Seal Covering</v>
          </cell>
          <cell r="L659" t="str">
            <v>Outer Covering SPRAY PU</v>
          </cell>
          <cell r="M659">
            <v>1</v>
          </cell>
          <cell r="N659">
            <v>1</v>
          </cell>
          <cell r="O659">
            <v>1</v>
          </cell>
          <cell r="P659">
            <v>1</v>
          </cell>
          <cell r="Q659">
            <v>9.9999999999999995E-7</v>
          </cell>
          <cell r="R659">
            <v>1000000</v>
          </cell>
          <cell r="S659" t="str">
            <v>No redundancy</v>
          </cell>
          <cell r="T659" t="str">
            <v>Unsubstantiated Estimate</v>
          </cell>
          <cell r="U659">
            <v>2</v>
          </cell>
          <cell r="V659">
            <v>0.23333333333333334</v>
          </cell>
          <cell r="W659">
            <v>2.3333333333333333E-7</v>
          </cell>
          <cell r="X659" t="str">
            <v>Tank is considered beyond economic repair. Remove and replace tank in accordance with above. Expected to require 2 mechanics to remove the tank. Repair by exchange available at First or Second line without special facilities. Vendor approved repair of the</v>
          </cell>
          <cell r="Z659">
            <v>1</v>
          </cell>
          <cell r="AA659" t="str">
            <v>R6</v>
          </cell>
          <cell r="AB659" t="str">
            <v>T0</v>
          </cell>
          <cell r="AC659" t="str">
            <v>T0</v>
          </cell>
          <cell r="AD659" t="str">
            <v>T0</v>
          </cell>
          <cell r="AE659">
            <v>0</v>
          </cell>
          <cell r="AF659">
            <v>1.6666666666666666E-2</v>
          </cell>
          <cell r="AG659">
            <v>0.11666666666666667</v>
          </cell>
          <cell r="AH659">
            <v>1.6666666666666666E-2</v>
          </cell>
          <cell r="AI659">
            <v>0</v>
          </cell>
          <cell r="AJ659">
            <v>8.3333333333333329E-2</v>
          </cell>
          <cell r="AK659">
            <v>0</v>
          </cell>
          <cell r="AL659">
            <v>0</v>
          </cell>
          <cell r="AM659">
            <v>0.23333333333333334</v>
          </cell>
          <cell r="AN659">
            <v>2.3333333333333333E-7</v>
          </cell>
          <cell r="AP659">
            <v>2</v>
          </cell>
          <cell r="AQ659">
            <v>3</v>
          </cell>
          <cell r="BD659">
            <v>2</v>
          </cell>
          <cell r="BF659">
            <v>1</v>
          </cell>
          <cell r="BG659">
            <v>1</v>
          </cell>
          <cell r="BI659">
            <v>1</v>
          </cell>
          <cell r="BJ659">
            <v>5</v>
          </cell>
          <cell r="BK659">
            <v>1</v>
          </cell>
          <cell r="BL659">
            <v>3</v>
          </cell>
          <cell r="BM659">
            <v>1</v>
          </cell>
          <cell r="BO659" t="str">
            <v/>
          </cell>
          <cell r="BP659" t="str">
            <v/>
          </cell>
          <cell r="BQ659" t="str">
            <v/>
          </cell>
          <cell r="BR659" t="str">
            <v/>
          </cell>
          <cell r="BS659" t="str">
            <v/>
          </cell>
          <cell r="BT659" t="str">
            <v/>
          </cell>
          <cell r="BU659" t="str">
            <v/>
          </cell>
          <cell r="BV659" t="str">
            <v xml:space="preserve">Tank is considered beyond economic repair. Remove and replace tank in accordance with above. Expected to require 2 mechanics to remove the tank. </v>
          </cell>
          <cell r="BW659" t="str">
            <v/>
          </cell>
          <cell r="BX659" t="str">
            <v/>
          </cell>
          <cell r="BY659" t="str">
            <v/>
          </cell>
          <cell r="BZ659" t="str">
            <v/>
          </cell>
          <cell r="CA659" t="str">
            <v xml:space="preserve">Repair by exchange available at First or Second line without special facilities. </v>
          </cell>
          <cell r="CB659" t="str">
            <v/>
          </cell>
          <cell r="CC659" t="str">
            <v xml:space="preserve">Vendor approved repair of the tank is predicted to be too time consuming for level 1 or 2 instituations and these should be controlled in level 3 or 4 institutions with greater access to materials, tools and clean, well-lit ventillated facilities.  </v>
          </cell>
          <cell r="CD659" t="str">
            <v xml:space="preserve">Difficult to repair.  Some specialist patching is possible.  GKN can supply details. </v>
          </cell>
          <cell r="CE659" t="str">
            <v/>
          </cell>
          <cell r="CF659" t="str">
            <v>Requires simple disposible PU application mixing and application tools and Disposible NItrile Gloves. HAZAROUS. MATERIAL, FOLLOW MSDS M-FPT/R-PU555/A and B (provided in the Kit) and the INSTRUCTIONS (provided in the Kit).</v>
          </cell>
          <cell r="CG659" t="str">
            <v xml:space="preserve">Reinstall in the reverse order. </v>
          </cell>
          <cell r="CH659" t="str">
            <v xml:space="preserve">Task time doesn't include 24 hours inactive time awaiting curing of Adhesives. </v>
          </cell>
          <cell r="CI659" t="str">
            <v>Use thread-locking compound on fasteners. Use silicone grease on bonded seals for preservation.  Use anti-seizing grease/compound on bulkhead connectors and bolts.  Use  bonding compound on mounting strap clamp locations as required.  Use  2 Part PU Repai</v>
          </cell>
          <cell r="CJ659" t="str">
            <v xml:space="preserve">No predicted life limitations. </v>
          </cell>
          <cell r="CK659" t="str">
            <v/>
          </cell>
          <cell r="CL659" t="str">
            <v>Y</v>
          </cell>
        </row>
        <row r="660">
          <cell r="A660">
            <v>676</v>
          </cell>
          <cell r="B660">
            <v>423</v>
          </cell>
          <cell r="C660">
            <v>3</v>
          </cell>
          <cell r="D660" t="str">
            <v>Y</v>
          </cell>
          <cell r="E660">
            <v>1</v>
          </cell>
          <cell r="F660" t="str">
            <v>SV00A0A410AA0105</v>
          </cell>
          <cell r="G660" t="str">
            <v>CA8360R/285</v>
          </cell>
          <cell r="H660" t="str">
            <v>SCOUT/REC</v>
          </cell>
          <cell r="I660" t="str">
            <v>AUXILIARY TANK - 1 - SCOUT + RECOVERY</v>
          </cell>
          <cell r="J660" t="str">
            <v>Def Stan 80-208 NATO Green No. 285 (Matt, Pu multi-pack)</v>
          </cell>
          <cell r="K660" t="str">
            <v>Camoflage Covering</v>
          </cell>
          <cell r="L660" t="str">
            <v>Def Stan 80-208 NATO Green No. 285 (Matt, Pu multi-pack)</v>
          </cell>
          <cell r="M660">
            <v>1</v>
          </cell>
          <cell r="N660">
            <v>1</v>
          </cell>
          <cell r="O660">
            <v>1</v>
          </cell>
          <cell r="P660">
            <v>1</v>
          </cell>
          <cell r="Q660">
            <v>9.9999999999999995E-7</v>
          </cell>
          <cell r="R660">
            <v>1000000</v>
          </cell>
          <cell r="S660" t="str">
            <v>No redundancy</v>
          </cell>
          <cell r="T660" t="str">
            <v>Unsubstantiated Estimate</v>
          </cell>
          <cell r="U660">
            <v>2</v>
          </cell>
          <cell r="V660">
            <v>0.23333333333333334</v>
          </cell>
          <cell r="W660">
            <v>2.3333333333333333E-7</v>
          </cell>
          <cell r="X660" t="str">
            <v>Tank is considered beyond economic repair. Remove and replace tank in accordance with above. Expected to require 2 mechanics to remove the tank. Repair by exchange available at First or Second line without special facilities. Vendor approved repair of the</v>
          </cell>
          <cell r="Z660">
            <v>1</v>
          </cell>
          <cell r="AA660" t="str">
            <v>R6</v>
          </cell>
          <cell r="AB660" t="str">
            <v>T0</v>
          </cell>
          <cell r="AC660" t="str">
            <v>T0</v>
          </cell>
          <cell r="AD660" t="str">
            <v>T0</v>
          </cell>
          <cell r="AE660">
            <v>0</v>
          </cell>
          <cell r="AF660">
            <v>1.6666666666666666E-2</v>
          </cell>
          <cell r="AG660">
            <v>0.11666666666666667</v>
          </cell>
          <cell r="AH660">
            <v>1.6666666666666666E-2</v>
          </cell>
          <cell r="AI660">
            <v>0</v>
          </cell>
          <cell r="AJ660">
            <v>8.3333333333333329E-2</v>
          </cell>
          <cell r="AK660">
            <v>0</v>
          </cell>
          <cell r="AL660">
            <v>0</v>
          </cell>
          <cell r="AM660">
            <v>0.23333333333333334</v>
          </cell>
          <cell r="AN660">
            <v>2.3333333333333333E-7</v>
          </cell>
          <cell r="AP660">
            <v>2</v>
          </cell>
          <cell r="AQ660">
            <v>3</v>
          </cell>
          <cell r="BD660">
            <v>2</v>
          </cell>
          <cell r="BF660">
            <v>1</v>
          </cell>
          <cell r="BG660">
            <v>1</v>
          </cell>
          <cell r="BI660">
            <v>1</v>
          </cell>
          <cell r="BJ660">
            <v>4</v>
          </cell>
          <cell r="BK660">
            <v>1</v>
          </cell>
          <cell r="BL660">
            <v>4</v>
          </cell>
          <cell r="BM660">
            <v>1</v>
          </cell>
          <cell r="BO660" t="str">
            <v/>
          </cell>
          <cell r="BP660" t="str">
            <v/>
          </cell>
          <cell r="BQ660" t="str">
            <v/>
          </cell>
          <cell r="BR660" t="str">
            <v/>
          </cell>
          <cell r="BS660" t="str">
            <v/>
          </cell>
          <cell r="BT660" t="str">
            <v/>
          </cell>
          <cell r="BU660" t="str">
            <v/>
          </cell>
          <cell r="BV660" t="str">
            <v xml:space="preserve">Tank is considered beyond economic repair. Remove and replace tank in accordance with above. Expected to require 2 mechanics to remove the tank. </v>
          </cell>
          <cell r="BW660" t="str">
            <v/>
          </cell>
          <cell r="BX660" t="str">
            <v/>
          </cell>
          <cell r="BY660" t="str">
            <v/>
          </cell>
          <cell r="BZ660" t="str">
            <v/>
          </cell>
          <cell r="CA660" t="str">
            <v xml:space="preserve">Repair by exchange available at First or Second line without special facilities. </v>
          </cell>
          <cell r="CB660" t="str">
            <v/>
          </cell>
          <cell r="CC660" t="str">
            <v xml:space="preserve">Vendor approved repair of the tank is predicted to be too time consuming for level 1 or 2 instituations and these should be controlled in level 3 or 4 institutions with greater access to materials, tools and clean, well-lit ventillated facilities.  </v>
          </cell>
          <cell r="CD660" t="str">
            <v xml:space="preserve">Difficult to repair.  Some specialist patching is possible.  GKN can supply details. </v>
          </cell>
          <cell r="CE660" t="str">
            <v/>
          </cell>
          <cell r="CF660" t="str">
            <v xml:space="preserve">Prepare the surface in accordance with manufacturers MSDS and application instructions. </v>
          </cell>
          <cell r="CG660" t="str">
            <v xml:space="preserve">Reinstall in the reverse order. </v>
          </cell>
          <cell r="CH660" t="str">
            <v xml:space="preserve">Task time doesn't include 24 hours inactive time awaiting curing of Adhesives. </v>
          </cell>
          <cell r="CI660" t="str">
            <v>Use thread-locking compound on fasteners. Use silicone grease on bonded seals for preservation.  Use anti-seizing grease/compound on bulkhead connectors and bolts.  Use bonding compound on mounting strap clamp locations as required.  Use Def Stan 8-28 NAT</v>
          </cell>
          <cell r="CJ660" t="str">
            <v xml:space="preserve">No predicted life limitations. </v>
          </cell>
          <cell r="CK660" t="str">
            <v/>
          </cell>
          <cell r="CL660" t="str">
            <v>Y</v>
          </cell>
        </row>
        <row r="661">
          <cell r="A661">
            <v>677</v>
          </cell>
          <cell r="B661">
            <v>314</v>
          </cell>
          <cell r="C661">
            <v>2</v>
          </cell>
          <cell r="D661" t="str">
            <v>N</v>
          </cell>
          <cell r="E661">
            <v>0</v>
          </cell>
          <cell r="F661" t="str">
            <v>SV00A0A410AA15</v>
          </cell>
          <cell r="G661" t="str">
            <v>FT28394</v>
          </cell>
          <cell r="H661" t="str">
            <v>SCOUT/REC</v>
          </cell>
          <cell r="I661" t="str">
            <v>AUXILIARY TANK - 1 - SCOUT + RECOVERY</v>
          </cell>
          <cell r="J661" t="str">
            <v/>
          </cell>
          <cell r="K661" t="str">
            <v>Access Cover Assy</v>
          </cell>
          <cell r="L661" t="str">
            <v/>
          </cell>
          <cell r="M661" t="str">
            <v/>
          </cell>
          <cell r="N661" t="str">
            <v/>
          </cell>
          <cell r="O661">
            <v>2.274817423967924</v>
          </cell>
          <cell r="P661">
            <v>2.274817423967924</v>
          </cell>
          <cell r="Q661">
            <v>2.274817423967924E-6</v>
          </cell>
          <cell r="R661">
            <v>439595.71852395852</v>
          </cell>
          <cell r="S661" t="str">
            <v>No redundancy</v>
          </cell>
          <cell r="T661" t="str">
            <v>NPRD-95 P2-136. Mechanical Filter Screen (Summary). 0.2286 GB converted to GM.</v>
          </cell>
          <cell r="U661">
            <v>1</v>
          </cell>
          <cell r="V661">
            <v>0.98432876428636618</v>
          </cell>
          <cell r="W661">
            <v>2.2391682239114415E-6</v>
          </cell>
          <cell r="X661" t="str">
            <v xml:space="preserve">Repair by exchange available at First or Second line without special facilities. See parts below. Individual damaged parts can be replaced without replacing the tank. </v>
          </cell>
          <cell r="Z661">
            <v>0</v>
          </cell>
          <cell r="AA661" t="str">
            <v>T0</v>
          </cell>
          <cell r="AB661" t="str">
            <v>T0</v>
          </cell>
          <cell r="AC661" t="str">
            <v>T0</v>
          </cell>
          <cell r="AD661" t="str">
            <v>T0</v>
          </cell>
          <cell r="AL661" t="str">
            <v>MTTE =</v>
          </cell>
          <cell r="AM661">
            <v>0.98432876428636618</v>
          </cell>
          <cell r="AN661">
            <v>2.2391682239114415E-6</v>
          </cell>
          <cell r="AP661">
            <v>1</v>
          </cell>
          <cell r="AQ661">
            <v>4</v>
          </cell>
          <cell r="BJ661">
            <v>6</v>
          </cell>
          <cell r="BL661">
            <v>6</v>
          </cell>
          <cell r="BM661">
            <v>5</v>
          </cell>
          <cell r="BN661">
            <v>2</v>
          </cell>
          <cell r="BO661" t="str">
            <v/>
          </cell>
          <cell r="BP661" t="str">
            <v/>
          </cell>
          <cell r="BQ661" t="str">
            <v/>
          </cell>
          <cell r="BR661" t="str">
            <v/>
          </cell>
          <cell r="BS661" t="str">
            <v/>
          </cell>
          <cell r="BT661" t="str">
            <v/>
          </cell>
          <cell r="BU661" t="str">
            <v/>
          </cell>
          <cell r="BV661" t="str">
            <v/>
          </cell>
          <cell r="BW661" t="str">
            <v/>
          </cell>
          <cell r="BX661" t="str">
            <v/>
          </cell>
          <cell r="BY661" t="str">
            <v/>
          </cell>
          <cell r="BZ661" t="str">
            <v/>
          </cell>
          <cell r="CA661" t="str">
            <v xml:space="preserve">Repair by exchange available at First or Second line without special facilities. </v>
          </cell>
          <cell r="CB661" t="str">
            <v/>
          </cell>
          <cell r="CC661" t="str">
            <v/>
          </cell>
          <cell r="CD661" t="str">
            <v/>
          </cell>
          <cell r="CE661" t="str">
            <v/>
          </cell>
          <cell r="CF661" t="str">
            <v/>
          </cell>
          <cell r="CG661" t="str">
            <v/>
          </cell>
          <cell r="CH661" t="str">
            <v/>
          </cell>
          <cell r="CI661" t="str">
            <v/>
          </cell>
          <cell r="CJ661" t="str">
            <v/>
          </cell>
          <cell r="CK661" t="str">
            <v xml:space="preserve">See parts below. Individual damaged parts can be replaced without replacing the tank. </v>
          </cell>
          <cell r="CL661" t="str">
            <v>Y</v>
          </cell>
        </row>
        <row r="662">
          <cell r="A662">
            <v>678</v>
          </cell>
          <cell r="B662">
            <v>314</v>
          </cell>
          <cell r="C662">
            <v>3</v>
          </cell>
          <cell r="D662" t="str">
            <v>Y</v>
          </cell>
          <cell r="E662">
            <v>0.224</v>
          </cell>
          <cell r="F662" t="str">
            <v>SV00A0A410AA1501</v>
          </cell>
          <cell r="G662" t="str">
            <v>FT28396</v>
          </cell>
          <cell r="H662" t="str">
            <v>SCOUT/REC</v>
          </cell>
          <cell r="I662" t="str">
            <v>AUXILIARY TANK - 1 - SCOUT + RECOVERY</v>
          </cell>
          <cell r="J662" t="str">
            <v>Lid</v>
          </cell>
          <cell r="K662" t="str">
            <v xml:space="preserve"> Access Cover Assy   FT28394</v>
          </cell>
          <cell r="L662" t="str">
            <v>Lid</v>
          </cell>
          <cell r="M662">
            <v>1</v>
          </cell>
          <cell r="N662">
            <v>1</v>
          </cell>
          <cell r="O662">
            <v>0.224</v>
          </cell>
          <cell r="P662">
            <v>0.224</v>
          </cell>
          <cell r="Q662">
            <v>2.2399999999999999E-7</v>
          </cell>
          <cell r="R662">
            <v>4464285.7142857146</v>
          </cell>
          <cell r="S662" t="str">
            <v>No redundancy</v>
          </cell>
          <cell r="T662" t="str">
            <v>NPRD 95 P2-152, Plate - 0.008M GM converted to hours.</v>
          </cell>
          <cell r="U662">
            <v>1</v>
          </cell>
          <cell r="V662">
            <v>0.98333333333333328</v>
          </cell>
          <cell r="W662">
            <v>2.2026666666666665E-7</v>
          </cell>
          <cell r="X662" t="str">
            <v>Expected to require 1 mechanic to conduct repairs. Expected to be repairable in situ. Remove Cover Lid Assembly. Remove 44 bolts to remove the Top Access Plate. Repair by exchange available at First or Second line without special facilities. Remove and re</v>
          </cell>
          <cell r="Y662">
            <v>44</v>
          </cell>
          <cell r="Z662">
            <v>0</v>
          </cell>
          <cell r="AA662" t="str">
            <v>T0</v>
          </cell>
          <cell r="AB662" t="str">
            <v>T5</v>
          </cell>
          <cell r="AC662" t="str">
            <v>P17</v>
          </cell>
          <cell r="AD662" t="str">
            <v>T0</v>
          </cell>
          <cell r="AE662">
            <v>0.36666666666666664</v>
          </cell>
          <cell r="AF662">
            <v>0</v>
          </cell>
          <cell r="AG662">
            <v>0.16666666666666666</v>
          </cell>
          <cell r="AH662">
            <v>0</v>
          </cell>
          <cell r="AI662">
            <v>0.36666666666666664</v>
          </cell>
          <cell r="AJ662">
            <v>8.3333333333333329E-2</v>
          </cell>
          <cell r="AK662">
            <v>0</v>
          </cell>
          <cell r="AL662">
            <v>0</v>
          </cell>
          <cell r="AM662">
            <v>0.98333333333333328</v>
          </cell>
          <cell r="AN662">
            <v>2.2026666666666665E-7</v>
          </cell>
          <cell r="AP662">
            <v>1</v>
          </cell>
          <cell r="AQ662">
            <v>1</v>
          </cell>
          <cell r="AR662">
            <v>1</v>
          </cell>
          <cell r="AS662">
            <v>44</v>
          </cell>
          <cell r="AW662">
            <v>2</v>
          </cell>
          <cell r="BD662">
            <v>1</v>
          </cell>
          <cell r="BJ662">
            <v>1</v>
          </cell>
          <cell r="BL662">
            <v>1</v>
          </cell>
          <cell r="BM662">
            <v>1</v>
          </cell>
          <cell r="BO662" t="str">
            <v xml:space="preserve">Expected to require 1 mechanic to conduct repairs. </v>
          </cell>
          <cell r="BP662" t="str">
            <v xml:space="preserve">Expected to be repairable in situ. </v>
          </cell>
          <cell r="BQ662" t="str">
            <v/>
          </cell>
          <cell r="BR662" t="str">
            <v/>
          </cell>
          <cell r="BS662" t="str">
            <v/>
          </cell>
          <cell r="BT662" t="str">
            <v xml:space="preserve">Remove Cover Lid Assembly. </v>
          </cell>
          <cell r="BU662" t="str">
            <v/>
          </cell>
          <cell r="BV662" t="str">
            <v/>
          </cell>
          <cell r="BW662" t="str">
            <v xml:space="preserve">Remove 44 bolts to remove the Top Access Plate. </v>
          </cell>
          <cell r="BX662" t="str">
            <v/>
          </cell>
          <cell r="BY662" t="str">
            <v/>
          </cell>
          <cell r="BZ662" t="str">
            <v/>
          </cell>
          <cell r="CA662" t="str">
            <v xml:space="preserve">Repair by exchange available at First or Second line without special facilities. </v>
          </cell>
          <cell r="CB662" t="str">
            <v/>
          </cell>
          <cell r="CC662" t="str">
            <v/>
          </cell>
          <cell r="CD662" t="str">
            <v/>
          </cell>
          <cell r="CE662" t="str">
            <v/>
          </cell>
          <cell r="CF662" t="str">
            <v xml:space="preserve">Remove and replace part with standard tools. No Special tools predicted. </v>
          </cell>
          <cell r="CG662" t="str">
            <v/>
          </cell>
          <cell r="CH662" t="str">
            <v/>
          </cell>
          <cell r="CI662" t="str">
            <v xml:space="preserve">No consumeables predicted. </v>
          </cell>
          <cell r="CJ662" t="str">
            <v xml:space="preserve">No predicted life limitations. </v>
          </cell>
          <cell r="CK662" t="str">
            <v/>
          </cell>
          <cell r="CL662" t="str">
            <v>Y</v>
          </cell>
        </row>
        <row r="663">
          <cell r="A663">
            <v>679</v>
          </cell>
          <cell r="B663">
            <v>364</v>
          </cell>
          <cell r="C663">
            <v>3</v>
          </cell>
          <cell r="D663" t="str">
            <v>Y</v>
          </cell>
          <cell r="E663">
            <v>0.19500000000000001</v>
          </cell>
          <cell r="F663" t="str">
            <v>SV00A0A410AA1503</v>
          </cell>
          <cell r="G663" t="str">
            <v>FT28517</v>
          </cell>
          <cell r="H663" t="str">
            <v>SCOUT/REC</v>
          </cell>
          <cell r="I663" t="str">
            <v>AUXILIARY TANK - 1 - SCOUT + RECOVERY</v>
          </cell>
          <cell r="J663" t="str">
            <v>P seal</v>
          </cell>
          <cell r="K663" t="str">
            <v xml:space="preserve"> Access Cover Assy   FT28394</v>
          </cell>
          <cell r="L663" t="str">
            <v>P seal</v>
          </cell>
          <cell r="M663">
            <v>1</v>
          </cell>
          <cell r="N663">
            <v>1</v>
          </cell>
          <cell r="O663">
            <v>0.19500000000000001</v>
          </cell>
          <cell r="P663">
            <v>0.19500000000000001</v>
          </cell>
          <cell r="Q663">
            <v>1.9500000000000001E-7</v>
          </cell>
          <cell r="R663">
            <v>5128205.128205128</v>
          </cell>
          <cell r="S663" t="str">
            <v>No redundancy</v>
          </cell>
          <cell r="T663" t="str">
            <v>NPRD 95 P2-179, Seal O-Ring - 0.0780 GF converted to GM.</v>
          </cell>
          <cell r="U663">
            <v>1</v>
          </cell>
          <cell r="V663">
            <v>0.83333333333333337</v>
          </cell>
          <cell r="W663">
            <v>1.6250000000000001E-7</v>
          </cell>
          <cell r="X663" t="str">
            <v>Expected to require 1 mechanic to conduct repairs. Expected to be replaceable in situ. Remove Cover Lid Assembly. Remove 44 bolts to remove the Top Access Plate. Repair by exchange available at First or Second line without special facilities. Remove and r</v>
          </cell>
          <cell r="Y663">
            <v>44</v>
          </cell>
          <cell r="Z663">
            <v>0</v>
          </cell>
          <cell r="AA663" t="str">
            <v>T0</v>
          </cell>
          <cell r="AB663" t="str">
            <v>T5</v>
          </cell>
          <cell r="AC663" t="str">
            <v>P26</v>
          </cell>
          <cell r="AD663" t="str">
            <v>T0</v>
          </cell>
          <cell r="AE663">
            <v>0.36666666666666664</v>
          </cell>
          <cell r="AF663">
            <v>0</v>
          </cell>
          <cell r="AG663">
            <v>1.6666666666666666E-2</v>
          </cell>
          <cell r="AH663">
            <v>0</v>
          </cell>
          <cell r="AI663">
            <v>0.36666666666666664</v>
          </cell>
          <cell r="AJ663">
            <v>8.3333333333333329E-2</v>
          </cell>
          <cell r="AK663">
            <v>0</v>
          </cell>
          <cell r="AL663">
            <v>0</v>
          </cell>
          <cell r="AM663">
            <v>0.83333333333333337</v>
          </cell>
          <cell r="AN663">
            <v>1.6250000000000001E-7</v>
          </cell>
          <cell r="AP663">
            <v>2</v>
          </cell>
          <cell r="AQ663">
            <v>1</v>
          </cell>
          <cell r="AR663">
            <v>1</v>
          </cell>
          <cell r="AS663">
            <v>44</v>
          </cell>
          <cell r="AW663">
            <v>2</v>
          </cell>
          <cell r="BD663">
            <v>1</v>
          </cell>
          <cell r="BJ663">
            <v>1</v>
          </cell>
          <cell r="BL663">
            <v>1</v>
          </cell>
          <cell r="BM663">
            <v>2</v>
          </cell>
          <cell r="BO663" t="str">
            <v xml:space="preserve">Expected to require 1 mechanic to conduct repairs. </v>
          </cell>
          <cell r="BP663" t="str">
            <v xml:space="preserve">Expected to be replaceable in situ. </v>
          </cell>
          <cell r="BQ663" t="str">
            <v/>
          </cell>
          <cell r="BR663" t="str">
            <v/>
          </cell>
          <cell r="BS663" t="str">
            <v/>
          </cell>
          <cell r="BT663" t="str">
            <v xml:space="preserve">Remove Cover Lid Assembly. </v>
          </cell>
          <cell r="BU663" t="str">
            <v/>
          </cell>
          <cell r="BV663" t="str">
            <v/>
          </cell>
          <cell r="BW663" t="str">
            <v xml:space="preserve">Remove 44 bolts to remove the Top Access Plate. </v>
          </cell>
          <cell r="BX663" t="str">
            <v/>
          </cell>
          <cell r="BY663" t="str">
            <v/>
          </cell>
          <cell r="BZ663" t="str">
            <v/>
          </cell>
          <cell r="CA663" t="str">
            <v xml:space="preserve">Repair by exchange available at First or Second line without special facilities. </v>
          </cell>
          <cell r="CB663" t="str">
            <v/>
          </cell>
          <cell r="CC663" t="str">
            <v/>
          </cell>
          <cell r="CD663" t="str">
            <v/>
          </cell>
          <cell r="CE663" t="str">
            <v/>
          </cell>
          <cell r="CF663" t="str">
            <v xml:space="preserve">Remove and replace part with standard tools. No Special tools predicted. </v>
          </cell>
          <cell r="CG663" t="str">
            <v/>
          </cell>
          <cell r="CH663" t="str">
            <v/>
          </cell>
          <cell r="CI663" t="str">
            <v xml:space="preserve">No consumeables predicted. </v>
          </cell>
          <cell r="CJ663" t="str">
            <v>Life Limited. This material is subject to deterioration. Inspect on condition at 10 years, and every 5 years subsequently.</v>
          </cell>
          <cell r="CK663" t="str">
            <v/>
          </cell>
          <cell r="CL663" t="str">
            <v>Y</v>
          </cell>
        </row>
        <row r="664">
          <cell r="A664">
            <v>680</v>
          </cell>
          <cell r="B664">
            <v>92</v>
          </cell>
          <cell r="C664">
            <v>3</v>
          </cell>
          <cell r="D664" t="str">
            <v>Y</v>
          </cell>
          <cell r="E664">
            <v>2.8915175482151878E-3</v>
          </cell>
          <cell r="F664" t="str">
            <v>SV00A0A410AA1505</v>
          </cell>
          <cell r="G664" t="str">
            <v>FT28516</v>
          </cell>
          <cell r="H664" t="str">
            <v>SCOUT/REC</v>
          </cell>
          <cell r="I664" t="str">
            <v>AUXILIARY TANK - 1 - SCOUT + RECOVERY</v>
          </cell>
          <cell r="J664" t="str">
            <v>P seal Plate</v>
          </cell>
          <cell r="K664" t="str">
            <v xml:space="preserve"> Access Cover Assy   FT28394</v>
          </cell>
          <cell r="L664" t="str">
            <v>P seal Plate</v>
          </cell>
          <cell r="M664">
            <v>1</v>
          </cell>
          <cell r="N664">
            <v>1</v>
          </cell>
          <cell r="O664">
            <v>2.8915175482151878E-3</v>
          </cell>
          <cell r="P664">
            <v>2.8915175482151878E-3</v>
          </cell>
          <cell r="Q664">
            <v>2.8915175482151878E-9</v>
          </cell>
          <cell r="R664">
            <v>345839160</v>
          </cell>
          <cell r="S664" t="str">
            <v>No redundancy</v>
          </cell>
          <cell r="T664" t="str">
            <v>NPRD 95 P2- 98, Gasket P# 2-242N674-70 - 1/864.5979 GF converted to GM.</v>
          </cell>
          <cell r="U664">
            <v>1</v>
          </cell>
          <cell r="V664">
            <v>0.81666666666666665</v>
          </cell>
          <cell r="W664">
            <v>2.3614059977090699E-9</v>
          </cell>
          <cell r="X664" t="str">
            <v>Expected to require 1 mechanic to conduct repairs. Expected to be replaceable in situ. Remove Cover Lid Assembly. Remove 44 bolts to remove the Top Access Plate. Repair by exchange available at First or Second line without special facilities. Remove and r</v>
          </cell>
          <cell r="Y664">
            <v>44</v>
          </cell>
          <cell r="Z664">
            <v>0</v>
          </cell>
          <cell r="AA664" t="str">
            <v>T0</v>
          </cell>
          <cell r="AB664" t="str">
            <v>PT5</v>
          </cell>
          <cell r="AC664" t="str">
            <v>T0</v>
          </cell>
          <cell r="AD664" t="str">
            <v>T0</v>
          </cell>
          <cell r="AE664">
            <v>0</v>
          </cell>
          <cell r="AF664">
            <v>0</v>
          </cell>
          <cell r="AG664">
            <v>0.73333333333333328</v>
          </cell>
          <cell r="AH664">
            <v>0</v>
          </cell>
          <cell r="AI664">
            <v>0</v>
          </cell>
          <cell r="AJ664">
            <v>8.3333333333333329E-2</v>
          </cell>
          <cell r="AK664">
            <v>0</v>
          </cell>
          <cell r="AL664">
            <v>0</v>
          </cell>
          <cell r="AM664">
            <v>0.81666666666666665</v>
          </cell>
          <cell r="AN664">
            <v>2.3614059977090699E-9</v>
          </cell>
          <cell r="AP664">
            <v>2</v>
          </cell>
          <cell r="AQ664">
            <v>1</v>
          </cell>
          <cell r="AR664">
            <v>1</v>
          </cell>
          <cell r="AS664">
            <v>44</v>
          </cell>
          <cell r="AW664">
            <v>2</v>
          </cell>
          <cell r="BD664">
            <v>1</v>
          </cell>
          <cell r="BJ664">
            <v>1</v>
          </cell>
          <cell r="BL664">
            <v>1</v>
          </cell>
          <cell r="BM664">
            <v>1</v>
          </cell>
          <cell r="BO664" t="str">
            <v xml:space="preserve">Expected to require 1 mechanic to conduct repairs. </v>
          </cell>
          <cell r="BP664" t="str">
            <v xml:space="preserve">Expected to be replaceable in situ. </v>
          </cell>
          <cell r="BQ664" t="str">
            <v/>
          </cell>
          <cell r="BR664" t="str">
            <v/>
          </cell>
          <cell r="BS664" t="str">
            <v/>
          </cell>
          <cell r="BT664" t="str">
            <v xml:space="preserve">Remove Cover Lid Assembly. </v>
          </cell>
          <cell r="BU664" t="str">
            <v/>
          </cell>
          <cell r="BV664" t="str">
            <v/>
          </cell>
          <cell r="BW664" t="str">
            <v xml:space="preserve">Remove 44 bolts to remove the Top Access Plate. </v>
          </cell>
          <cell r="BX664" t="str">
            <v/>
          </cell>
          <cell r="BY664" t="str">
            <v/>
          </cell>
          <cell r="BZ664" t="str">
            <v/>
          </cell>
          <cell r="CA664" t="str">
            <v xml:space="preserve">Repair by exchange available at First or Second line without special facilities. </v>
          </cell>
          <cell r="CB664" t="str">
            <v/>
          </cell>
          <cell r="CC664" t="str">
            <v/>
          </cell>
          <cell r="CD664" t="str">
            <v/>
          </cell>
          <cell r="CE664" t="str">
            <v/>
          </cell>
          <cell r="CF664" t="str">
            <v xml:space="preserve">Remove and replace part with standard tools. No Special tools predicted. </v>
          </cell>
          <cell r="CG664" t="str">
            <v/>
          </cell>
          <cell r="CH664" t="str">
            <v/>
          </cell>
          <cell r="CI664" t="str">
            <v xml:space="preserve">No consumeables predicted. </v>
          </cell>
          <cell r="CJ664" t="str">
            <v xml:space="preserve">No predicted life limitations. </v>
          </cell>
          <cell r="CK664" t="str">
            <v/>
          </cell>
          <cell r="CL664" t="str">
            <v>Y</v>
          </cell>
        </row>
        <row r="665">
          <cell r="A665">
            <v>681</v>
          </cell>
          <cell r="B665">
            <v>327</v>
          </cell>
          <cell r="C665">
            <v>3</v>
          </cell>
          <cell r="D665" t="str">
            <v>Y</v>
          </cell>
          <cell r="E665">
            <v>0.44800000000000001</v>
          </cell>
          <cell r="F665" t="str">
            <v>SV00A0A410AA1507</v>
          </cell>
          <cell r="G665" t="str">
            <v>BT-M5X16CSK/SS</v>
          </cell>
          <cell r="H665" t="str">
            <v>SCOUT/REC</v>
          </cell>
          <cell r="I665" t="str">
            <v>AUXILIARY TANK - 1 - SCOUT + RECOVERY</v>
          </cell>
          <cell r="J665" t="str">
            <v>M5 coutersink Screws</v>
          </cell>
          <cell r="K665" t="str">
            <v xml:space="preserve"> Access Cover Assy   FT28394</v>
          </cell>
          <cell r="L665" t="str">
            <v>M5 coutersink Screws</v>
          </cell>
          <cell r="M665">
            <v>8</v>
          </cell>
          <cell r="N665">
            <v>8</v>
          </cell>
          <cell r="O665">
            <v>5.6000000000000001E-2</v>
          </cell>
          <cell r="P665">
            <v>0.44800000000000001</v>
          </cell>
          <cell r="Q665">
            <v>4.4799999999999999E-7</v>
          </cell>
          <cell r="R665">
            <v>2232142.8571428573</v>
          </cell>
          <cell r="S665" t="str">
            <v>Multiple fasteners</v>
          </cell>
          <cell r="T665" t="str">
            <v>NPRD 95 P2-20, Bolt Hex Head - 0.0020M converted to hours</v>
          </cell>
          <cell r="U665">
            <v>1</v>
          </cell>
          <cell r="V665">
            <v>0.83333333333333337</v>
          </cell>
          <cell r="W665">
            <v>3.7333333333333334E-7</v>
          </cell>
          <cell r="X665" t="str">
            <v>Expected to require 1 mechanic to conduct repairs. Expected to be replaceable in situ. Remove Cover Lid Assembly. Remove 44 bolts to remove the Top Access Plate. Repair by exchange available at First or Second line without special facilities. Remove and r</v>
          </cell>
          <cell r="Y665">
            <v>44</v>
          </cell>
          <cell r="Z665">
            <v>0</v>
          </cell>
          <cell r="AA665" t="str">
            <v>T0</v>
          </cell>
          <cell r="AB665" t="str">
            <v>T5</v>
          </cell>
          <cell r="AC665" t="str">
            <v>P6</v>
          </cell>
          <cell r="AD665" t="str">
            <v>T0</v>
          </cell>
          <cell r="AE665">
            <v>0.36666666666666664</v>
          </cell>
          <cell r="AF665">
            <v>0</v>
          </cell>
          <cell r="AG665">
            <v>1.6666666666666666E-2</v>
          </cell>
          <cell r="AH665">
            <v>0</v>
          </cell>
          <cell r="AI665">
            <v>0.36666666666666664</v>
          </cell>
          <cell r="AJ665">
            <v>8.3333333333333329E-2</v>
          </cell>
          <cell r="AK665">
            <v>0</v>
          </cell>
          <cell r="AL665">
            <v>0</v>
          </cell>
          <cell r="AM665">
            <v>0.83333333333333337</v>
          </cell>
          <cell r="AN665">
            <v>3.7333333333333334E-7</v>
          </cell>
          <cell r="AP665">
            <v>2</v>
          </cell>
          <cell r="AQ665">
            <v>1</v>
          </cell>
          <cell r="AR665">
            <v>1</v>
          </cell>
          <cell r="AS665">
            <v>44</v>
          </cell>
          <cell r="AW665">
            <v>2</v>
          </cell>
          <cell r="BD665">
            <v>1</v>
          </cell>
          <cell r="BJ665">
            <v>1</v>
          </cell>
          <cell r="BL665">
            <v>1</v>
          </cell>
          <cell r="BM665">
            <v>1</v>
          </cell>
          <cell r="BO665" t="str">
            <v xml:space="preserve">Expected to require 1 mechanic to conduct repairs. </v>
          </cell>
          <cell r="BP665" t="str">
            <v xml:space="preserve">Expected to be replaceable in situ. </v>
          </cell>
          <cell r="BQ665" t="str">
            <v/>
          </cell>
          <cell r="BR665" t="str">
            <v/>
          </cell>
          <cell r="BS665" t="str">
            <v/>
          </cell>
          <cell r="BT665" t="str">
            <v xml:space="preserve">Remove Cover Lid Assembly. </v>
          </cell>
          <cell r="BU665" t="str">
            <v/>
          </cell>
          <cell r="BV665" t="str">
            <v/>
          </cell>
          <cell r="BW665" t="str">
            <v xml:space="preserve">Remove 44 bolts to remove the Top Access Plate. </v>
          </cell>
          <cell r="BX665" t="str">
            <v/>
          </cell>
          <cell r="BY665" t="str">
            <v/>
          </cell>
          <cell r="BZ665" t="str">
            <v/>
          </cell>
          <cell r="CA665" t="str">
            <v xml:space="preserve">Repair by exchange available at First or Second line without special facilities. </v>
          </cell>
          <cell r="CB665" t="str">
            <v/>
          </cell>
          <cell r="CC665" t="str">
            <v/>
          </cell>
          <cell r="CD665" t="str">
            <v/>
          </cell>
          <cell r="CE665" t="str">
            <v/>
          </cell>
          <cell r="CF665" t="str">
            <v xml:space="preserve">Remove and replace part with standard tools. No Special tools predicted. </v>
          </cell>
          <cell r="CG665" t="str">
            <v/>
          </cell>
          <cell r="CH665" t="str">
            <v/>
          </cell>
          <cell r="CI665" t="str">
            <v xml:space="preserve">No consumeables predicted. </v>
          </cell>
          <cell r="CJ665" t="str">
            <v xml:space="preserve">No predicted life limitations. </v>
          </cell>
          <cell r="CK665" t="str">
            <v/>
          </cell>
          <cell r="CL665" t="str">
            <v>Y</v>
          </cell>
        </row>
        <row r="666">
          <cell r="A666">
            <v>682</v>
          </cell>
          <cell r="B666">
            <v>327</v>
          </cell>
          <cell r="C666">
            <v>3</v>
          </cell>
          <cell r="D666" t="str">
            <v>Y</v>
          </cell>
          <cell r="E666">
            <v>5.6000000000000001E-2</v>
          </cell>
          <cell r="F666" t="str">
            <v>SV00A0A410AA1509</v>
          </cell>
          <cell r="G666" t="str">
            <v>BT-M8X200HX/SS</v>
          </cell>
          <cell r="H666" t="str">
            <v>SCOUT/REC</v>
          </cell>
          <cell r="I666" t="str">
            <v>AUXILIARY TANK - 1 - SCOUT + RECOVERY</v>
          </cell>
          <cell r="J666" t="str">
            <v>M8x200mm Bolt Hex Head</v>
          </cell>
          <cell r="K666" t="str">
            <v xml:space="preserve"> Access Cover Assy   FT28394</v>
          </cell>
          <cell r="L666" t="str">
            <v>M8x200mm Bolt Hex Head</v>
          </cell>
          <cell r="M666">
            <v>1</v>
          </cell>
          <cell r="N666">
            <v>1</v>
          </cell>
          <cell r="O666">
            <v>5.6000000000000001E-2</v>
          </cell>
          <cell r="P666">
            <v>5.6000000000000001E-2</v>
          </cell>
          <cell r="Q666">
            <v>5.5999999999999999E-8</v>
          </cell>
          <cell r="R666">
            <v>17857142.857142858</v>
          </cell>
          <cell r="S666" t="str">
            <v>No redundancy</v>
          </cell>
          <cell r="T666" t="str">
            <v>NPRD 95 P2-20, Bolt Hex Head - 0.0020M converted to hours</v>
          </cell>
          <cell r="U666">
            <v>1</v>
          </cell>
          <cell r="V666">
            <v>0.83333333333333337</v>
          </cell>
          <cell r="W666">
            <v>4.6666666666666668E-8</v>
          </cell>
          <cell r="X666" t="str">
            <v>Expected to require 1 mechanic to conduct repairs. Expected to be replaceable in situ. Remove Cover Lid Assembly. Remove 44 bolts to remove the Top Access Plate. Repair by exchange available at First or Second line without special facilities. Remove and r</v>
          </cell>
          <cell r="Y666">
            <v>44</v>
          </cell>
          <cell r="Z666">
            <v>0</v>
          </cell>
          <cell r="AA666" t="str">
            <v>T0</v>
          </cell>
          <cell r="AB666" t="str">
            <v>T5</v>
          </cell>
          <cell r="AC666" t="str">
            <v>P6</v>
          </cell>
          <cell r="AD666" t="str">
            <v>T0</v>
          </cell>
          <cell r="AE666">
            <v>0.36666666666666664</v>
          </cell>
          <cell r="AF666">
            <v>0</v>
          </cell>
          <cell r="AG666">
            <v>1.6666666666666666E-2</v>
          </cell>
          <cell r="AH666">
            <v>0</v>
          </cell>
          <cell r="AI666">
            <v>0.36666666666666664</v>
          </cell>
          <cell r="AJ666">
            <v>8.3333333333333329E-2</v>
          </cell>
          <cell r="AK666">
            <v>0</v>
          </cell>
          <cell r="AL666">
            <v>0</v>
          </cell>
          <cell r="AM666">
            <v>0.83333333333333337</v>
          </cell>
          <cell r="AN666">
            <v>4.6666666666666668E-8</v>
          </cell>
          <cell r="AP666">
            <v>2</v>
          </cell>
          <cell r="AQ666">
            <v>1</v>
          </cell>
          <cell r="AR666">
            <v>1</v>
          </cell>
          <cell r="AS666">
            <v>44</v>
          </cell>
          <cell r="AW666">
            <v>2</v>
          </cell>
          <cell r="BD666">
            <v>1</v>
          </cell>
          <cell r="BJ666">
            <v>1</v>
          </cell>
          <cell r="BL666">
            <v>1</v>
          </cell>
          <cell r="BM666">
            <v>1</v>
          </cell>
          <cell r="BO666" t="str">
            <v xml:space="preserve">Expected to require 1 mechanic to conduct repairs. </v>
          </cell>
          <cell r="BP666" t="str">
            <v xml:space="preserve">Expected to be replaceable in situ. </v>
          </cell>
          <cell r="BQ666" t="str">
            <v/>
          </cell>
          <cell r="BR666" t="str">
            <v/>
          </cell>
          <cell r="BS666" t="str">
            <v/>
          </cell>
          <cell r="BT666" t="str">
            <v xml:space="preserve">Remove Cover Lid Assembly. </v>
          </cell>
          <cell r="BU666" t="str">
            <v/>
          </cell>
          <cell r="BV666" t="str">
            <v/>
          </cell>
          <cell r="BW666" t="str">
            <v xml:space="preserve">Remove 44 bolts to remove the Top Access Plate. </v>
          </cell>
          <cell r="BX666" t="str">
            <v/>
          </cell>
          <cell r="BY666" t="str">
            <v/>
          </cell>
          <cell r="BZ666" t="str">
            <v/>
          </cell>
          <cell r="CA666" t="str">
            <v xml:space="preserve">Repair by exchange available at First or Second line without special facilities. </v>
          </cell>
          <cell r="CB666" t="str">
            <v/>
          </cell>
          <cell r="CC666" t="str">
            <v/>
          </cell>
          <cell r="CD666" t="str">
            <v/>
          </cell>
          <cell r="CE666" t="str">
            <v/>
          </cell>
          <cell r="CF666" t="str">
            <v xml:space="preserve">Remove and replace part with standard tools. No Special tools predicted. </v>
          </cell>
          <cell r="CG666" t="str">
            <v/>
          </cell>
          <cell r="CH666" t="str">
            <v/>
          </cell>
          <cell r="CI666" t="str">
            <v xml:space="preserve">No consumeables predicted. </v>
          </cell>
          <cell r="CJ666" t="str">
            <v xml:space="preserve">No predicted life limitations. </v>
          </cell>
          <cell r="CK666" t="str">
            <v/>
          </cell>
          <cell r="CL666" t="str">
            <v>Y</v>
          </cell>
        </row>
        <row r="667">
          <cell r="A667">
            <v>683</v>
          </cell>
          <cell r="B667">
            <v>340</v>
          </cell>
          <cell r="C667">
            <v>3</v>
          </cell>
          <cell r="D667" t="str">
            <v>Y</v>
          </cell>
          <cell r="E667">
            <v>4.4857137227114409E-2</v>
          </cell>
          <cell r="F667" t="str">
            <v>SV00A0A410AA1511</v>
          </cell>
          <cell r="G667" t="str">
            <v>NT-M8/NYL</v>
          </cell>
          <cell r="H667" t="str">
            <v>SCOUT/REC</v>
          </cell>
          <cell r="I667" t="str">
            <v>AUXILIARY TANK - 1 - SCOUT + RECOVERY</v>
          </cell>
          <cell r="J667" t="str">
            <v>M8 Nylok Nut</v>
          </cell>
          <cell r="K667" t="str">
            <v xml:space="preserve"> Access Cover Assy   FT28394</v>
          </cell>
          <cell r="L667" t="str">
            <v>M8 Nylok Nut</v>
          </cell>
          <cell r="M667">
            <v>1</v>
          </cell>
          <cell r="N667">
            <v>1</v>
          </cell>
          <cell r="O667">
            <v>4.4857137227114409E-2</v>
          </cell>
          <cell r="P667">
            <v>4.4857137227114409E-2</v>
          </cell>
          <cell r="Q667">
            <v>4.4857137227114411E-8</v>
          </cell>
          <cell r="R667">
            <v>22292996.428571429</v>
          </cell>
          <cell r="S667" t="str">
            <v>No redundancy</v>
          </cell>
          <cell r="T667" t="str">
            <v>NPRD 95 P2-146, Nut Plain Hexagon P# MS-51968-17- 1/624.2039M GM converted to hours.</v>
          </cell>
          <cell r="U667">
            <v>1</v>
          </cell>
          <cell r="V667">
            <v>0.83333333333333337</v>
          </cell>
          <cell r="W667">
            <v>3.7380947689262012E-8</v>
          </cell>
          <cell r="X667" t="str">
            <v>Expected to require 1 mechanic to conduct repairs. Expected to be replaceable in situ. Remove Cover Lid Assembly. Remove 44 bolts to remove the Top Access Plate. Repair by exchange available at First or Second line without special facilities. Remove and r</v>
          </cell>
          <cell r="Y667">
            <v>44</v>
          </cell>
          <cell r="Z667">
            <v>0</v>
          </cell>
          <cell r="AA667" t="str">
            <v>T0</v>
          </cell>
          <cell r="AB667" t="str">
            <v>T5</v>
          </cell>
          <cell r="AC667" t="str">
            <v>P19</v>
          </cell>
          <cell r="AD667" t="str">
            <v>T0</v>
          </cell>
          <cell r="AE667">
            <v>0.36666666666666664</v>
          </cell>
          <cell r="AF667">
            <v>0</v>
          </cell>
          <cell r="AG667">
            <v>1.6666666666666666E-2</v>
          </cell>
          <cell r="AH667">
            <v>0</v>
          </cell>
          <cell r="AI667">
            <v>0.36666666666666664</v>
          </cell>
          <cell r="AJ667">
            <v>8.3333333333333329E-2</v>
          </cell>
          <cell r="AK667">
            <v>0</v>
          </cell>
          <cell r="AL667">
            <v>0</v>
          </cell>
          <cell r="AM667">
            <v>0.83333333333333337</v>
          </cell>
          <cell r="AN667">
            <v>3.7380947689262012E-8</v>
          </cell>
          <cell r="AP667">
            <v>2</v>
          </cell>
          <cell r="AQ667">
            <v>1</v>
          </cell>
          <cell r="AR667">
            <v>1</v>
          </cell>
          <cell r="AS667">
            <v>44</v>
          </cell>
          <cell r="AW667">
            <v>2</v>
          </cell>
          <cell r="BD667">
            <v>1</v>
          </cell>
          <cell r="BJ667">
            <v>1</v>
          </cell>
          <cell r="BL667">
            <v>1</v>
          </cell>
          <cell r="BM667">
            <v>1</v>
          </cell>
          <cell r="BO667" t="str">
            <v xml:space="preserve">Expected to require 1 mechanic to conduct repairs. </v>
          </cell>
          <cell r="BP667" t="str">
            <v xml:space="preserve">Expected to be replaceable in situ. </v>
          </cell>
          <cell r="BQ667" t="str">
            <v/>
          </cell>
          <cell r="BR667" t="str">
            <v/>
          </cell>
          <cell r="BS667" t="str">
            <v/>
          </cell>
          <cell r="BT667" t="str">
            <v xml:space="preserve">Remove Cover Lid Assembly. </v>
          </cell>
          <cell r="BU667" t="str">
            <v/>
          </cell>
          <cell r="BV667" t="str">
            <v/>
          </cell>
          <cell r="BW667" t="str">
            <v xml:space="preserve">Remove 44 bolts to remove the Top Access Plate. </v>
          </cell>
          <cell r="BX667" t="str">
            <v/>
          </cell>
          <cell r="BY667" t="str">
            <v/>
          </cell>
          <cell r="BZ667" t="str">
            <v/>
          </cell>
          <cell r="CA667" t="str">
            <v xml:space="preserve">Repair by exchange available at First or Second line without special facilities. </v>
          </cell>
          <cell r="CB667" t="str">
            <v/>
          </cell>
          <cell r="CC667" t="str">
            <v/>
          </cell>
          <cell r="CD667" t="str">
            <v/>
          </cell>
          <cell r="CE667" t="str">
            <v/>
          </cell>
          <cell r="CF667" t="str">
            <v xml:space="preserve">Remove and replace part with standard tools. No Special tools predicted. </v>
          </cell>
          <cell r="CG667" t="str">
            <v/>
          </cell>
          <cell r="CH667" t="str">
            <v/>
          </cell>
          <cell r="CI667" t="str">
            <v xml:space="preserve">No consumeables predicted. </v>
          </cell>
          <cell r="CJ667" t="str">
            <v xml:space="preserve">No predicted life limitations. </v>
          </cell>
          <cell r="CK667" t="str">
            <v/>
          </cell>
          <cell r="CL667" t="str">
            <v>Y</v>
          </cell>
        </row>
        <row r="668">
          <cell r="A668">
            <v>684</v>
          </cell>
          <cell r="B668">
            <v>5</v>
          </cell>
          <cell r="C668">
            <v>3</v>
          </cell>
          <cell r="D668" t="str">
            <v>Y</v>
          </cell>
          <cell r="E668">
            <v>3.3227507677037645E-2</v>
          </cell>
          <cell r="F668" t="str">
            <v>SV00A0A410AA1513</v>
          </cell>
          <cell r="G668" t="str">
            <v>Z-W-M8</v>
          </cell>
          <cell r="H668" t="str">
            <v>SCOUT/REC</v>
          </cell>
          <cell r="I668" t="str">
            <v>AUXILIARY TANK - 1 - SCOUT + RECOVERY</v>
          </cell>
          <cell r="J668" t="str">
            <v xml:space="preserve">M8 Washer </v>
          </cell>
          <cell r="K668" t="str">
            <v xml:space="preserve"> Access Cover Assy   FT28394</v>
          </cell>
          <cell r="L668" t="str">
            <v xml:space="preserve">M8 Washer </v>
          </cell>
          <cell r="M668">
            <v>2</v>
          </cell>
          <cell r="N668">
            <v>2</v>
          </cell>
          <cell r="O668">
            <v>1.6613753838518822E-2</v>
          </cell>
          <cell r="P668">
            <v>3.3227507677037645E-2</v>
          </cell>
          <cell r="Q668">
            <v>3.3227507677037647E-8</v>
          </cell>
          <cell r="R668">
            <v>30095546.428571425</v>
          </cell>
          <cell r="S668" t="str">
            <v>No redundancy</v>
          </cell>
          <cell r="T668" t="str">
            <v>NPRD 95 P2-237, Washer P# 7748743 - 1/1685.3506M GM converted to hours</v>
          </cell>
          <cell r="U668">
            <v>1</v>
          </cell>
          <cell r="V668">
            <v>0.83333333333333337</v>
          </cell>
          <cell r="W668">
            <v>2.7689589730864708E-8</v>
          </cell>
          <cell r="X668" t="str">
            <v>Expected to require 1 mechanic to conduct repairs. Expected to be replaceable in situ. Remove Cover Lid Assembly. Remove 44 bolts to remove the Top Access Plate. Repair by exchange available at First or Second line without special facilities. Remove and r</v>
          </cell>
          <cell r="Y668">
            <v>44</v>
          </cell>
          <cell r="Z668">
            <v>0</v>
          </cell>
          <cell r="AA668" t="str">
            <v>T0</v>
          </cell>
          <cell r="AB668" t="str">
            <v>T5</v>
          </cell>
          <cell r="AC668" t="str">
            <v>P26</v>
          </cell>
          <cell r="AD668" t="str">
            <v>T0</v>
          </cell>
          <cell r="AE668">
            <v>0.36666666666666664</v>
          </cell>
          <cell r="AF668">
            <v>0</v>
          </cell>
          <cell r="AG668">
            <v>1.6666666666666666E-2</v>
          </cell>
          <cell r="AH668">
            <v>0</v>
          </cell>
          <cell r="AI668">
            <v>0.36666666666666664</v>
          </cell>
          <cell r="AJ668">
            <v>8.3333333333333329E-2</v>
          </cell>
          <cell r="AK668">
            <v>0</v>
          </cell>
          <cell r="AL668">
            <v>0</v>
          </cell>
          <cell r="AM668">
            <v>0.83333333333333337</v>
          </cell>
          <cell r="AN668">
            <v>2.7689589730864708E-8</v>
          </cell>
          <cell r="AP668">
            <v>2</v>
          </cell>
          <cell r="AQ668">
            <v>1</v>
          </cell>
          <cell r="AR668">
            <v>1</v>
          </cell>
          <cell r="AS668">
            <v>44</v>
          </cell>
          <cell r="AW668">
            <v>2</v>
          </cell>
          <cell r="BD668">
            <v>1</v>
          </cell>
          <cell r="BJ668">
            <v>1</v>
          </cell>
          <cell r="BL668">
            <v>1</v>
          </cell>
          <cell r="BM668">
            <v>1</v>
          </cell>
          <cell r="BO668" t="str">
            <v xml:space="preserve">Expected to require 1 mechanic to conduct repairs. </v>
          </cell>
          <cell r="BP668" t="str">
            <v xml:space="preserve">Expected to be replaceable in situ. </v>
          </cell>
          <cell r="BQ668" t="str">
            <v/>
          </cell>
          <cell r="BR668" t="str">
            <v/>
          </cell>
          <cell r="BS668" t="str">
            <v/>
          </cell>
          <cell r="BT668" t="str">
            <v xml:space="preserve">Remove Cover Lid Assembly. </v>
          </cell>
          <cell r="BU668" t="str">
            <v/>
          </cell>
          <cell r="BV668" t="str">
            <v/>
          </cell>
          <cell r="BW668" t="str">
            <v xml:space="preserve">Remove 44 bolts to remove the Top Access Plate. </v>
          </cell>
          <cell r="BX668" t="str">
            <v/>
          </cell>
          <cell r="BY668" t="str">
            <v/>
          </cell>
          <cell r="BZ668" t="str">
            <v/>
          </cell>
          <cell r="CA668" t="str">
            <v xml:space="preserve">Repair by exchange available at First or Second line without special facilities. </v>
          </cell>
          <cell r="CB668" t="str">
            <v/>
          </cell>
          <cell r="CC668" t="str">
            <v/>
          </cell>
          <cell r="CD668" t="str">
            <v/>
          </cell>
          <cell r="CE668" t="str">
            <v/>
          </cell>
          <cell r="CF668" t="str">
            <v xml:space="preserve">Remove and replace part with standard tools. No Special tools predicted. </v>
          </cell>
          <cell r="CG668" t="str">
            <v/>
          </cell>
          <cell r="CH668" t="str">
            <v/>
          </cell>
          <cell r="CI668" t="str">
            <v xml:space="preserve">No consumeables predicted. </v>
          </cell>
          <cell r="CJ668" t="str">
            <v xml:space="preserve">No predicted life limitations. </v>
          </cell>
          <cell r="CK668" t="str">
            <v/>
          </cell>
          <cell r="CL668" t="str">
            <v>Y</v>
          </cell>
        </row>
        <row r="669">
          <cell r="A669">
            <v>685</v>
          </cell>
          <cell r="B669">
            <v>5</v>
          </cell>
          <cell r="C669">
            <v>3</v>
          </cell>
          <cell r="D669" t="str">
            <v>Y</v>
          </cell>
          <cell r="E669">
            <v>3.3227507677037645E-2</v>
          </cell>
          <cell r="F669" t="str">
            <v>SV00A0A410AA1515</v>
          </cell>
          <cell r="G669" t="str">
            <v>Y-GFM-081016-11</v>
          </cell>
          <cell r="H669" t="str">
            <v>SCOUT/REC</v>
          </cell>
          <cell r="I669" t="str">
            <v>AUXILIARY TANK - 1 - SCOUT + RECOVERY</v>
          </cell>
          <cell r="J669" t="str">
            <v>M8 Shoulder Washer</v>
          </cell>
          <cell r="K669" t="str">
            <v xml:space="preserve"> Access Cover Assy   FT28394</v>
          </cell>
          <cell r="L669" t="str">
            <v>M8 Shoulder Washer</v>
          </cell>
          <cell r="M669">
            <v>2</v>
          </cell>
          <cell r="N669">
            <v>2</v>
          </cell>
          <cell r="O669">
            <v>1.6613753838518822E-2</v>
          </cell>
          <cell r="P669">
            <v>3.3227507677037645E-2</v>
          </cell>
          <cell r="Q669">
            <v>3.3227507677037647E-8</v>
          </cell>
          <cell r="R669">
            <v>30095546.428571425</v>
          </cell>
          <cell r="S669" t="str">
            <v>No redundancy</v>
          </cell>
          <cell r="T669" t="str">
            <v>NPRD 95 P2-237, Washer P# 7748743 - 1/1685.3506M GM converted to hours</v>
          </cell>
          <cell r="U669">
            <v>1</v>
          </cell>
          <cell r="V669">
            <v>0.83333333333333337</v>
          </cell>
          <cell r="W669">
            <v>2.7689589730864708E-8</v>
          </cell>
          <cell r="X669" t="str">
            <v>Expected to require 1 mechanic to conduct repairs. Expected to be replaceable in situ. Remove Cover Lid Assembly. Remove 44 bolts to remove the Top Access Plate. Repair by exchange available at First or Second line without special facilities. Remove and r</v>
          </cell>
          <cell r="Y669">
            <v>44</v>
          </cell>
          <cell r="Z669">
            <v>0</v>
          </cell>
          <cell r="AA669" t="str">
            <v>T0</v>
          </cell>
          <cell r="AB669" t="str">
            <v>T5</v>
          </cell>
          <cell r="AC669" t="str">
            <v>P26</v>
          </cell>
          <cell r="AD669" t="str">
            <v>T0</v>
          </cell>
          <cell r="AE669">
            <v>0.36666666666666664</v>
          </cell>
          <cell r="AF669">
            <v>0</v>
          </cell>
          <cell r="AG669">
            <v>1.6666666666666666E-2</v>
          </cell>
          <cell r="AH669">
            <v>0</v>
          </cell>
          <cell r="AI669">
            <v>0.36666666666666664</v>
          </cell>
          <cell r="AJ669">
            <v>8.3333333333333329E-2</v>
          </cell>
          <cell r="AK669">
            <v>0</v>
          </cell>
          <cell r="AL669">
            <v>0</v>
          </cell>
          <cell r="AM669">
            <v>0.83333333333333337</v>
          </cell>
          <cell r="AN669">
            <v>2.7689589730864708E-8</v>
          </cell>
          <cell r="AP669">
            <v>2</v>
          </cell>
          <cell r="AQ669">
            <v>1</v>
          </cell>
          <cell r="AR669">
            <v>1</v>
          </cell>
          <cell r="AS669">
            <v>44</v>
          </cell>
          <cell r="AW669">
            <v>2</v>
          </cell>
          <cell r="BD669">
            <v>1</v>
          </cell>
          <cell r="BJ669">
            <v>1</v>
          </cell>
          <cell r="BL669">
            <v>1</v>
          </cell>
          <cell r="BM669">
            <v>1</v>
          </cell>
          <cell r="BO669" t="str">
            <v xml:space="preserve">Expected to require 1 mechanic to conduct repairs. </v>
          </cell>
          <cell r="BP669" t="str">
            <v xml:space="preserve">Expected to be replaceable in situ. </v>
          </cell>
          <cell r="BQ669" t="str">
            <v/>
          </cell>
          <cell r="BR669" t="str">
            <v/>
          </cell>
          <cell r="BS669" t="str">
            <v/>
          </cell>
          <cell r="BT669" t="str">
            <v xml:space="preserve">Remove Cover Lid Assembly. </v>
          </cell>
          <cell r="BU669" t="str">
            <v/>
          </cell>
          <cell r="BV669" t="str">
            <v/>
          </cell>
          <cell r="BW669" t="str">
            <v xml:space="preserve">Remove 44 bolts to remove the Top Access Plate. </v>
          </cell>
          <cell r="BX669" t="str">
            <v/>
          </cell>
          <cell r="BY669" t="str">
            <v/>
          </cell>
          <cell r="BZ669" t="str">
            <v/>
          </cell>
          <cell r="CA669" t="str">
            <v xml:space="preserve">Repair by exchange available at First or Second line without special facilities. </v>
          </cell>
          <cell r="CB669" t="str">
            <v/>
          </cell>
          <cell r="CC669" t="str">
            <v/>
          </cell>
          <cell r="CD669" t="str">
            <v/>
          </cell>
          <cell r="CE669" t="str">
            <v/>
          </cell>
          <cell r="CF669" t="str">
            <v xml:space="preserve">Remove and replace part with standard tools. No Special tools predicted. </v>
          </cell>
          <cell r="CG669" t="str">
            <v/>
          </cell>
          <cell r="CH669" t="str">
            <v/>
          </cell>
          <cell r="CI669" t="str">
            <v xml:space="preserve">No consumeables predicted. </v>
          </cell>
          <cell r="CJ669" t="str">
            <v xml:space="preserve">No predicted life limitations. </v>
          </cell>
          <cell r="CK669" t="str">
            <v/>
          </cell>
          <cell r="CL669" t="str">
            <v>Y</v>
          </cell>
        </row>
        <row r="670">
          <cell r="A670">
            <v>686</v>
          </cell>
          <cell r="C670">
            <v>3</v>
          </cell>
          <cell r="D670" t="str">
            <v>Y</v>
          </cell>
          <cell r="E670">
            <v>4.3499999999999997E-2</v>
          </cell>
          <cell r="F670" t="str">
            <v>SV00A0A410AA1517</v>
          </cell>
          <cell r="G670" t="str">
            <v>Y-DIN471-16X1</v>
          </cell>
          <cell r="H670" t="str">
            <v>SCOUT/REC</v>
          </cell>
          <cell r="I670" t="str">
            <v>AUXILIARY TANK - 1 - SCOUT + RECOVERY</v>
          </cell>
          <cell r="J670" t="str">
            <v>Circlip</v>
          </cell>
          <cell r="K670" t="str">
            <v xml:space="preserve"> Access Cover Assy   FT28394</v>
          </cell>
          <cell r="L670" t="str">
            <v>Circlip</v>
          </cell>
          <cell r="M670">
            <v>1</v>
          </cell>
          <cell r="N670">
            <v>1</v>
          </cell>
          <cell r="O670">
            <v>4.3499999999999997E-2</v>
          </cell>
          <cell r="P670">
            <v>4.3499999999999997E-2</v>
          </cell>
          <cell r="Q670">
            <v>4.3499999999999999E-8</v>
          </cell>
          <cell r="R670">
            <v>22988505.747126438</v>
          </cell>
          <cell r="S670" t="str">
            <v>No redundancy</v>
          </cell>
          <cell r="T670" t="str">
            <v>NPRD 95 P2-42, Clip Retaining Summary, 0.0087 converted from GB to GM</v>
          </cell>
          <cell r="U670">
            <v>1</v>
          </cell>
          <cell r="V670">
            <v>0.85</v>
          </cell>
          <cell r="W670">
            <v>3.6974999999999999E-8</v>
          </cell>
          <cell r="X670" t="str">
            <v>Expected to require 1 mechanic to conduct repairs. Expected to be replaceable in situ. Remove Cover Lid Assembly. Remove 44 bolts to remove the Top Access Plate. Repair by exchange available at First or Second line without special facilities. Remove and r</v>
          </cell>
          <cell r="Y670">
            <v>44</v>
          </cell>
          <cell r="Z670">
            <v>0</v>
          </cell>
          <cell r="AA670" t="str">
            <v>T0</v>
          </cell>
          <cell r="AB670" t="str">
            <v>T5</v>
          </cell>
          <cell r="AC670" t="str">
            <v>P9</v>
          </cell>
          <cell r="AD670" t="str">
            <v>T0</v>
          </cell>
          <cell r="AE670">
            <v>0.36666666666666664</v>
          </cell>
          <cell r="AF670">
            <v>0</v>
          </cell>
          <cell r="AG670">
            <v>3.3333333333333333E-2</v>
          </cell>
          <cell r="AH670">
            <v>0</v>
          </cell>
          <cell r="AI670">
            <v>0.36666666666666664</v>
          </cell>
          <cell r="AJ670">
            <v>8.3333333333333329E-2</v>
          </cell>
          <cell r="AK670">
            <v>0</v>
          </cell>
          <cell r="AL670">
            <v>0</v>
          </cell>
          <cell r="AM670">
            <v>0.85</v>
          </cell>
          <cell r="AN670">
            <v>3.6974999999999999E-8</v>
          </cell>
          <cell r="AP670">
            <v>2</v>
          </cell>
          <cell r="AQ670">
            <v>1</v>
          </cell>
          <cell r="AR670">
            <v>1</v>
          </cell>
          <cell r="AS670">
            <v>44</v>
          </cell>
          <cell r="AW670">
            <v>2</v>
          </cell>
          <cell r="BD670">
            <v>1</v>
          </cell>
          <cell r="BJ670">
            <v>1</v>
          </cell>
          <cell r="BL670">
            <v>1</v>
          </cell>
          <cell r="BM670">
            <v>1</v>
          </cell>
          <cell r="BO670" t="str">
            <v xml:space="preserve">Expected to require 1 mechanic to conduct repairs. </v>
          </cell>
          <cell r="BP670" t="str">
            <v xml:space="preserve">Expected to be replaceable in situ. </v>
          </cell>
          <cell r="BQ670" t="str">
            <v/>
          </cell>
          <cell r="BR670" t="str">
            <v/>
          </cell>
          <cell r="BS670" t="str">
            <v/>
          </cell>
          <cell r="BT670" t="str">
            <v xml:space="preserve">Remove Cover Lid Assembly. </v>
          </cell>
          <cell r="BU670" t="str">
            <v/>
          </cell>
          <cell r="BV670" t="str">
            <v/>
          </cell>
          <cell r="BW670" t="str">
            <v xml:space="preserve">Remove 44 bolts to remove the Top Access Plate. </v>
          </cell>
          <cell r="BX670" t="str">
            <v/>
          </cell>
          <cell r="BY670" t="str">
            <v/>
          </cell>
          <cell r="BZ670" t="str">
            <v/>
          </cell>
          <cell r="CA670" t="str">
            <v xml:space="preserve">Repair by exchange available at First or Second line without special facilities. </v>
          </cell>
          <cell r="CB670" t="str">
            <v/>
          </cell>
          <cell r="CC670" t="str">
            <v/>
          </cell>
          <cell r="CD670" t="str">
            <v/>
          </cell>
          <cell r="CE670" t="str">
            <v/>
          </cell>
          <cell r="CF670" t="str">
            <v xml:space="preserve">Remove and replace part with standard tools. No Special tools predicted. </v>
          </cell>
          <cell r="CG670" t="str">
            <v/>
          </cell>
          <cell r="CH670" t="str">
            <v/>
          </cell>
          <cell r="CI670" t="str">
            <v xml:space="preserve">No consumeables predicted. </v>
          </cell>
          <cell r="CJ670" t="str">
            <v xml:space="preserve">No predicted life limitations. </v>
          </cell>
          <cell r="CK670" t="str">
            <v/>
          </cell>
          <cell r="CL670" t="str">
            <v>Y</v>
          </cell>
        </row>
        <row r="671">
          <cell r="A671">
            <v>687</v>
          </cell>
          <cell r="C671">
            <v>3</v>
          </cell>
          <cell r="D671" t="str">
            <v>Y</v>
          </cell>
          <cell r="E671">
            <v>4.3499999999999997E-2</v>
          </cell>
          <cell r="F671" t="str">
            <v>SV00A0A410AA1519</v>
          </cell>
          <cell r="G671" t="str">
            <v>FT28520</v>
          </cell>
          <cell r="H671" t="str">
            <v>SCOUT/REC</v>
          </cell>
          <cell r="I671" t="str">
            <v>AUXILIARY TANK - 1 - SCOUT + RECOVERY</v>
          </cell>
          <cell r="J671" t="str">
            <v>Catch</v>
          </cell>
          <cell r="K671" t="str">
            <v xml:space="preserve"> Access Cover Assy   FT28394</v>
          </cell>
          <cell r="L671" t="str">
            <v>Catch</v>
          </cell>
          <cell r="M671">
            <v>1</v>
          </cell>
          <cell r="N671">
            <v>1</v>
          </cell>
          <cell r="O671">
            <v>4.3499999999999997E-2</v>
          </cell>
          <cell r="P671">
            <v>4.3499999999999997E-2</v>
          </cell>
          <cell r="Q671">
            <v>4.3499999999999999E-8</v>
          </cell>
          <cell r="R671">
            <v>22988505.747126438</v>
          </cell>
          <cell r="S671" t="str">
            <v>No redundancy</v>
          </cell>
          <cell r="T671" t="str">
            <v>NPRD 95 P2-42, Clip Retaining Summary, 0.0087 converted from GB to GM</v>
          </cell>
          <cell r="U671">
            <v>1</v>
          </cell>
          <cell r="V671">
            <v>0.83333333333333337</v>
          </cell>
          <cell r="W671">
            <v>3.6250000000000004E-8</v>
          </cell>
          <cell r="X671" t="str">
            <v>Expected to require 1 mechanic to conduct repairs. Expected to be replaceable in situ. Remove Cover Lid Assembly. Remove 44 bolts to remove the Top Access Plate. Repair by exchange available at First or Second line without special facilities. Remove and r</v>
          </cell>
          <cell r="Y671">
            <v>44</v>
          </cell>
          <cell r="Z671">
            <v>0</v>
          </cell>
          <cell r="AA671" t="str">
            <v>T0</v>
          </cell>
          <cell r="AB671" t="str">
            <v>T5</v>
          </cell>
          <cell r="AC671" t="str">
            <v>P8</v>
          </cell>
          <cell r="AD671" t="str">
            <v>T0</v>
          </cell>
          <cell r="AE671">
            <v>0.36666666666666664</v>
          </cell>
          <cell r="AF671">
            <v>0</v>
          </cell>
          <cell r="AG671">
            <v>1.6666666666666666E-2</v>
          </cell>
          <cell r="AH671">
            <v>0</v>
          </cell>
          <cell r="AI671">
            <v>0.36666666666666664</v>
          </cell>
          <cell r="AJ671">
            <v>8.3333333333333329E-2</v>
          </cell>
          <cell r="AK671">
            <v>0</v>
          </cell>
          <cell r="AL671">
            <v>0</v>
          </cell>
          <cell r="AM671">
            <v>0.83333333333333337</v>
          </cell>
          <cell r="AN671">
            <v>3.6250000000000004E-8</v>
          </cell>
          <cell r="AP671">
            <v>2</v>
          </cell>
          <cell r="AQ671">
            <v>1</v>
          </cell>
          <cell r="AR671">
            <v>1</v>
          </cell>
          <cell r="AS671">
            <v>44</v>
          </cell>
          <cell r="AW671">
            <v>2</v>
          </cell>
          <cell r="BD671">
            <v>1</v>
          </cell>
          <cell r="BJ671">
            <v>1</v>
          </cell>
          <cell r="BL671">
            <v>1</v>
          </cell>
          <cell r="BM671">
            <v>1</v>
          </cell>
          <cell r="BO671" t="str">
            <v xml:space="preserve">Expected to require 1 mechanic to conduct repairs. </v>
          </cell>
          <cell r="BP671" t="str">
            <v xml:space="preserve">Expected to be replaceable in situ. </v>
          </cell>
          <cell r="BQ671" t="str">
            <v/>
          </cell>
          <cell r="BR671" t="str">
            <v/>
          </cell>
          <cell r="BS671" t="str">
            <v/>
          </cell>
          <cell r="BT671" t="str">
            <v xml:space="preserve">Remove Cover Lid Assembly. </v>
          </cell>
          <cell r="BU671" t="str">
            <v/>
          </cell>
          <cell r="BV671" t="str">
            <v/>
          </cell>
          <cell r="BW671" t="str">
            <v xml:space="preserve">Remove 44 bolts to remove the Top Access Plate. </v>
          </cell>
          <cell r="BX671" t="str">
            <v/>
          </cell>
          <cell r="BY671" t="str">
            <v/>
          </cell>
          <cell r="BZ671" t="str">
            <v/>
          </cell>
          <cell r="CA671" t="str">
            <v xml:space="preserve">Repair by exchange available at First or Second line without special facilities. </v>
          </cell>
          <cell r="CB671" t="str">
            <v/>
          </cell>
          <cell r="CC671" t="str">
            <v/>
          </cell>
          <cell r="CD671" t="str">
            <v/>
          </cell>
          <cell r="CE671" t="str">
            <v/>
          </cell>
          <cell r="CF671" t="str">
            <v xml:space="preserve">Remove and replace part with standard tools. No Special tools predicted. </v>
          </cell>
          <cell r="CG671" t="str">
            <v/>
          </cell>
          <cell r="CH671" t="str">
            <v/>
          </cell>
          <cell r="CI671" t="str">
            <v xml:space="preserve">No consumeables predicted. </v>
          </cell>
          <cell r="CJ671" t="str">
            <v xml:space="preserve">No predicted life limitations. </v>
          </cell>
          <cell r="CK671" t="str">
            <v/>
          </cell>
          <cell r="CL671" t="str">
            <v>Y</v>
          </cell>
        </row>
        <row r="672">
          <cell r="A672">
            <v>688</v>
          </cell>
          <cell r="B672">
            <v>5</v>
          </cell>
          <cell r="C672">
            <v>3</v>
          </cell>
          <cell r="D672" t="str">
            <v>Y</v>
          </cell>
          <cell r="E672">
            <v>1.6613753838518822E-2</v>
          </cell>
          <cell r="F672" t="str">
            <v>SV00A0A410AA1521</v>
          </cell>
          <cell r="G672" t="str">
            <v>SP93/D48</v>
          </cell>
          <cell r="H672" t="str">
            <v>SCOUT/REC</v>
          </cell>
          <cell r="I672" t="str">
            <v>AUXILIARY TANK - 1 - SCOUT + RECOVERY</v>
          </cell>
          <cell r="J672" t="str">
            <v>Grommet</v>
          </cell>
          <cell r="K672" t="str">
            <v xml:space="preserve"> Access Cover Assy   FT28394</v>
          </cell>
          <cell r="L672" t="str">
            <v>Grommet</v>
          </cell>
          <cell r="M672">
            <v>1</v>
          </cell>
          <cell r="N672">
            <v>1</v>
          </cell>
          <cell r="O672">
            <v>1.6613753838518822E-2</v>
          </cell>
          <cell r="P672">
            <v>1.6613753838518822E-2</v>
          </cell>
          <cell r="Q672">
            <v>1.6613753838518823E-8</v>
          </cell>
          <cell r="R672">
            <v>60191092.857142851</v>
          </cell>
          <cell r="S672" t="str">
            <v>No redundancy</v>
          </cell>
          <cell r="T672" t="str">
            <v>NPRD 95 P2-237, Washer P# 7748743 - 1/1685.3506M GM converted to hours</v>
          </cell>
          <cell r="U672">
            <v>1</v>
          </cell>
          <cell r="V672">
            <v>0.85</v>
          </cell>
          <cell r="W672">
            <v>1.4121690762740999E-8</v>
          </cell>
          <cell r="X672" t="str">
            <v>Expected to require 1 mechanic to conduct repairs. Expected to be replaceable in situ. Remove Cover Lid Assembly. Remove 44 bolts to remove the Top Access Plate. Repair by exchange available at First or Second line without special facilities. Remove and r</v>
          </cell>
          <cell r="Y672">
            <v>44</v>
          </cell>
          <cell r="Z672">
            <v>0</v>
          </cell>
          <cell r="AA672" t="str">
            <v>T0</v>
          </cell>
          <cell r="AB672" t="str">
            <v>T5</v>
          </cell>
          <cell r="AC672" t="str">
            <v>P15</v>
          </cell>
          <cell r="AD672" t="str">
            <v>T0</v>
          </cell>
          <cell r="AE672">
            <v>0.36666666666666664</v>
          </cell>
          <cell r="AF672">
            <v>0</v>
          </cell>
          <cell r="AG672">
            <v>3.3333333333333333E-2</v>
          </cell>
          <cell r="AH672">
            <v>0</v>
          </cell>
          <cell r="AI672">
            <v>0.36666666666666664</v>
          </cell>
          <cell r="AJ672">
            <v>8.3333333333333329E-2</v>
          </cell>
          <cell r="AK672">
            <v>0</v>
          </cell>
          <cell r="AL672">
            <v>0</v>
          </cell>
          <cell r="AM672">
            <v>0.85</v>
          </cell>
          <cell r="AN672">
            <v>1.4121690762740999E-8</v>
          </cell>
          <cell r="AP672">
            <v>2</v>
          </cell>
          <cell r="AQ672">
            <v>1</v>
          </cell>
          <cell r="AR672">
            <v>1</v>
          </cell>
          <cell r="AS672">
            <v>44</v>
          </cell>
          <cell r="AW672">
            <v>2</v>
          </cell>
          <cell r="BD672">
            <v>1</v>
          </cell>
          <cell r="BJ672">
            <v>1</v>
          </cell>
          <cell r="BL672">
            <v>1</v>
          </cell>
          <cell r="BM672">
            <v>1</v>
          </cell>
          <cell r="BO672" t="str">
            <v xml:space="preserve">Expected to require 1 mechanic to conduct repairs. </v>
          </cell>
          <cell r="BP672" t="str">
            <v xml:space="preserve">Expected to be replaceable in situ. </v>
          </cell>
          <cell r="BQ672" t="str">
            <v/>
          </cell>
          <cell r="BR672" t="str">
            <v/>
          </cell>
          <cell r="BS672" t="str">
            <v/>
          </cell>
          <cell r="BT672" t="str">
            <v xml:space="preserve">Remove Cover Lid Assembly. </v>
          </cell>
          <cell r="BU672" t="str">
            <v/>
          </cell>
          <cell r="BV672" t="str">
            <v/>
          </cell>
          <cell r="BW672" t="str">
            <v xml:space="preserve">Remove 44 bolts to remove the Top Access Plate. </v>
          </cell>
          <cell r="BX672" t="str">
            <v/>
          </cell>
          <cell r="BY672" t="str">
            <v/>
          </cell>
          <cell r="BZ672" t="str">
            <v/>
          </cell>
          <cell r="CA672" t="str">
            <v xml:space="preserve">Repair by exchange available at First or Second line without special facilities. </v>
          </cell>
          <cell r="CB672" t="str">
            <v/>
          </cell>
          <cell r="CC672" t="str">
            <v/>
          </cell>
          <cell r="CD672" t="str">
            <v/>
          </cell>
          <cell r="CE672" t="str">
            <v/>
          </cell>
          <cell r="CF672" t="str">
            <v xml:space="preserve">Remove and replace part with standard tools. No Special tools predicted. </v>
          </cell>
          <cell r="CG672" t="str">
            <v/>
          </cell>
          <cell r="CH672" t="str">
            <v/>
          </cell>
          <cell r="CI672" t="str">
            <v xml:space="preserve">No consumeables predicted. </v>
          </cell>
          <cell r="CJ672" t="str">
            <v xml:space="preserve">No predicted life limitations. </v>
          </cell>
          <cell r="CK672" t="str">
            <v/>
          </cell>
          <cell r="CL672" t="str">
            <v>Y</v>
          </cell>
        </row>
        <row r="673">
          <cell r="A673">
            <v>689</v>
          </cell>
          <cell r="C673">
            <v>3</v>
          </cell>
          <cell r="D673" t="str">
            <v>Y</v>
          </cell>
          <cell r="E673">
            <v>1.1339999999999999</v>
          </cell>
          <cell r="F673" t="str">
            <v>SV00A0A410AA1523</v>
          </cell>
          <cell r="G673" t="str">
            <v>CON-W01</v>
          </cell>
          <cell r="H673" t="str">
            <v>SCOUT/REC</v>
          </cell>
          <cell r="I673" t="str">
            <v>AUXILIARY TANK - 1 - SCOUT + RECOVERY</v>
          </cell>
          <cell r="J673" t="str">
            <v>Steel Wool Mediem Grade</v>
          </cell>
          <cell r="K673" t="str">
            <v xml:space="preserve"> Access Cover Assy   FT28394</v>
          </cell>
          <cell r="L673" t="str">
            <v>Steel Wool Mediem Grade</v>
          </cell>
          <cell r="M673">
            <v>1</v>
          </cell>
          <cell r="N673">
            <v>1</v>
          </cell>
          <cell r="O673">
            <v>1.1339999999999999</v>
          </cell>
          <cell r="P673">
            <v>1.1339999999999999</v>
          </cell>
          <cell r="Q673">
            <v>1.1339999999999999E-6</v>
          </cell>
          <cell r="R673">
            <v>881834.21516754862</v>
          </cell>
          <cell r="S673" t="str">
            <v>No redundancy</v>
          </cell>
          <cell r="T673" t="str">
            <v>NPRD-95 P2-136. Mechanical Filter Screen (Summary). 0.2286 GB converted to GM.</v>
          </cell>
          <cell r="U673">
            <v>1</v>
          </cell>
          <cell r="V673">
            <v>0.9</v>
          </cell>
          <cell r="W673">
            <v>1.0205999999999998E-6</v>
          </cell>
          <cell r="X673" t="str">
            <v>Expected to require 1 mechanic to conduct repairs. Expected to be replaceable in situ. Remove Cover Lid Assembly. Remove 44 bolts to remove the Top Access Plate. Repair by exchange available at First or Second line without special facilities. Remove and r</v>
          </cell>
          <cell r="Y673">
            <v>44</v>
          </cell>
          <cell r="Z673">
            <v>0</v>
          </cell>
          <cell r="AA673" t="str">
            <v>T0</v>
          </cell>
          <cell r="AB673" t="str">
            <v>T5</v>
          </cell>
          <cell r="AC673" t="str">
            <v>P22</v>
          </cell>
          <cell r="AD673" t="str">
            <v>T0</v>
          </cell>
          <cell r="AE673">
            <v>0.36666666666666664</v>
          </cell>
          <cell r="AF673">
            <v>0</v>
          </cell>
          <cell r="AG673">
            <v>8.3333333333333329E-2</v>
          </cell>
          <cell r="AH673">
            <v>0</v>
          </cell>
          <cell r="AI673">
            <v>0.36666666666666664</v>
          </cell>
          <cell r="AJ673">
            <v>8.3333333333333329E-2</v>
          </cell>
          <cell r="AK673">
            <v>0</v>
          </cell>
          <cell r="AL673">
            <v>0</v>
          </cell>
          <cell r="AM673">
            <v>0.9</v>
          </cell>
          <cell r="AN673">
            <v>1.0205999999999998E-6</v>
          </cell>
          <cell r="AP673">
            <v>2</v>
          </cell>
          <cell r="AQ673">
            <v>1</v>
          </cell>
          <cell r="AR673">
            <v>1</v>
          </cell>
          <cell r="AS673">
            <v>44</v>
          </cell>
          <cell r="AW673">
            <v>2</v>
          </cell>
          <cell r="BD673">
            <v>1</v>
          </cell>
          <cell r="BJ673">
            <v>1</v>
          </cell>
          <cell r="BL673">
            <v>1</v>
          </cell>
          <cell r="BM673">
            <v>1</v>
          </cell>
          <cell r="BO673" t="str">
            <v xml:space="preserve">Expected to require 1 mechanic to conduct repairs. </v>
          </cell>
          <cell r="BP673" t="str">
            <v xml:space="preserve">Expected to be replaceable in situ. </v>
          </cell>
          <cell r="BQ673" t="str">
            <v/>
          </cell>
          <cell r="BR673" t="str">
            <v/>
          </cell>
          <cell r="BS673" t="str">
            <v/>
          </cell>
          <cell r="BT673" t="str">
            <v xml:space="preserve">Remove Cover Lid Assembly. </v>
          </cell>
          <cell r="BU673" t="str">
            <v/>
          </cell>
          <cell r="BV673" t="str">
            <v/>
          </cell>
          <cell r="BW673" t="str">
            <v xml:space="preserve">Remove 44 bolts to remove the Top Access Plate. </v>
          </cell>
          <cell r="BX673" t="str">
            <v/>
          </cell>
          <cell r="BY673" t="str">
            <v/>
          </cell>
          <cell r="BZ673" t="str">
            <v/>
          </cell>
          <cell r="CA673" t="str">
            <v xml:space="preserve">Repair by exchange available at First or Second line without special facilities. </v>
          </cell>
          <cell r="CB673" t="str">
            <v/>
          </cell>
          <cell r="CC673" t="str">
            <v/>
          </cell>
          <cell r="CD673" t="str">
            <v/>
          </cell>
          <cell r="CE673" t="str">
            <v/>
          </cell>
          <cell r="CF673" t="str">
            <v xml:space="preserve">Remove and replace part with standard tools. No Special tools predicted. </v>
          </cell>
          <cell r="CG673" t="str">
            <v/>
          </cell>
          <cell r="CH673" t="str">
            <v/>
          </cell>
          <cell r="CI673" t="str">
            <v xml:space="preserve">No consumeables predicted. </v>
          </cell>
          <cell r="CJ673" t="str">
            <v xml:space="preserve">No predicted life limitations. </v>
          </cell>
          <cell r="CK673" t="str">
            <v/>
          </cell>
          <cell r="CL673" t="str">
            <v>Y</v>
          </cell>
        </row>
        <row r="674">
          <cell r="A674">
            <v>690</v>
          </cell>
          <cell r="B674">
            <v>425</v>
          </cell>
          <cell r="C674">
            <v>2</v>
          </cell>
          <cell r="D674" t="str">
            <v>Y</v>
          </cell>
          <cell r="E674">
            <v>1</v>
          </cell>
          <cell r="F674" t="str">
            <v>SV00A0A410AA09</v>
          </cell>
          <cell r="G674" t="str">
            <v>FT28218</v>
          </cell>
          <cell r="H674" t="str">
            <v>SCOUT/REC</v>
          </cell>
          <cell r="I674" t="str">
            <v>AUXILIARY TANK - 1 - SCOUT + RECOVERY</v>
          </cell>
          <cell r="J674" t="str">
            <v>SAFOAM Cut Block LRU</v>
          </cell>
          <cell r="K674" t="str">
            <v>Reticulated Safety Foam</v>
          </cell>
          <cell r="L674" t="str">
            <v>SAFOAM Cut Block LRU</v>
          </cell>
          <cell r="M674">
            <v>1</v>
          </cell>
          <cell r="N674">
            <v>1</v>
          </cell>
          <cell r="O674">
            <v>1</v>
          </cell>
          <cell r="P674">
            <v>1</v>
          </cell>
          <cell r="Q674">
            <v>9.9999999999999995E-7</v>
          </cell>
          <cell r="R674">
            <v>1000000</v>
          </cell>
          <cell r="S674" t="str">
            <v>No redundancy</v>
          </cell>
          <cell r="T674" t="str">
            <v>Unsubstantiated Estimate</v>
          </cell>
          <cell r="U674">
            <v>2</v>
          </cell>
          <cell r="V674">
            <v>0.23333333333333334</v>
          </cell>
          <cell r="W674">
            <v>2.3333333333333333E-7</v>
          </cell>
          <cell r="X674" t="str">
            <v xml:space="preserve">Tank is considered beyond economic repair. Remove and replace tank in accordance with above. Expected to require 2 mechanics to remove the tank. Repair by exchange available at First or Second line without special facilities. Systematically remove SAFOAM </v>
          </cell>
          <cell r="Z674">
            <v>1</v>
          </cell>
          <cell r="AA674" t="str">
            <v>R6</v>
          </cell>
          <cell r="AB674" t="str">
            <v>T0</v>
          </cell>
          <cell r="AC674" t="str">
            <v>T0</v>
          </cell>
          <cell r="AD674" t="str">
            <v>T0</v>
          </cell>
          <cell r="AE674">
            <v>0</v>
          </cell>
          <cell r="AF674">
            <v>1.6666666666666666E-2</v>
          </cell>
          <cell r="AG674">
            <v>0.11666666666666667</v>
          </cell>
          <cell r="AH674">
            <v>1.6666666666666666E-2</v>
          </cell>
          <cell r="AI674">
            <v>0</v>
          </cell>
          <cell r="AJ674">
            <v>8.3333333333333329E-2</v>
          </cell>
          <cell r="AK674">
            <v>0</v>
          </cell>
          <cell r="AL674">
            <v>0</v>
          </cell>
          <cell r="AM674">
            <v>0.23333333333333334</v>
          </cell>
          <cell r="AN674">
            <v>2.3333333333333333E-7</v>
          </cell>
          <cell r="AP674">
            <v>2</v>
          </cell>
          <cell r="AQ674">
            <v>3</v>
          </cell>
          <cell r="BD674">
            <v>2</v>
          </cell>
          <cell r="BG674">
            <v>1</v>
          </cell>
          <cell r="BH674">
            <v>1</v>
          </cell>
          <cell r="BJ674">
            <v>2</v>
          </cell>
          <cell r="BK674">
            <v>1</v>
          </cell>
          <cell r="BL674">
            <v>5</v>
          </cell>
          <cell r="BM674">
            <v>2</v>
          </cell>
          <cell r="BO674" t="str">
            <v/>
          </cell>
          <cell r="BP674" t="str">
            <v/>
          </cell>
          <cell r="BQ674" t="str">
            <v/>
          </cell>
          <cell r="BR674" t="str">
            <v/>
          </cell>
          <cell r="BS674" t="str">
            <v/>
          </cell>
          <cell r="BT674" t="str">
            <v/>
          </cell>
          <cell r="BU674" t="str">
            <v/>
          </cell>
          <cell r="BV674" t="str">
            <v xml:space="preserve">Tank is considered beyond economic repair. Remove and replace tank in accordance with above. Expected to require 2 mechanics to remove the tank. </v>
          </cell>
          <cell r="BW674" t="str">
            <v/>
          </cell>
          <cell r="BX674" t="str">
            <v/>
          </cell>
          <cell r="BY674" t="str">
            <v/>
          </cell>
          <cell r="BZ674" t="str">
            <v/>
          </cell>
          <cell r="CA674" t="str">
            <v xml:space="preserve">Repair by exchange available at First or Second line without special facilities. </v>
          </cell>
          <cell r="CB674" t="str">
            <v/>
          </cell>
          <cell r="CC674" t="str">
            <v/>
          </cell>
          <cell r="CD674" t="str">
            <v/>
          </cell>
          <cell r="CE674" t="str">
            <v xml:space="preserve">Systematically remove SAFOAM layers and discard in accordance with local responsibilities.  Carefully reinstall new layers of Safoam in accordance with instructions. </v>
          </cell>
          <cell r="CF674" t="str">
            <v xml:space="preserve">Cutting tools and Separating spatulas required. </v>
          </cell>
          <cell r="CG674" t="str">
            <v xml:space="preserve">Reinstall in the reverse order. </v>
          </cell>
          <cell r="CH674" t="str">
            <v xml:space="preserve">Task time doesn't include 24 hours inactive time awaiting curing of Adhesives. </v>
          </cell>
          <cell r="CI674" t="str">
            <v xml:space="preserve">Use thread-locking compound on fasteners. Use silicone grease on bonded seals for preservation.  Use anti-seizing grease/compound on bulkhead connectors and bolts.  Use  bonding compound on mounting strap clamp locations as required. Use P-NEA26 adhesive </v>
          </cell>
          <cell r="CJ674" t="str">
            <v>Life Limited. This material is subject to deterioration. Inspect on condition at 10 years, and every 5 years subsequently.</v>
          </cell>
          <cell r="CK674" t="str">
            <v/>
          </cell>
          <cell r="CL674" t="str">
            <v>Y</v>
          </cell>
        </row>
        <row r="675">
          <cell r="A675">
            <v>691</v>
          </cell>
          <cell r="B675">
            <v>426</v>
          </cell>
          <cell r="C675">
            <v>2</v>
          </cell>
          <cell r="D675" t="str">
            <v>N</v>
          </cell>
          <cell r="E675">
            <v>0</v>
          </cell>
          <cell r="F675" t="str">
            <v>SV00A0A410AA03</v>
          </cell>
          <cell r="G675" t="str">
            <v>FT28188</v>
          </cell>
          <cell r="H675" t="str">
            <v>SCOUT/REC</v>
          </cell>
          <cell r="I675" t="str">
            <v>AUXILIARY TANK - 1 - SCOUT + RECOVERY</v>
          </cell>
          <cell r="J675" t="str">
            <v/>
          </cell>
          <cell r="K675" t="str">
            <v>Top Plate Assy</v>
          </cell>
          <cell r="L675" t="str">
            <v/>
          </cell>
          <cell r="M675" t="str">
            <v/>
          </cell>
          <cell r="N675" t="str">
            <v/>
          </cell>
          <cell r="O675">
            <v>3.0118781732831081</v>
          </cell>
          <cell r="P675">
            <v>3.0118781732831081</v>
          </cell>
          <cell r="Q675">
            <v>3.0118781732831083E-6</v>
          </cell>
          <cell r="R675">
            <v>332018.74128592212</v>
          </cell>
          <cell r="S675" t="str">
            <v>No redundancy</v>
          </cell>
          <cell r="T675" t="str">
            <v>Sum of Below Parts</v>
          </cell>
          <cell r="U675">
            <v>1</v>
          </cell>
          <cell r="V675">
            <v>0.86539512876530678</v>
          </cell>
          <cell r="W675">
            <v>2.6064646995937526E-6</v>
          </cell>
          <cell r="X675" t="str">
            <v xml:space="preserve">Repair by exchange available at First or Second line without special facilities. See parts below. Individual damaged parts can be replaced without replacing the tank. </v>
          </cell>
          <cell r="Z675">
            <v>0</v>
          </cell>
          <cell r="AA675" t="str">
            <v>T0</v>
          </cell>
          <cell r="AB675" t="str">
            <v>T0</v>
          </cell>
          <cell r="AC675" t="str">
            <v>T0</v>
          </cell>
          <cell r="AD675" t="str">
            <v>T0</v>
          </cell>
          <cell r="AL675" t="str">
            <v>MTTE =</v>
          </cell>
          <cell r="AM675">
            <v>0.86539512876530678</v>
          </cell>
          <cell r="AN675">
            <v>2.6064646995937526E-6</v>
          </cell>
          <cell r="AP675">
            <v>1</v>
          </cell>
          <cell r="AQ675">
            <v>4</v>
          </cell>
          <cell r="BJ675">
            <v>6</v>
          </cell>
          <cell r="BL675">
            <v>6</v>
          </cell>
          <cell r="BM675">
            <v>5</v>
          </cell>
          <cell r="BN675">
            <v>2</v>
          </cell>
          <cell r="BO675" t="str">
            <v/>
          </cell>
          <cell r="BP675" t="str">
            <v/>
          </cell>
          <cell r="BQ675" t="str">
            <v/>
          </cell>
          <cell r="BR675" t="str">
            <v/>
          </cell>
          <cell r="BS675" t="str">
            <v/>
          </cell>
          <cell r="BT675" t="str">
            <v/>
          </cell>
          <cell r="BU675" t="str">
            <v/>
          </cell>
          <cell r="BV675" t="str">
            <v/>
          </cell>
          <cell r="BW675" t="str">
            <v/>
          </cell>
          <cell r="BX675" t="str">
            <v/>
          </cell>
          <cell r="BY675" t="str">
            <v/>
          </cell>
          <cell r="BZ675" t="str">
            <v/>
          </cell>
          <cell r="CA675" t="str">
            <v xml:space="preserve">Repair by exchange available at First or Second line without special facilities. </v>
          </cell>
          <cell r="CB675" t="str">
            <v/>
          </cell>
          <cell r="CC675" t="str">
            <v/>
          </cell>
          <cell r="CD675" t="str">
            <v/>
          </cell>
          <cell r="CE675" t="str">
            <v/>
          </cell>
          <cell r="CF675" t="str">
            <v/>
          </cell>
          <cell r="CG675" t="str">
            <v/>
          </cell>
          <cell r="CH675" t="str">
            <v/>
          </cell>
          <cell r="CI675" t="str">
            <v/>
          </cell>
          <cell r="CJ675" t="str">
            <v/>
          </cell>
          <cell r="CK675" t="str">
            <v xml:space="preserve">See parts below. Individual damaged parts can be replaced without replacing the tank. </v>
          </cell>
          <cell r="CL675" t="str">
            <v>Y</v>
          </cell>
        </row>
        <row r="676">
          <cell r="A676">
            <v>692</v>
          </cell>
          <cell r="B676">
            <v>426</v>
          </cell>
          <cell r="C676">
            <v>3</v>
          </cell>
          <cell r="D676" t="str">
            <v>Y</v>
          </cell>
          <cell r="E676">
            <v>0.224</v>
          </cell>
          <cell r="F676" t="str">
            <v>SV00A0A410AA0301</v>
          </cell>
          <cell r="G676" t="str">
            <v>FT28228</v>
          </cell>
          <cell r="H676" t="str">
            <v>SCOUT/REC</v>
          </cell>
          <cell r="I676" t="str">
            <v>AUXILIARY TANK - 1 - SCOUT + RECOVERY</v>
          </cell>
          <cell r="J676" t="str">
            <v>Plate</v>
          </cell>
          <cell r="K676" t="str">
            <v>Top Access Plate Assy FT28188</v>
          </cell>
          <cell r="L676" t="str">
            <v>Plate</v>
          </cell>
          <cell r="M676">
            <v>1</v>
          </cell>
          <cell r="N676">
            <v>1</v>
          </cell>
          <cell r="O676">
            <v>0.224</v>
          </cell>
          <cell r="P676">
            <v>0.224</v>
          </cell>
          <cell r="Q676">
            <v>2.2399999999999999E-7</v>
          </cell>
          <cell r="R676">
            <v>4464285.7142857146</v>
          </cell>
          <cell r="S676" t="str">
            <v>No redundancy</v>
          </cell>
          <cell r="T676" t="str">
            <v>NPRD 95 P2-152, Plate - 0.008M GM converted to hours.</v>
          </cell>
          <cell r="U676">
            <v>1</v>
          </cell>
          <cell r="V676">
            <v>0.85</v>
          </cell>
          <cell r="W676">
            <v>1.9039999999999998E-7</v>
          </cell>
          <cell r="X676" t="str">
            <v>Expected to require 1 mechanic to conduct repairs. Expected to be repairable in situ. Remove Cover Lid Assembly. Remove 44 bolts to remove the Top Access Plate. Replace each  Gasket with every disturbance. Repair by exchange available at First or Second l</v>
          </cell>
          <cell r="Y676">
            <v>44</v>
          </cell>
          <cell r="Z676">
            <v>0</v>
          </cell>
          <cell r="AA676" t="str">
            <v>T0</v>
          </cell>
          <cell r="AB676" t="str">
            <v>PT5</v>
          </cell>
          <cell r="AC676" t="str">
            <v>T0</v>
          </cell>
          <cell r="AD676" t="str">
            <v>P14</v>
          </cell>
          <cell r="AE676">
            <v>0</v>
          </cell>
          <cell r="AF676">
            <v>0</v>
          </cell>
          <cell r="AG676">
            <v>0.76666666666666661</v>
          </cell>
          <cell r="AH676">
            <v>0</v>
          </cell>
          <cell r="AI676">
            <v>0</v>
          </cell>
          <cell r="AJ676">
            <v>8.3333333333333329E-2</v>
          </cell>
          <cell r="AK676">
            <v>0</v>
          </cell>
          <cell r="AL676">
            <v>0</v>
          </cell>
          <cell r="AM676">
            <v>0.85</v>
          </cell>
          <cell r="AN676">
            <v>1.9039999999999998E-7</v>
          </cell>
          <cell r="AP676">
            <v>1</v>
          </cell>
          <cell r="AQ676">
            <v>1</v>
          </cell>
          <cell r="AR676">
            <v>1</v>
          </cell>
          <cell r="AS676">
            <v>44</v>
          </cell>
          <cell r="AW676">
            <v>2</v>
          </cell>
          <cell r="BA676">
            <v>1</v>
          </cell>
          <cell r="BB676">
            <v>2</v>
          </cell>
          <cell r="BC676">
            <v>3</v>
          </cell>
          <cell r="BD676">
            <v>1</v>
          </cell>
          <cell r="BJ676">
            <v>1</v>
          </cell>
          <cell r="BL676">
            <v>1</v>
          </cell>
          <cell r="BM676">
            <v>1</v>
          </cell>
          <cell r="BO676" t="str">
            <v xml:space="preserve">Expected to require 1 mechanic to conduct repairs. </v>
          </cell>
          <cell r="BP676" t="str">
            <v xml:space="preserve">Expected to be repairable in situ. </v>
          </cell>
          <cell r="BQ676" t="str">
            <v/>
          </cell>
          <cell r="BR676" t="str">
            <v/>
          </cell>
          <cell r="BS676" t="str">
            <v/>
          </cell>
          <cell r="BT676" t="str">
            <v xml:space="preserve">Remove Cover Lid Assembly. </v>
          </cell>
          <cell r="BU676" t="str">
            <v/>
          </cell>
          <cell r="BV676" t="str">
            <v/>
          </cell>
          <cell r="BW676" t="str">
            <v xml:space="preserve">Remove 44 bolts to remove the Top Access Plate. </v>
          </cell>
          <cell r="BX676" t="str">
            <v/>
          </cell>
          <cell r="BY676" t="str">
            <v/>
          </cell>
          <cell r="BZ676" t="str">
            <v xml:space="preserve">Replace each  Gasket with every disturbance. </v>
          </cell>
          <cell r="CA676" t="str">
            <v xml:space="preserve">Repair by exchange available at First or Second line without special facilities. </v>
          </cell>
          <cell r="CB676" t="str">
            <v/>
          </cell>
          <cell r="CC676" t="str">
            <v/>
          </cell>
          <cell r="CD676" t="str">
            <v/>
          </cell>
          <cell r="CE676" t="str">
            <v/>
          </cell>
          <cell r="CF676" t="str">
            <v xml:space="preserve">Remove and replace part with standard tools. No Special tools predicted. </v>
          </cell>
          <cell r="CG676" t="str">
            <v/>
          </cell>
          <cell r="CH676" t="str">
            <v/>
          </cell>
          <cell r="CI676" t="str">
            <v xml:space="preserve">No consumeables predicted. </v>
          </cell>
          <cell r="CJ676" t="str">
            <v xml:space="preserve">No predicted life limitations. </v>
          </cell>
          <cell r="CK676" t="str">
            <v/>
          </cell>
          <cell r="CL676" t="str">
            <v>Y</v>
          </cell>
        </row>
        <row r="677">
          <cell r="A677">
            <v>693</v>
          </cell>
          <cell r="B677">
            <v>428</v>
          </cell>
          <cell r="C677">
            <v>3</v>
          </cell>
          <cell r="D677" t="str">
            <v>Y</v>
          </cell>
          <cell r="E677">
            <v>5.7830350964303756E-3</v>
          </cell>
          <cell r="F677" t="str">
            <v>SV00A0A410AA0303</v>
          </cell>
          <cell r="G677" t="str">
            <v>FT28255</v>
          </cell>
          <cell r="H677" t="str">
            <v>SCOUT/REC</v>
          </cell>
          <cell r="I677" t="str">
            <v>AUXILIARY TANK - 1 - SCOUT + RECOVERY</v>
          </cell>
          <cell r="J677" t="str">
            <v>Gasket</v>
          </cell>
          <cell r="K677" t="str">
            <v>Top Access Plate Assy FT28188</v>
          </cell>
          <cell r="L677" t="str">
            <v>Gasket</v>
          </cell>
          <cell r="M677">
            <v>2</v>
          </cell>
          <cell r="N677">
            <v>2</v>
          </cell>
          <cell r="O677">
            <v>2.8915175482151878E-3</v>
          </cell>
          <cell r="P677">
            <v>5.7830350964303756E-3</v>
          </cell>
          <cell r="Q677">
            <v>5.7830350964303757E-9</v>
          </cell>
          <cell r="R677">
            <v>172919580</v>
          </cell>
          <cell r="S677" t="str">
            <v>No redundancy</v>
          </cell>
          <cell r="T677" t="str">
            <v>NPRD 95 P2- 98, Gasket P# 2-242N674-70 - 1/864.5979 GF converted to GM.</v>
          </cell>
          <cell r="U677">
            <v>1</v>
          </cell>
          <cell r="V677">
            <v>0.85</v>
          </cell>
          <cell r="W677">
            <v>4.9155798319658191E-9</v>
          </cell>
          <cell r="X677" t="str">
            <v xml:space="preserve">Expected to require 1 mechanic to conduct repairs. Expected to be replaceable in situ. Remove Cover Lid Assembly. Remove 44 bolts to remove the Top Access Plate. Replace each  Gasket with every disturbance. Repair by exchange available at First or Second </v>
          </cell>
          <cell r="Y677">
            <v>44</v>
          </cell>
          <cell r="Z677">
            <v>0</v>
          </cell>
          <cell r="AA677" t="str">
            <v>T0</v>
          </cell>
          <cell r="AB677" t="str">
            <v>T5</v>
          </cell>
          <cell r="AC677" t="str">
            <v>P14</v>
          </cell>
          <cell r="AD677" t="str">
            <v>T0</v>
          </cell>
          <cell r="AE677">
            <v>0.36666666666666664</v>
          </cell>
          <cell r="AF677">
            <v>0</v>
          </cell>
          <cell r="AG677">
            <v>3.3333333333333333E-2</v>
          </cell>
          <cell r="AH677">
            <v>0</v>
          </cell>
          <cell r="AI677">
            <v>0.36666666666666664</v>
          </cell>
          <cell r="AJ677">
            <v>8.3333333333333329E-2</v>
          </cell>
          <cell r="AK677">
            <v>0</v>
          </cell>
          <cell r="AL677">
            <v>0</v>
          </cell>
          <cell r="AM677">
            <v>0.85</v>
          </cell>
          <cell r="AN677">
            <v>4.9155798319658191E-9</v>
          </cell>
          <cell r="AP677">
            <v>2</v>
          </cell>
          <cell r="AQ677">
            <v>1</v>
          </cell>
          <cell r="AR677">
            <v>1</v>
          </cell>
          <cell r="AS677">
            <v>44</v>
          </cell>
          <cell r="AW677">
            <v>2</v>
          </cell>
          <cell r="BA677">
            <v>1</v>
          </cell>
          <cell r="BB677">
            <v>2</v>
          </cell>
          <cell r="BC677">
            <v>3</v>
          </cell>
          <cell r="BD677">
            <v>1</v>
          </cell>
          <cell r="BJ677">
            <v>1</v>
          </cell>
          <cell r="BL677">
            <v>1</v>
          </cell>
          <cell r="BM677">
            <v>4</v>
          </cell>
          <cell r="BO677" t="str">
            <v xml:space="preserve">Expected to require 1 mechanic to conduct repairs. </v>
          </cell>
          <cell r="BP677" t="str">
            <v xml:space="preserve">Expected to be replaceable in situ. </v>
          </cell>
          <cell r="BQ677" t="str">
            <v/>
          </cell>
          <cell r="BR677" t="str">
            <v/>
          </cell>
          <cell r="BS677" t="str">
            <v/>
          </cell>
          <cell r="BT677" t="str">
            <v xml:space="preserve">Remove Cover Lid Assembly. </v>
          </cell>
          <cell r="BU677" t="str">
            <v/>
          </cell>
          <cell r="BV677" t="str">
            <v/>
          </cell>
          <cell r="BW677" t="str">
            <v xml:space="preserve">Remove 44 bolts to remove the Top Access Plate. </v>
          </cell>
          <cell r="BX677" t="str">
            <v/>
          </cell>
          <cell r="BY677" t="str">
            <v/>
          </cell>
          <cell r="BZ677" t="str">
            <v xml:space="preserve">Replace each  Gasket with every disturbance. </v>
          </cell>
          <cell r="CA677" t="str">
            <v xml:space="preserve">Repair by exchange available at First or Second line without special facilities. </v>
          </cell>
          <cell r="CB677" t="str">
            <v/>
          </cell>
          <cell r="CC677" t="str">
            <v/>
          </cell>
          <cell r="CD677" t="str">
            <v/>
          </cell>
          <cell r="CE677" t="str">
            <v/>
          </cell>
          <cell r="CF677" t="str">
            <v xml:space="preserve">Remove and replace part with standard tools. No Special tools predicted. </v>
          </cell>
          <cell r="CG677" t="str">
            <v/>
          </cell>
          <cell r="CH677" t="str">
            <v/>
          </cell>
          <cell r="CI677" t="str">
            <v xml:space="preserve">No consumeables predicted. </v>
          </cell>
          <cell r="CJ677" t="str">
            <v xml:space="preserve">Life Limited. This material is subject to deterioration. Inspect on condition at 10 years, and every 5 years subsequently. If disturbed, replace with new. </v>
          </cell>
          <cell r="CK677" t="str">
            <v/>
          </cell>
          <cell r="CL677" t="str">
            <v>Y</v>
          </cell>
        </row>
        <row r="678">
          <cell r="A678">
            <v>694</v>
          </cell>
          <cell r="B678">
            <v>429</v>
          </cell>
          <cell r="C678">
            <v>3</v>
          </cell>
          <cell r="D678" t="str">
            <v>Y</v>
          </cell>
          <cell r="E678">
            <v>2.016</v>
          </cell>
          <cell r="F678" t="str">
            <v>SV00A0A410AA0305</v>
          </cell>
          <cell r="G678" t="str">
            <v>BT-M6X30HX/SS</v>
          </cell>
          <cell r="H678" t="str">
            <v>SCOUT/REC</v>
          </cell>
          <cell r="I678" t="str">
            <v>AUXILIARY TANK - 1 - SCOUT + RECOVERY</v>
          </cell>
          <cell r="J678" t="str">
            <v>M6 BOLT HEX HEAD</v>
          </cell>
          <cell r="K678" t="str">
            <v>Top Access Plate Assy FT28188</v>
          </cell>
          <cell r="L678" t="str">
            <v>M6 BOLT HEX HEAD</v>
          </cell>
          <cell r="M678">
            <v>36</v>
          </cell>
          <cell r="N678">
            <v>36</v>
          </cell>
          <cell r="O678">
            <v>5.6000000000000001E-2</v>
          </cell>
          <cell r="P678">
            <v>2.016</v>
          </cell>
          <cell r="Q678">
            <v>2.0159999999999998E-6</v>
          </cell>
          <cell r="R678">
            <v>496031.74603174609</v>
          </cell>
          <cell r="S678" t="str">
            <v>Multiple fasteners</v>
          </cell>
          <cell r="T678" t="str">
            <v>NPRD 95 P2-20, Bolt Hex Head - 0.0020M converted to hours</v>
          </cell>
          <cell r="U678">
            <v>1</v>
          </cell>
          <cell r="V678">
            <v>0.86666666666666659</v>
          </cell>
          <cell r="W678">
            <v>1.7471999999999998E-6</v>
          </cell>
          <cell r="X678" t="str">
            <v xml:space="preserve">Expected to require 1 mechanic to conduct repairs. Expected to be replaceable in situ. Remove Cover Lid Assembly. Remove 44 bolts to remove the Top Access Plate. Replace each  Gasket with every disturbance. Repair by exchange available at First or Second </v>
          </cell>
          <cell r="Z678">
            <v>0</v>
          </cell>
          <cell r="AA678" t="str">
            <v>T0</v>
          </cell>
          <cell r="AB678" t="str">
            <v>T5</v>
          </cell>
          <cell r="AC678" t="str">
            <v>P6</v>
          </cell>
          <cell r="AD678" t="str">
            <v>P14</v>
          </cell>
          <cell r="AE678">
            <v>0.36666666666666664</v>
          </cell>
          <cell r="AF678">
            <v>0</v>
          </cell>
          <cell r="AG678">
            <v>0.05</v>
          </cell>
          <cell r="AH678">
            <v>0</v>
          </cell>
          <cell r="AI678">
            <v>0.36666666666666664</v>
          </cell>
          <cell r="AJ678">
            <v>8.3333333333333329E-2</v>
          </cell>
          <cell r="AK678">
            <v>0</v>
          </cell>
          <cell r="AL678">
            <v>0</v>
          </cell>
          <cell r="AM678">
            <v>0.86666666666666659</v>
          </cell>
          <cell r="AN678">
            <v>1.7471999999999998E-6</v>
          </cell>
          <cell r="AP678">
            <v>2</v>
          </cell>
          <cell r="AQ678">
            <v>1</v>
          </cell>
          <cell r="AR678">
            <v>1</v>
          </cell>
          <cell r="AS678">
            <v>44</v>
          </cell>
          <cell r="AW678">
            <v>2</v>
          </cell>
          <cell r="BA678">
            <v>1</v>
          </cell>
          <cell r="BB678">
            <v>2</v>
          </cell>
          <cell r="BC678">
            <v>3</v>
          </cell>
          <cell r="BD678">
            <v>1</v>
          </cell>
          <cell r="BJ678">
            <v>1</v>
          </cell>
          <cell r="BL678">
            <v>1</v>
          </cell>
          <cell r="BM678">
            <v>1</v>
          </cell>
          <cell r="BO678" t="str">
            <v xml:space="preserve">Expected to require 1 mechanic to conduct repairs. </v>
          </cell>
          <cell r="BP678" t="str">
            <v xml:space="preserve">Expected to be replaceable in situ. </v>
          </cell>
          <cell r="BQ678" t="str">
            <v/>
          </cell>
          <cell r="BR678" t="str">
            <v/>
          </cell>
          <cell r="BS678" t="str">
            <v/>
          </cell>
          <cell r="BT678" t="str">
            <v xml:space="preserve">Remove Cover Lid Assembly. </v>
          </cell>
          <cell r="BU678" t="str">
            <v/>
          </cell>
          <cell r="BV678" t="str">
            <v/>
          </cell>
          <cell r="BW678" t="str">
            <v xml:space="preserve">Remove 44 bolts to remove the Top Access Plate. </v>
          </cell>
          <cell r="BX678" t="str">
            <v/>
          </cell>
          <cell r="BY678" t="str">
            <v/>
          </cell>
          <cell r="BZ678" t="str">
            <v xml:space="preserve">Replace each  Gasket with every disturbance. </v>
          </cell>
          <cell r="CA678" t="str">
            <v xml:space="preserve">Repair by exchange available at First or Second line without special facilities. </v>
          </cell>
          <cell r="CB678" t="str">
            <v/>
          </cell>
          <cell r="CC678" t="str">
            <v/>
          </cell>
          <cell r="CD678" t="str">
            <v/>
          </cell>
          <cell r="CE678" t="str">
            <v/>
          </cell>
          <cell r="CF678" t="str">
            <v xml:space="preserve">Remove and replace part with standard tools. No Special tools predicted. </v>
          </cell>
          <cell r="CG678" t="str">
            <v/>
          </cell>
          <cell r="CH678" t="str">
            <v/>
          </cell>
          <cell r="CI678" t="str">
            <v xml:space="preserve">No consumeables predicted. </v>
          </cell>
          <cell r="CJ678" t="str">
            <v xml:space="preserve">No predicted life limitations. </v>
          </cell>
          <cell r="CK678" t="str">
            <v/>
          </cell>
          <cell r="CL678" t="str">
            <v>Y</v>
          </cell>
        </row>
        <row r="679">
          <cell r="A679">
            <v>695</v>
          </cell>
          <cell r="B679">
            <v>429</v>
          </cell>
          <cell r="C679">
            <v>3</v>
          </cell>
          <cell r="D679" t="str">
            <v>Y</v>
          </cell>
          <cell r="E679">
            <v>0.16800000000000001</v>
          </cell>
          <cell r="F679" t="str">
            <v>SV00A0A410AA0307</v>
          </cell>
          <cell r="G679" t="str">
            <v>BT-M6X16CSK/SS</v>
          </cell>
          <cell r="H679" t="str">
            <v>PMRS/REP/REC</v>
          </cell>
          <cell r="I679" t="str">
            <v>AUXILIARY TANK - 1 - SCOUT + RECOVERY</v>
          </cell>
          <cell r="J679" t="str">
            <v>M6 Bolt Csk Head</v>
          </cell>
          <cell r="K679" t="str">
            <v>Top Access Plate Assy FT28188</v>
          </cell>
          <cell r="L679" t="str">
            <v>M6 Bolt Csk Head</v>
          </cell>
          <cell r="M679">
            <v>3</v>
          </cell>
          <cell r="N679">
            <v>3</v>
          </cell>
          <cell r="O679">
            <v>5.6000000000000001E-2</v>
          </cell>
          <cell r="P679">
            <v>0.16800000000000001</v>
          </cell>
          <cell r="Q679">
            <v>1.6800000000000002E-7</v>
          </cell>
          <cell r="R679">
            <v>5952380.9523809515</v>
          </cell>
          <cell r="S679" t="str">
            <v>Multiple fasteners</v>
          </cell>
          <cell r="T679" t="str">
            <v>NPRD 95 P2-20, Bolt Hex Head - 0.0020M converted to hours</v>
          </cell>
          <cell r="U679">
            <v>1</v>
          </cell>
          <cell r="V679">
            <v>0.86666666666666659</v>
          </cell>
          <cell r="W679">
            <v>1.4560000000000001E-7</v>
          </cell>
          <cell r="X679" t="str">
            <v xml:space="preserve">Expected to require 1 mechanic to conduct repairs. Expected to be replaceable in situ. Remove Cover Lid Assembly. Remove 44 bolts to remove the Top Access Plate. Replace each  Gasket with every disturbance. Repair by exchange available at First or Second </v>
          </cell>
          <cell r="Y679">
            <v>44</v>
          </cell>
          <cell r="Z679">
            <v>0</v>
          </cell>
          <cell r="AA679" t="str">
            <v>T0</v>
          </cell>
          <cell r="AB679" t="str">
            <v>T5</v>
          </cell>
          <cell r="AC679" t="str">
            <v>P6</v>
          </cell>
          <cell r="AD679" t="str">
            <v>P14</v>
          </cell>
          <cell r="AE679">
            <v>0.36666666666666664</v>
          </cell>
          <cell r="AF679">
            <v>0</v>
          </cell>
          <cell r="AG679">
            <v>0.05</v>
          </cell>
          <cell r="AH679">
            <v>0</v>
          </cell>
          <cell r="AI679">
            <v>0.36666666666666664</v>
          </cell>
          <cell r="AJ679">
            <v>8.3333333333333329E-2</v>
          </cell>
          <cell r="AK679">
            <v>0</v>
          </cell>
          <cell r="AL679">
            <v>0</v>
          </cell>
          <cell r="AM679">
            <v>0.86666666666666659</v>
          </cell>
          <cell r="AN679">
            <v>1.4560000000000001E-7</v>
          </cell>
          <cell r="AP679">
            <v>2</v>
          </cell>
          <cell r="AQ679">
            <v>1</v>
          </cell>
          <cell r="AR679">
            <v>1</v>
          </cell>
          <cell r="AS679">
            <v>44</v>
          </cell>
          <cell r="AW679">
            <v>2</v>
          </cell>
          <cell r="BA679">
            <v>1</v>
          </cell>
          <cell r="BB679">
            <v>2</v>
          </cell>
          <cell r="BC679">
            <v>3</v>
          </cell>
          <cell r="BD679">
            <v>1</v>
          </cell>
          <cell r="BJ679">
            <v>1</v>
          </cell>
          <cell r="BL679">
            <v>1</v>
          </cell>
          <cell r="BM679">
            <v>1</v>
          </cell>
          <cell r="BO679" t="str">
            <v xml:space="preserve">Expected to require 1 mechanic to conduct repairs. </v>
          </cell>
          <cell r="BP679" t="str">
            <v xml:space="preserve">Expected to be replaceable in situ. </v>
          </cell>
          <cell r="BQ679" t="str">
            <v/>
          </cell>
          <cell r="BR679" t="str">
            <v/>
          </cell>
          <cell r="BS679" t="str">
            <v/>
          </cell>
          <cell r="BT679" t="str">
            <v xml:space="preserve">Remove Cover Lid Assembly. </v>
          </cell>
          <cell r="BU679" t="str">
            <v/>
          </cell>
          <cell r="BV679" t="str">
            <v/>
          </cell>
          <cell r="BW679" t="str">
            <v xml:space="preserve">Remove 44 bolts to remove the Top Access Plate. </v>
          </cell>
          <cell r="BX679" t="str">
            <v/>
          </cell>
          <cell r="BY679" t="str">
            <v/>
          </cell>
          <cell r="BZ679" t="str">
            <v xml:space="preserve">Replace each  Gasket with every disturbance. </v>
          </cell>
          <cell r="CA679" t="str">
            <v xml:space="preserve">Repair by exchange available at First or Second line without special facilities. </v>
          </cell>
          <cell r="CB679" t="str">
            <v/>
          </cell>
          <cell r="CC679" t="str">
            <v/>
          </cell>
          <cell r="CD679" t="str">
            <v/>
          </cell>
          <cell r="CE679" t="str">
            <v/>
          </cell>
          <cell r="CF679" t="str">
            <v xml:space="preserve">Remove and replace part with standard tools. No Special tools predicted. </v>
          </cell>
          <cell r="CG679" t="str">
            <v/>
          </cell>
          <cell r="CH679" t="str">
            <v/>
          </cell>
          <cell r="CI679" t="str">
            <v xml:space="preserve">No consumeables predicted. </v>
          </cell>
          <cell r="CJ679" t="str">
            <v xml:space="preserve">No predicted life limitations. </v>
          </cell>
          <cell r="CK679" t="str">
            <v/>
          </cell>
          <cell r="CL679" t="str">
            <v>Y</v>
          </cell>
        </row>
        <row r="680">
          <cell r="A680">
            <v>696</v>
          </cell>
          <cell r="B680">
            <v>430</v>
          </cell>
          <cell r="C680">
            <v>3</v>
          </cell>
          <cell r="D680" t="str">
            <v>Y</v>
          </cell>
          <cell r="E680">
            <v>0.59809513818667759</v>
          </cell>
          <cell r="F680" t="str">
            <v>SV00A0A410AA0309</v>
          </cell>
          <cell r="G680" t="str">
            <v>Z-W-M6</v>
          </cell>
          <cell r="H680" t="str">
            <v>SCOUT/REC</v>
          </cell>
          <cell r="I680" t="str">
            <v>AUXILIARY TANK - 1 - SCOUT + RECOVERY</v>
          </cell>
          <cell r="J680" t="str">
            <v>M6 Washer</v>
          </cell>
          <cell r="K680" t="str">
            <v>Top Access Plate Assy FT28188</v>
          </cell>
          <cell r="L680" t="str">
            <v>M6 Washer</v>
          </cell>
          <cell r="M680">
            <v>36</v>
          </cell>
          <cell r="N680">
            <v>36</v>
          </cell>
          <cell r="O680">
            <v>1.6613753838518822E-2</v>
          </cell>
          <cell r="P680">
            <v>0.59809513818667759</v>
          </cell>
          <cell r="Q680">
            <v>5.9809513818667757E-7</v>
          </cell>
          <cell r="R680">
            <v>1671974.8015873018</v>
          </cell>
          <cell r="S680" t="str">
            <v>Multiple fasteners</v>
          </cell>
          <cell r="T680" t="str">
            <v>NPRD 95 P2-237, Washer P# 7748743 - 1/1685.3506M GM converted to hours</v>
          </cell>
          <cell r="U680">
            <v>1</v>
          </cell>
          <cell r="V680">
            <v>0.86666666666666659</v>
          </cell>
          <cell r="W680">
            <v>5.1834911976178719E-7</v>
          </cell>
          <cell r="X680" t="str">
            <v xml:space="preserve">Expected to require 1 mechanic to conduct repairs. Expected to be replaceable in situ. Remove Cover Lid Assembly. Remove 44 bolts to remove the Top Access Plate. Replace each  Gasket with every disturbance. Repair by exchange available at First or Second </v>
          </cell>
          <cell r="Z680">
            <v>0</v>
          </cell>
          <cell r="AA680" t="str">
            <v>T0</v>
          </cell>
          <cell r="AB680" t="str">
            <v>T5</v>
          </cell>
          <cell r="AC680" t="str">
            <v>P26</v>
          </cell>
          <cell r="AD680" t="str">
            <v>P14</v>
          </cell>
          <cell r="AE680">
            <v>0.36666666666666664</v>
          </cell>
          <cell r="AF680">
            <v>0</v>
          </cell>
          <cell r="AG680">
            <v>0.05</v>
          </cell>
          <cell r="AH680">
            <v>0</v>
          </cell>
          <cell r="AI680">
            <v>0.36666666666666664</v>
          </cell>
          <cell r="AJ680">
            <v>8.3333333333333329E-2</v>
          </cell>
          <cell r="AK680">
            <v>0</v>
          </cell>
          <cell r="AL680">
            <v>0</v>
          </cell>
          <cell r="AM680">
            <v>0.86666666666666659</v>
          </cell>
          <cell r="AN680">
            <v>5.1834911976178719E-7</v>
          </cell>
          <cell r="AP680">
            <v>2</v>
          </cell>
          <cell r="AQ680">
            <v>1</v>
          </cell>
          <cell r="AR680">
            <v>1</v>
          </cell>
          <cell r="AS680">
            <v>44</v>
          </cell>
          <cell r="AW680">
            <v>2</v>
          </cell>
          <cell r="BA680">
            <v>1</v>
          </cell>
          <cell r="BB680">
            <v>2</v>
          </cell>
          <cell r="BC680">
            <v>3</v>
          </cell>
          <cell r="BD680">
            <v>1</v>
          </cell>
          <cell r="BJ680">
            <v>1</v>
          </cell>
          <cell r="BL680">
            <v>1</v>
          </cell>
          <cell r="BM680">
            <v>1</v>
          </cell>
          <cell r="BO680" t="str">
            <v xml:space="preserve">Expected to require 1 mechanic to conduct repairs. </v>
          </cell>
          <cell r="BP680" t="str">
            <v xml:space="preserve">Expected to be replaceable in situ. </v>
          </cell>
          <cell r="BQ680" t="str">
            <v/>
          </cell>
          <cell r="BR680" t="str">
            <v/>
          </cell>
          <cell r="BS680" t="str">
            <v/>
          </cell>
          <cell r="BT680" t="str">
            <v xml:space="preserve">Remove Cover Lid Assembly. </v>
          </cell>
          <cell r="BU680" t="str">
            <v/>
          </cell>
          <cell r="BV680" t="str">
            <v/>
          </cell>
          <cell r="BW680" t="str">
            <v xml:space="preserve">Remove 44 bolts to remove the Top Access Plate. </v>
          </cell>
          <cell r="BX680" t="str">
            <v/>
          </cell>
          <cell r="BY680" t="str">
            <v/>
          </cell>
          <cell r="BZ680" t="str">
            <v xml:space="preserve">Replace each  Gasket with every disturbance. </v>
          </cell>
          <cell r="CA680" t="str">
            <v xml:space="preserve">Repair by exchange available at First or Second line without special facilities. </v>
          </cell>
          <cell r="CB680" t="str">
            <v/>
          </cell>
          <cell r="CC680" t="str">
            <v/>
          </cell>
          <cell r="CD680" t="str">
            <v/>
          </cell>
          <cell r="CE680" t="str">
            <v/>
          </cell>
          <cell r="CF680" t="str">
            <v xml:space="preserve">Remove and replace part with standard tools. No Special tools predicted. </v>
          </cell>
          <cell r="CG680" t="str">
            <v/>
          </cell>
          <cell r="CH680" t="str">
            <v/>
          </cell>
          <cell r="CI680" t="str">
            <v xml:space="preserve">No consumeables predicted. </v>
          </cell>
          <cell r="CJ680" t="str">
            <v xml:space="preserve">No predicted life limitations. </v>
          </cell>
          <cell r="CK680" t="str">
            <v/>
          </cell>
          <cell r="CL680" t="str">
            <v>Y</v>
          </cell>
        </row>
        <row r="681">
          <cell r="A681">
            <v>697</v>
          </cell>
          <cell r="B681">
            <v>431</v>
          </cell>
          <cell r="C681">
            <v>2</v>
          </cell>
          <cell r="D681" t="str">
            <v>N</v>
          </cell>
          <cell r="E681">
            <v>0</v>
          </cell>
          <cell r="F681" t="str">
            <v>SV00A0A410AA05</v>
          </cell>
          <cell r="G681" t="str">
            <v/>
          </cell>
          <cell r="H681" t="str">
            <v>SCOUT/REC</v>
          </cell>
          <cell r="I681" t="str">
            <v>AUXILIARY TANK - 1 - SCOUT + RECOVERY</v>
          </cell>
          <cell r="J681" t="str">
            <v/>
          </cell>
          <cell r="K681" t="str">
            <v>Fuel Filler</v>
          </cell>
          <cell r="L681" t="str">
            <v/>
          </cell>
          <cell r="M681" t="str">
            <v/>
          </cell>
          <cell r="N681" t="str">
            <v/>
          </cell>
          <cell r="O681">
            <v>26.780689268291866</v>
          </cell>
          <cell r="P681">
            <v>26.780689268291866</v>
          </cell>
          <cell r="Q681">
            <v>2.6780689268291864E-5</v>
          </cell>
          <cell r="R681">
            <v>37340.338405105671</v>
          </cell>
          <cell r="S681" t="str">
            <v>No redundancy</v>
          </cell>
          <cell r="T681" t="str">
            <v>Sum of Below Parts</v>
          </cell>
          <cell r="U681">
            <v>1</v>
          </cell>
          <cell r="V681">
            <v>0.10111703094442839</v>
          </cell>
          <cell r="W681">
            <v>2.7079837854549898E-6</v>
          </cell>
          <cell r="X681" t="str">
            <v xml:space="preserve">Repair by exchange available at First or Second line without special facilities. See parts below. Individual damaged parts can be replaced without replacing the tank. </v>
          </cell>
          <cell r="Z681">
            <v>0</v>
          </cell>
          <cell r="AA681" t="str">
            <v>T0</v>
          </cell>
          <cell r="AB681" t="str">
            <v>T0</v>
          </cell>
          <cell r="AC681" t="str">
            <v>T0</v>
          </cell>
          <cell r="AD681" t="str">
            <v>T0</v>
          </cell>
          <cell r="AL681" t="str">
            <v>MTTE =</v>
          </cell>
          <cell r="AM681">
            <v>0.10111703094442839</v>
          </cell>
          <cell r="AN681">
            <v>2.7079837854549898E-6</v>
          </cell>
          <cell r="AP681">
            <v>1</v>
          </cell>
          <cell r="AQ681">
            <v>4</v>
          </cell>
          <cell r="BJ681">
            <v>6</v>
          </cell>
          <cell r="BL681">
            <v>6</v>
          </cell>
          <cell r="BM681">
            <v>5</v>
          </cell>
          <cell r="BN681">
            <v>2</v>
          </cell>
          <cell r="BO681" t="str">
            <v/>
          </cell>
          <cell r="BP681" t="str">
            <v/>
          </cell>
          <cell r="BQ681" t="str">
            <v/>
          </cell>
          <cell r="BR681" t="str">
            <v/>
          </cell>
          <cell r="BS681" t="str">
            <v/>
          </cell>
          <cell r="BT681" t="str">
            <v/>
          </cell>
          <cell r="BU681" t="str">
            <v/>
          </cell>
          <cell r="BV681" t="str">
            <v/>
          </cell>
          <cell r="BW681" t="str">
            <v/>
          </cell>
          <cell r="BX681" t="str">
            <v/>
          </cell>
          <cell r="BY681" t="str">
            <v/>
          </cell>
          <cell r="BZ681" t="str">
            <v/>
          </cell>
          <cell r="CA681" t="str">
            <v xml:space="preserve">Repair by exchange available at First or Second line without special facilities. </v>
          </cell>
          <cell r="CB681" t="str">
            <v/>
          </cell>
          <cell r="CC681" t="str">
            <v/>
          </cell>
          <cell r="CD681" t="str">
            <v/>
          </cell>
          <cell r="CE681" t="str">
            <v/>
          </cell>
          <cell r="CF681" t="str">
            <v/>
          </cell>
          <cell r="CG681" t="str">
            <v/>
          </cell>
          <cell r="CH681" t="str">
            <v/>
          </cell>
          <cell r="CI681" t="str">
            <v/>
          </cell>
          <cell r="CJ681" t="str">
            <v/>
          </cell>
          <cell r="CK681" t="str">
            <v xml:space="preserve">See parts below. Individual damaged parts can be replaced without replacing the tank. </v>
          </cell>
          <cell r="CL681" t="str">
            <v>Y</v>
          </cell>
        </row>
        <row r="682">
          <cell r="A682">
            <v>698</v>
          </cell>
          <cell r="B682">
            <v>431</v>
          </cell>
          <cell r="C682">
            <v>3</v>
          </cell>
          <cell r="D682" t="str">
            <v>Y</v>
          </cell>
          <cell r="E682">
            <v>0.89600000000000002</v>
          </cell>
          <cell r="F682" t="str">
            <v>SV00A0A410AA0501</v>
          </cell>
          <cell r="G682" t="str">
            <v>Y-J2-1MA-X-V</v>
          </cell>
          <cell r="H682" t="str">
            <v>SCOUT/REC</v>
          </cell>
          <cell r="I682" t="str">
            <v>AUXILIARY TANK - 1 - SCOUT + RECOVERY</v>
          </cell>
          <cell r="J682" t="str">
            <v>Pressure/Gravity Refuel Coupling</v>
          </cell>
          <cell r="K682" t="str">
            <v>Fuel Filler LRU</v>
          </cell>
          <cell r="L682" t="str">
            <v>Pressure/Gravity Refuel Coupling</v>
          </cell>
          <cell r="M682">
            <v>1</v>
          </cell>
          <cell r="N682">
            <v>1</v>
          </cell>
          <cell r="O682">
            <v>0.89600000000000002</v>
          </cell>
          <cell r="P682">
            <v>0.89600000000000002</v>
          </cell>
          <cell r="Q682">
            <v>8.9599999999999998E-7</v>
          </cell>
          <cell r="R682">
            <v>1116071.4285714286</v>
          </cell>
          <cell r="S682" t="str">
            <v>No redundancy</v>
          </cell>
          <cell r="T682" t="str">
            <v>NPRD 95 P2-6, Adapter - 0.0320M converted to hours</v>
          </cell>
          <cell r="U682">
            <v>1</v>
          </cell>
          <cell r="V682">
            <v>0.13333333333333333</v>
          </cell>
          <cell r="W682">
            <v>1.1946666666666665E-7</v>
          </cell>
          <cell r="X682"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682">
            <v>0</v>
          </cell>
          <cell r="AA682" t="str">
            <v>T0</v>
          </cell>
          <cell r="AB682" t="str">
            <v>T0</v>
          </cell>
          <cell r="AC682" t="str">
            <v>P12</v>
          </cell>
          <cell r="AD682" t="str">
            <v>T0</v>
          </cell>
          <cell r="AE682">
            <v>0</v>
          </cell>
          <cell r="AF682">
            <v>0</v>
          </cell>
          <cell r="AG682">
            <v>0.05</v>
          </cell>
          <cell r="AH682">
            <v>0</v>
          </cell>
          <cell r="AI682">
            <v>0</v>
          </cell>
          <cell r="AJ682">
            <v>8.3333333333333329E-2</v>
          </cell>
          <cell r="AK682">
            <v>0</v>
          </cell>
          <cell r="AL682">
            <v>0</v>
          </cell>
          <cell r="AM682">
            <v>0.13333333333333333</v>
          </cell>
          <cell r="AN682">
            <v>1.1946666666666665E-7</v>
          </cell>
          <cell r="AP682">
            <v>2</v>
          </cell>
          <cell r="AQ682">
            <v>1</v>
          </cell>
          <cell r="AW682">
            <v>1</v>
          </cell>
          <cell r="BD682">
            <v>1</v>
          </cell>
          <cell r="BJ682">
            <v>1</v>
          </cell>
          <cell r="BK682">
            <v>1</v>
          </cell>
          <cell r="BL682">
            <v>1</v>
          </cell>
          <cell r="BM682">
            <v>1</v>
          </cell>
          <cell r="BO682" t="str">
            <v xml:space="preserve">Expected to require 1 mechanic to conduct repairs. </v>
          </cell>
          <cell r="BP682" t="str">
            <v xml:space="preserve">Expected to be replaceable in situ. </v>
          </cell>
          <cell r="BQ682" t="str">
            <v/>
          </cell>
          <cell r="BR682" t="str">
            <v/>
          </cell>
          <cell r="BS682" t="str">
            <v/>
          </cell>
          <cell r="BT682" t="str">
            <v xml:space="preserve">Open Cover Lid Assembly. </v>
          </cell>
          <cell r="BU682" t="str">
            <v/>
          </cell>
          <cell r="BV682" t="str">
            <v/>
          </cell>
          <cell r="BW682" t="str">
            <v/>
          </cell>
          <cell r="BX682" t="str">
            <v/>
          </cell>
          <cell r="BY682" t="str">
            <v/>
          </cell>
          <cell r="BZ682" t="str">
            <v/>
          </cell>
          <cell r="CA682" t="str">
            <v xml:space="preserve">Repair by exchange available at First or Second line without special facilities. </v>
          </cell>
          <cell r="CB682" t="str">
            <v/>
          </cell>
          <cell r="CC682" t="str">
            <v/>
          </cell>
          <cell r="CD682" t="str">
            <v/>
          </cell>
          <cell r="CE682" t="str">
            <v/>
          </cell>
          <cell r="CF682" t="str">
            <v xml:space="preserve">Remove and replace part with standard tools. No Special tools predicted. </v>
          </cell>
          <cell r="CG682" t="str">
            <v xml:space="preserve">Reinstall in the reverse order. </v>
          </cell>
          <cell r="CH682" t="str">
            <v/>
          </cell>
          <cell r="CI682" t="str">
            <v xml:space="preserve">No consumeables predicted. </v>
          </cell>
          <cell r="CJ682" t="str">
            <v xml:space="preserve">No predicted life limitations. </v>
          </cell>
          <cell r="CK682" t="str">
            <v/>
          </cell>
          <cell r="CL682" t="str">
            <v>Y</v>
          </cell>
        </row>
        <row r="683">
          <cell r="A683">
            <v>699</v>
          </cell>
          <cell r="B683">
            <v>380</v>
          </cell>
          <cell r="C683">
            <v>3</v>
          </cell>
          <cell r="D683" t="str">
            <v>Y</v>
          </cell>
          <cell r="E683">
            <v>2.8915175482151878E-3</v>
          </cell>
          <cell r="F683" t="str">
            <v>SV00A0A410AA0503</v>
          </cell>
          <cell r="G683" t="str">
            <v>FT28385/2</v>
          </cell>
          <cell r="H683" t="str">
            <v>SCOUT/REC</v>
          </cell>
          <cell r="I683" t="str">
            <v>AUXILIARY TANK - 1 - SCOUT + RECOVERY</v>
          </cell>
          <cell r="J683" t="str">
            <v>PGRC Gasket</v>
          </cell>
          <cell r="K683" t="str">
            <v>Fuel Filler LRU</v>
          </cell>
          <cell r="L683" t="str">
            <v>PGRC Gasket</v>
          </cell>
          <cell r="M683">
            <v>1</v>
          </cell>
          <cell r="N683">
            <v>1</v>
          </cell>
          <cell r="O683">
            <v>2.8915175482151878E-3</v>
          </cell>
          <cell r="P683">
            <v>2.8915175482151878E-3</v>
          </cell>
          <cell r="Q683">
            <v>2.8915175482151878E-9</v>
          </cell>
          <cell r="R683">
            <v>345839160</v>
          </cell>
          <cell r="S683" t="str">
            <v>No redundancy</v>
          </cell>
          <cell r="T683" t="str">
            <v>NPRD 95 P2- 98, Gasket P# 2-242N674-70 - 1/864.5979 GF converted to GM.</v>
          </cell>
          <cell r="U683">
            <v>1</v>
          </cell>
          <cell r="V683">
            <v>0.11666666666666667</v>
          </cell>
          <cell r="W683">
            <v>3.3734371395843858E-10</v>
          </cell>
          <cell r="X683"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683">
            <v>0</v>
          </cell>
          <cell r="AA683" t="str">
            <v>T0</v>
          </cell>
          <cell r="AB683" t="str">
            <v>T0</v>
          </cell>
          <cell r="AC683" t="str">
            <v>P14</v>
          </cell>
          <cell r="AD683" t="str">
            <v>T0</v>
          </cell>
          <cell r="AE683">
            <v>0</v>
          </cell>
          <cell r="AF683">
            <v>0</v>
          </cell>
          <cell r="AG683">
            <v>3.3333333333333333E-2</v>
          </cell>
          <cell r="AH683">
            <v>0</v>
          </cell>
          <cell r="AI683">
            <v>0</v>
          </cell>
          <cell r="AJ683">
            <v>8.3333333333333329E-2</v>
          </cell>
          <cell r="AK683">
            <v>0</v>
          </cell>
          <cell r="AL683">
            <v>0</v>
          </cell>
          <cell r="AM683">
            <v>0.11666666666666667</v>
          </cell>
          <cell r="AN683">
            <v>3.3734371395843858E-10</v>
          </cell>
          <cell r="AP683">
            <v>2</v>
          </cell>
          <cell r="AQ683">
            <v>1</v>
          </cell>
          <cell r="AW683">
            <v>1</v>
          </cell>
          <cell r="BD683">
            <v>1</v>
          </cell>
          <cell r="BJ683">
            <v>1</v>
          </cell>
          <cell r="BK683">
            <v>1</v>
          </cell>
          <cell r="BL683">
            <v>1</v>
          </cell>
          <cell r="BM683">
            <v>4</v>
          </cell>
          <cell r="BO683" t="str">
            <v xml:space="preserve">Expected to require 1 mechanic to conduct repairs. </v>
          </cell>
          <cell r="BP683" t="str">
            <v xml:space="preserve">Expected to be replaceable in situ. </v>
          </cell>
          <cell r="BQ683" t="str">
            <v/>
          </cell>
          <cell r="BR683" t="str">
            <v/>
          </cell>
          <cell r="BS683" t="str">
            <v/>
          </cell>
          <cell r="BT683" t="str">
            <v xml:space="preserve">Open Cover Lid Assembly. </v>
          </cell>
          <cell r="BU683" t="str">
            <v/>
          </cell>
          <cell r="BV683" t="str">
            <v/>
          </cell>
          <cell r="BW683" t="str">
            <v/>
          </cell>
          <cell r="BX683" t="str">
            <v/>
          </cell>
          <cell r="BY683" t="str">
            <v/>
          </cell>
          <cell r="BZ683" t="str">
            <v/>
          </cell>
          <cell r="CA683" t="str">
            <v xml:space="preserve">Repair by exchange available at First or Second line without special facilities. </v>
          </cell>
          <cell r="CB683" t="str">
            <v/>
          </cell>
          <cell r="CC683" t="str">
            <v/>
          </cell>
          <cell r="CD683" t="str">
            <v/>
          </cell>
          <cell r="CE683" t="str">
            <v/>
          </cell>
          <cell r="CF683" t="str">
            <v xml:space="preserve">Remove and replace part with standard tools. No Special tools predicted. </v>
          </cell>
          <cell r="CG683" t="str">
            <v xml:space="preserve">Reinstall in the reverse order. </v>
          </cell>
          <cell r="CH683" t="str">
            <v/>
          </cell>
          <cell r="CI683" t="str">
            <v xml:space="preserve">No consumeables predicted. </v>
          </cell>
          <cell r="CJ683" t="str">
            <v xml:space="preserve">Life Limited. This material is subject to deterioration. Inspect on condition at 10 years, and every 5 years subsequently. If disturbed, replace with new. </v>
          </cell>
          <cell r="CK683" t="str">
            <v/>
          </cell>
          <cell r="CL683" t="str">
            <v>Y</v>
          </cell>
        </row>
        <row r="684">
          <cell r="A684">
            <v>700</v>
          </cell>
          <cell r="B684">
            <v>382</v>
          </cell>
          <cell r="C684">
            <v>3</v>
          </cell>
          <cell r="D684" t="str">
            <v>Y</v>
          </cell>
          <cell r="E684">
            <v>24.425797750743651</v>
          </cell>
          <cell r="F684" t="str">
            <v>SV00A0A410AA0505</v>
          </cell>
          <cell r="G684" t="str">
            <v>Y-FCMX109A</v>
          </cell>
          <cell r="H684" t="str">
            <v>SCOUT/REC</v>
          </cell>
          <cell r="I684" t="str">
            <v>AUXILIARY TANK - 1 - SCOUT + RECOVERY</v>
          </cell>
          <cell r="J684" t="str">
            <v>STANAG 3105  Filler Cap &amp; Lanyard</v>
          </cell>
          <cell r="K684" t="str">
            <v>Fuel Filler LRU</v>
          </cell>
          <cell r="L684" t="str">
            <v>STANAG 3105  Filler Cap &amp; Lanyard</v>
          </cell>
          <cell r="M684">
            <v>1</v>
          </cell>
          <cell r="N684">
            <v>1</v>
          </cell>
          <cell r="O684">
            <v>24.425797750743651</v>
          </cell>
          <cell r="P684">
            <v>24.425797750743651</v>
          </cell>
          <cell r="Q684">
            <v>2.4425797750743652E-5</v>
          </cell>
          <cell r="R684">
            <v>40940.32097557815</v>
          </cell>
          <cell r="S684" t="str">
            <v>No redundancy</v>
          </cell>
          <cell r="T684" t="str">
            <v>Similarity to FT54357</v>
          </cell>
          <cell r="U684">
            <v>1</v>
          </cell>
          <cell r="V684">
            <v>9.9999999999999992E-2</v>
          </cell>
          <cell r="W684">
            <v>2.442579775074365E-6</v>
          </cell>
          <cell r="X684"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684">
            <v>0</v>
          </cell>
          <cell r="AA684" t="str">
            <v>T0</v>
          </cell>
          <cell r="AB684" t="str">
            <v>T0</v>
          </cell>
          <cell r="AC684" t="str">
            <v>P5</v>
          </cell>
          <cell r="AD684" t="str">
            <v>T0</v>
          </cell>
          <cell r="AE684">
            <v>0</v>
          </cell>
          <cell r="AF684">
            <v>0</v>
          </cell>
          <cell r="AG684">
            <v>1.6666666666666666E-2</v>
          </cell>
          <cell r="AH684">
            <v>0</v>
          </cell>
          <cell r="AI684">
            <v>0</v>
          </cell>
          <cell r="AJ684">
            <v>8.3333333333333329E-2</v>
          </cell>
          <cell r="AK684">
            <v>0</v>
          </cell>
          <cell r="AL684">
            <v>0</v>
          </cell>
          <cell r="AM684">
            <v>9.9999999999999992E-2</v>
          </cell>
          <cell r="AN684">
            <v>2.442579775074365E-6</v>
          </cell>
          <cell r="AP684">
            <v>2</v>
          </cell>
          <cell r="AQ684">
            <v>1</v>
          </cell>
          <cell r="AW684">
            <v>1</v>
          </cell>
          <cell r="BD684">
            <v>1</v>
          </cell>
          <cell r="BJ684">
            <v>1</v>
          </cell>
          <cell r="BK684">
            <v>1</v>
          </cell>
          <cell r="BL684">
            <v>1</v>
          </cell>
          <cell r="BM684">
            <v>1</v>
          </cell>
          <cell r="BO684" t="str">
            <v xml:space="preserve">Expected to require 1 mechanic to conduct repairs. </v>
          </cell>
          <cell r="BP684" t="str">
            <v xml:space="preserve">Expected to be replaceable in situ. </v>
          </cell>
          <cell r="BQ684" t="str">
            <v/>
          </cell>
          <cell r="BR684" t="str">
            <v/>
          </cell>
          <cell r="BS684" t="str">
            <v/>
          </cell>
          <cell r="BT684" t="str">
            <v xml:space="preserve">Open Cover Lid Assembly. </v>
          </cell>
          <cell r="BU684" t="str">
            <v/>
          </cell>
          <cell r="BV684" t="str">
            <v/>
          </cell>
          <cell r="BW684" t="str">
            <v/>
          </cell>
          <cell r="BX684" t="str">
            <v/>
          </cell>
          <cell r="BY684" t="str">
            <v/>
          </cell>
          <cell r="BZ684" t="str">
            <v/>
          </cell>
          <cell r="CA684" t="str">
            <v xml:space="preserve">Repair by exchange available at First or Second line without special facilities. </v>
          </cell>
          <cell r="CB684" t="str">
            <v/>
          </cell>
          <cell r="CC684" t="str">
            <v/>
          </cell>
          <cell r="CD684" t="str">
            <v/>
          </cell>
          <cell r="CE684" t="str">
            <v/>
          </cell>
          <cell r="CF684" t="str">
            <v xml:space="preserve">Remove and replace part with standard tools. No Special tools predicted. </v>
          </cell>
          <cell r="CG684" t="str">
            <v xml:space="preserve">Reinstall in the reverse order. </v>
          </cell>
          <cell r="CH684" t="str">
            <v/>
          </cell>
          <cell r="CI684" t="str">
            <v xml:space="preserve">No consumeables predicted. </v>
          </cell>
          <cell r="CJ684" t="str">
            <v xml:space="preserve">No predicted life limitations. </v>
          </cell>
          <cell r="CK684" t="str">
            <v/>
          </cell>
          <cell r="CL684" t="str">
            <v>Y</v>
          </cell>
        </row>
        <row r="685">
          <cell r="A685">
            <v>701</v>
          </cell>
          <cell r="B685">
            <v>385</v>
          </cell>
          <cell r="C685">
            <v>3</v>
          </cell>
          <cell r="D685" t="str">
            <v>Y</v>
          </cell>
          <cell r="E685">
            <v>0.67200000000000004</v>
          </cell>
          <cell r="F685" t="str">
            <v>SV00A0A410AA0507</v>
          </cell>
          <cell r="G685" t="str">
            <v>BT-M4X12HX/SS</v>
          </cell>
          <cell r="H685" t="str">
            <v>SCOUT/REC</v>
          </cell>
          <cell r="I685" t="str">
            <v>AUXILIARY TANK - 1 - SCOUT + RECOVERY</v>
          </cell>
          <cell r="J685" t="str">
            <v>Bolt - M4</v>
          </cell>
          <cell r="K685" t="str">
            <v>Fuel Filler LRU</v>
          </cell>
          <cell r="L685" t="str">
            <v>Bolt - M4</v>
          </cell>
          <cell r="M685">
            <v>12</v>
          </cell>
          <cell r="N685">
            <v>12</v>
          </cell>
          <cell r="O685">
            <v>5.6000000000000001E-2</v>
          </cell>
          <cell r="P685">
            <v>0.67200000000000004</v>
          </cell>
          <cell r="Q685">
            <v>6.7200000000000009E-7</v>
          </cell>
          <cell r="R685">
            <v>1488095.2380952379</v>
          </cell>
          <cell r="S685" t="str">
            <v>Multiple fasteners</v>
          </cell>
          <cell r="T685" t="str">
            <v>NPRD 95 P2-20, Bolt Hex Head - 0.0020M converted to hours</v>
          </cell>
          <cell r="U685">
            <v>1</v>
          </cell>
          <cell r="V685">
            <v>9.9999999999999992E-2</v>
          </cell>
          <cell r="W685">
            <v>6.7200000000000006E-8</v>
          </cell>
          <cell r="X685"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685">
            <v>0</v>
          </cell>
          <cell r="AA685" t="str">
            <v>T0</v>
          </cell>
          <cell r="AB685" t="str">
            <v>T0</v>
          </cell>
          <cell r="AC685" t="str">
            <v>P6</v>
          </cell>
          <cell r="AD685" t="str">
            <v>T0</v>
          </cell>
          <cell r="AE685">
            <v>0</v>
          </cell>
          <cell r="AF685">
            <v>0</v>
          </cell>
          <cell r="AG685">
            <v>1.6666666666666666E-2</v>
          </cell>
          <cell r="AH685">
            <v>0</v>
          </cell>
          <cell r="AI685">
            <v>0</v>
          </cell>
          <cell r="AJ685">
            <v>8.3333333333333329E-2</v>
          </cell>
          <cell r="AK685">
            <v>0</v>
          </cell>
          <cell r="AL685">
            <v>0</v>
          </cell>
          <cell r="AM685">
            <v>9.9999999999999992E-2</v>
          </cell>
          <cell r="AN685">
            <v>6.7200000000000006E-8</v>
          </cell>
          <cell r="AP685">
            <v>2</v>
          </cell>
          <cell r="AQ685">
            <v>1</v>
          </cell>
          <cell r="AW685">
            <v>1</v>
          </cell>
          <cell r="BD685">
            <v>1</v>
          </cell>
          <cell r="BJ685">
            <v>1</v>
          </cell>
          <cell r="BK685">
            <v>1</v>
          </cell>
          <cell r="BL685">
            <v>1</v>
          </cell>
          <cell r="BM685">
            <v>1</v>
          </cell>
          <cell r="BO685" t="str">
            <v xml:space="preserve">Expected to require 1 mechanic to conduct repairs. </v>
          </cell>
          <cell r="BP685" t="str">
            <v xml:space="preserve">Expected to be replaceable in situ. </v>
          </cell>
          <cell r="BQ685" t="str">
            <v/>
          </cell>
          <cell r="BR685" t="str">
            <v/>
          </cell>
          <cell r="BS685" t="str">
            <v/>
          </cell>
          <cell r="BT685" t="str">
            <v xml:space="preserve">Open Cover Lid Assembly. </v>
          </cell>
          <cell r="BU685" t="str">
            <v/>
          </cell>
          <cell r="BV685" t="str">
            <v/>
          </cell>
          <cell r="BW685" t="str">
            <v/>
          </cell>
          <cell r="BX685" t="str">
            <v/>
          </cell>
          <cell r="BY685" t="str">
            <v/>
          </cell>
          <cell r="BZ685" t="str">
            <v/>
          </cell>
          <cell r="CA685" t="str">
            <v xml:space="preserve">Repair by exchange available at First or Second line without special facilities. </v>
          </cell>
          <cell r="CB685" t="str">
            <v/>
          </cell>
          <cell r="CC685" t="str">
            <v/>
          </cell>
          <cell r="CD685" t="str">
            <v/>
          </cell>
          <cell r="CE685" t="str">
            <v/>
          </cell>
          <cell r="CF685" t="str">
            <v xml:space="preserve">Remove and replace part with standard tools. No Special tools predicted. </v>
          </cell>
          <cell r="CG685" t="str">
            <v xml:space="preserve">Reinstall in the reverse order. </v>
          </cell>
          <cell r="CH685" t="str">
            <v/>
          </cell>
          <cell r="CI685" t="str">
            <v xml:space="preserve">No consumeables predicted. </v>
          </cell>
          <cell r="CJ685" t="str">
            <v xml:space="preserve">No predicted life limitations. </v>
          </cell>
          <cell r="CK685" t="str">
            <v/>
          </cell>
          <cell r="CL685" t="str">
            <v>Y</v>
          </cell>
        </row>
        <row r="686">
          <cell r="A686">
            <v>702</v>
          </cell>
          <cell r="B686">
            <v>386</v>
          </cell>
          <cell r="C686">
            <v>3</v>
          </cell>
          <cell r="D686" t="str">
            <v>Y</v>
          </cell>
          <cell r="E686">
            <v>0.78400000000000003</v>
          </cell>
          <cell r="F686" t="str">
            <v>SV00A0A410AA0509</v>
          </cell>
          <cell r="G686" t="str">
            <v>BT-M4X20CSK/SS</v>
          </cell>
          <cell r="H686" t="str">
            <v>SCOUT/REC</v>
          </cell>
          <cell r="I686" t="str">
            <v>AUXILIARY TANK - 1 - SCOUT + RECOVERY</v>
          </cell>
          <cell r="J686" t="str">
            <v>M4 CSK SCREW 20mm</v>
          </cell>
          <cell r="K686" t="str">
            <v>Fuel Filler LRU</v>
          </cell>
          <cell r="L686" t="str">
            <v>M4 CSK SCREW 20mm</v>
          </cell>
          <cell r="M686">
            <v>14</v>
          </cell>
          <cell r="N686">
            <v>14</v>
          </cell>
          <cell r="O686">
            <v>5.6000000000000001E-2</v>
          </cell>
          <cell r="P686">
            <v>0.78400000000000003</v>
          </cell>
          <cell r="Q686">
            <v>7.8400000000000003E-7</v>
          </cell>
          <cell r="R686">
            <v>1275510.2040816327</v>
          </cell>
          <cell r="S686" t="str">
            <v>Multiple fasteners</v>
          </cell>
          <cell r="T686" t="str">
            <v>NPRD 95 P2-20, Bolt Hex Head - 0.0020M converted to hours</v>
          </cell>
          <cell r="U686">
            <v>1</v>
          </cell>
          <cell r="V686">
            <v>9.9999999999999992E-2</v>
          </cell>
          <cell r="W686">
            <v>7.8400000000000001E-8</v>
          </cell>
          <cell r="X686"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686">
            <v>0</v>
          </cell>
          <cell r="AA686" t="str">
            <v>T0</v>
          </cell>
          <cell r="AB686" t="str">
            <v>T0</v>
          </cell>
          <cell r="AC686" t="str">
            <v>P6</v>
          </cell>
          <cell r="AD686" t="str">
            <v>T0</v>
          </cell>
          <cell r="AE686">
            <v>0</v>
          </cell>
          <cell r="AF686">
            <v>0</v>
          </cell>
          <cell r="AG686">
            <v>1.6666666666666666E-2</v>
          </cell>
          <cell r="AH686">
            <v>0</v>
          </cell>
          <cell r="AI686">
            <v>0</v>
          </cell>
          <cell r="AJ686">
            <v>8.3333333333333329E-2</v>
          </cell>
          <cell r="AK686">
            <v>0</v>
          </cell>
          <cell r="AL686">
            <v>0</v>
          </cell>
          <cell r="AM686">
            <v>9.9999999999999992E-2</v>
          </cell>
          <cell r="AN686">
            <v>7.8400000000000001E-8</v>
          </cell>
          <cell r="AP686">
            <v>2</v>
          </cell>
          <cell r="AQ686">
            <v>1</v>
          </cell>
          <cell r="AW686">
            <v>1</v>
          </cell>
          <cell r="BD686">
            <v>1</v>
          </cell>
          <cell r="BJ686">
            <v>1</v>
          </cell>
          <cell r="BK686">
            <v>1</v>
          </cell>
          <cell r="BL686">
            <v>1</v>
          </cell>
          <cell r="BM686">
            <v>1</v>
          </cell>
          <cell r="BO686" t="str">
            <v xml:space="preserve">Expected to require 1 mechanic to conduct repairs. </v>
          </cell>
          <cell r="BP686" t="str">
            <v xml:space="preserve">Expected to be replaceable in situ. </v>
          </cell>
          <cell r="BQ686" t="str">
            <v/>
          </cell>
          <cell r="BR686" t="str">
            <v/>
          </cell>
          <cell r="BS686" t="str">
            <v/>
          </cell>
          <cell r="BT686" t="str">
            <v xml:space="preserve">Open Cover Lid Assembly. </v>
          </cell>
          <cell r="BU686" t="str">
            <v/>
          </cell>
          <cell r="BV686" t="str">
            <v/>
          </cell>
          <cell r="BW686" t="str">
            <v/>
          </cell>
          <cell r="BX686" t="str">
            <v/>
          </cell>
          <cell r="BY686" t="str">
            <v/>
          </cell>
          <cell r="BZ686" t="str">
            <v/>
          </cell>
          <cell r="CA686" t="str">
            <v xml:space="preserve">Repair by exchange available at First or Second line without special facilities. </v>
          </cell>
          <cell r="CB686" t="str">
            <v/>
          </cell>
          <cell r="CC686" t="str">
            <v/>
          </cell>
          <cell r="CD686" t="str">
            <v/>
          </cell>
          <cell r="CE686" t="str">
            <v/>
          </cell>
          <cell r="CF686" t="str">
            <v xml:space="preserve">Remove and replace part with standard tools. No Special tools predicted. </v>
          </cell>
          <cell r="CG686" t="str">
            <v xml:space="preserve">Reinstall in the reverse order. </v>
          </cell>
          <cell r="CH686" t="str">
            <v/>
          </cell>
          <cell r="CI686" t="str">
            <v xml:space="preserve">No consumeables predicted. </v>
          </cell>
          <cell r="CJ686" t="str">
            <v xml:space="preserve">No predicted life limitations. </v>
          </cell>
          <cell r="CK686" t="str">
            <v/>
          </cell>
          <cell r="CL686" t="str">
            <v>Y</v>
          </cell>
        </row>
        <row r="687">
          <cell r="A687">
            <v>703</v>
          </cell>
          <cell r="B687">
            <v>387</v>
          </cell>
          <cell r="C687">
            <v>2</v>
          </cell>
          <cell r="D687" t="str">
            <v>N</v>
          </cell>
          <cell r="E687">
            <v>0</v>
          </cell>
          <cell r="F687" t="str">
            <v>SV00A0A460AA01</v>
          </cell>
          <cell r="G687" t="str">
            <v/>
          </cell>
          <cell r="H687" t="str">
            <v>SCOUT/REC</v>
          </cell>
          <cell r="I687" t="str">
            <v>AUXILIARY TANK - 1 - SCOUT + RECOVERY</v>
          </cell>
          <cell r="J687" t="str">
            <v/>
          </cell>
          <cell r="K687" t="str">
            <v>PRESSURE RELIEF VALVE - AUX TANK</v>
          </cell>
          <cell r="L687" t="str">
            <v/>
          </cell>
          <cell r="M687" t="str">
            <v/>
          </cell>
          <cell r="N687" t="str">
            <v/>
          </cell>
          <cell r="O687">
            <v>7.2215000000000007</v>
          </cell>
          <cell r="P687">
            <v>7.2215000000000007</v>
          </cell>
          <cell r="Q687">
            <v>7.2215000000000011E-6</v>
          </cell>
          <cell r="R687">
            <v>138475.38600013845</v>
          </cell>
          <cell r="S687" t="str">
            <v>No redundancy</v>
          </cell>
          <cell r="T687" t="str">
            <v>Sum of Below Parts</v>
          </cell>
          <cell r="U687">
            <v>1</v>
          </cell>
          <cell r="V687">
            <v>0.96900690069006901</v>
          </cell>
          <cell r="W687">
            <v>6.9976833333333341E-6</v>
          </cell>
          <cell r="X687" t="str">
            <v xml:space="preserve">Repair by exchange available at First or Second line without special facilities. See parts below. Individual damaged parts can be replaced without replacing the tank. </v>
          </cell>
          <cell r="Z687">
            <v>0</v>
          </cell>
          <cell r="AA687" t="str">
            <v>T0</v>
          </cell>
          <cell r="AB687" t="str">
            <v>T0</v>
          </cell>
          <cell r="AC687" t="str">
            <v>T0</v>
          </cell>
          <cell r="AD687" t="str">
            <v>T0</v>
          </cell>
          <cell r="AL687" t="str">
            <v>MTTE =</v>
          </cell>
          <cell r="AM687">
            <v>0.96900690069006901</v>
          </cell>
          <cell r="AN687">
            <v>6.9976833333333341E-6</v>
          </cell>
          <cell r="AP687">
            <v>1</v>
          </cell>
          <cell r="AQ687">
            <v>4</v>
          </cell>
          <cell r="BJ687">
            <v>6</v>
          </cell>
          <cell r="BL687">
            <v>6</v>
          </cell>
          <cell r="BM687">
            <v>5</v>
          </cell>
          <cell r="BN687">
            <v>2</v>
          </cell>
          <cell r="BO687" t="str">
            <v/>
          </cell>
          <cell r="BP687" t="str">
            <v/>
          </cell>
          <cell r="BQ687" t="str">
            <v/>
          </cell>
          <cell r="BR687" t="str">
            <v/>
          </cell>
          <cell r="BS687" t="str">
            <v/>
          </cell>
          <cell r="BT687" t="str">
            <v/>
          </cell>
          <cell r="BU687" t="str">
            <v/>
          </cell>
          <cell r="BV687" t="str">
            <v/>
          </cell>
          <cell r="BW687" t="str">
            <v/>
          </cell>
          <cell r="BX687" t="str">
            <v/>
          </cell>
          <cell r="BY687" t="str">
            <v/>
          </cell>
          <cell r="BZ687" t="str">
            <v/>
          </cell>
          <cell r="CA687" t="str">
            <v xml:space="preserve">Repair by exchange available at First or Second line without special facilities. </v>
          </cell>
          <cell r="CB687" t="str">
            <v/>
          </cell>
          <cell r="CC687" t="str">
            <v/>
          </cell>
          <cell r="CD687" t="str">
            <v/>
          </cell>
          <cell r="CE687" t="str">
            <v/>
          </cell>
          <cell r="CF687" t="str">
            <v/>
          </cell>
          <cell r="CG687" t="str">
            <v/>
          </cell>
          <cell r="CH687" t="str">
            <v/>
          </cell>
          <cell r="CI687" t="str">
            <v/>
          </cell>
          <cell r="CJ687" t="str">
            <v/>
          </cell>
          <cell r="CK687" t="str">
            <v xml:space="preserve">See parts below. Individual damaged parts can be replaced without replacing the tank. </v>
          </cell>
          <cell r="CL687" t="str">
            <v>Y</v>
          </cell>
        </row>
        <row r="688">
          <cell r="A688">
            <v>704</v>
          </cell>
          <cell r="B688">
            <v>387</v>
          </cell>
          <cell r="C688">
            <v>3</v>
          </cell>
          <cell r="D688" t="str">
            <v>Y</v>
          </cell>
          <cell r="E688">
            <v>5.98</v>
          </cell>
          <cell r="F688" t="str">
            <v>SV00A0A460AA0101</v>
          </cell>
          <cell r="G688" t="str">
            <v xml:space="preserve">Y-J9-5MA-X-V   </v>
          </cell>
          <cell r="H688" t="str">
            <v>SCOUT/REC</v>
          </cell>
          <cell r="I688" t="str">
            <v>AUXILIARY TANK - 1 - SCOUT + RECOVERY</v>
          </cell>
          <cell r="J688" t="str">
            <v>PRV Unit</v>
          </cell>
          <cell r="K688" t="str">
            <v>Pressure Relief Valve (PRV) LRU (Air)</v>
          </cell>
          <cell r="L688" t="str">
            <v>PRV Unit</v>
          </cell>
          <cell r="M688">
            <v>1</v>
          </cell>
          <cell r="N688">
            <v>1</v>
          </cell>
          <cell r="O688">
            <v>5.98</v>
          </cell>
          <cell r="P688">
            <v>5.98</v>
          </cell>
          <cell r="Q688">
            <v>5.9800000000000003E-6</v>
          </cell>
          <cell r="R688">
            <v>167224.08026755851</v>
          </cell>
          <cell r="S688" t="str">
            <v>No redundancy</v>
          </cell>
          <cell r="T688" t="str">
            <v>NPRD 95 P2-225, Valve, Fuel, Pressure Regulator - 2.3920 GF converted to GM.</v>
          </cell>
          <cell r="U688">
            <v>1</v>
          </cell>
          <cell r="V688">
            <v>0.98333333333333328</v>
          </cell>
          <cell r="W688">
            <v>5.8803333333333337E-6</v>
          </cell>
          <cell r="X688" t="str">
            <v>Expected to require 1 mechanic to conduct repairs. Expected to be replaceable in situ. Remove Cover Lid Assembly. Remove 44 bolts to remove the Top Access Plate. Repair by exchange available at First or Second line without special facilities. Remove and r</v>
          </cell>
          <cell r="Y688">
            <v>44</v>
          </cell>
          <cell r="Z688">
            <v>0</v>
          </cell>
          <cell r="AA688" t="str">
            <v>T0</v>
          </cell>
          <cell r="AB688" t="str">
            <v>T5</v>
          </cell>
          <cell r="AC688" t="str">
            <v>P25</v>
          </cell>
          <cell r="AD688" t="str">
            <v>T0</v>
          </cell>
          <cell r="AE688">
            <v>0.36666666666666664</v>
          </cell>
          <cell r="AF688">
            <v>0</v>
          </cell>
          <cell r="AG688">
            <v>0.16666666666666666</v>
          </cell>
          <cell r="AH688">
            <v>0</v>
          </cell>
          <cell r="AI688">
            <v>0.36666666666666664</v>
          </cell>
          <cell r="AJ688">
            <v>8.3333333333333329E-2</v>
          </cell>
          <cell r="AK688">
            <v>0</v>
          </cell>
          <cell r="AL688">
            <v>0</v>
          </cell>
          <cell r="AM688">
            <v>0.98333333333333328</v>
          </cell>
          <cell r="AN688">
            <v>5.8803333333333337E-6</v>
          </cell>
          <cell r="AP688">
            <v>2</v>
          </cell>
          <cell r="AQ688">
            <v>1</v>
          </cell>
          <cell r="AR688">
            <v>1</v>
          </cell>
          <cell r="AS688">
            <v>44</v>
          </cell>
          <cell r="AW688">
            <v>2</v>
          </cell>
          <cell r="BD688">
            <v>1</v>
          </cell>
          <cell r="BJ688">
            <v>1</v>
          </cell>
          <cell r="BK688">
            <v>1</v>
          </cell>
          <cell r="BL688">
            <v>1</v>
          </cell>
          <cell r="BM688">
            <v>1</v>
          </cell>
          <cell r="BO688" t="str">
            <v xml:space="preserve">Expected to require 1 mechanic to conduct repairs. </v>
          </cell>
          <cell r="BP688" t="str">
            <v xml:space="preserve">Expected to be replaceable in situ. </v>
          </cell>
          <cell r="BQ688" t="str">
            <v/>
          </cell>
          <cell r="BR688" t="str">
            <v/>
          </cell>
          <cell r="BS688" t="str">
            <v/>
          </cell>
          <cell r="BT688" t="str">
            <v xml:space="preserve">Remove Cover Lid Assembly. </v>
          </cell>
          <cell r="BU688" t="str">
            <v/>
          </cell>
          <cell r="BV688" t="str">
            <v/>
          </cell>
          <cell r="BW688" t="str">
            <v xml:space="preserve">Remove 44 bolts to remove the Top Access Plate. </v>
          </cell>
          <cell r="BX688" t="str">
            <v/>
          </cell>
          <cell r="BY688" t="str">
            <v/>
          </cell>
          <cell r="BZ688" t="str">
            <v/>
          </cell>
          <cell r="CA688" t="str">
            <v xml:space="preserve">Repair by exchange available at First or Second line without special facilities. </v>
          </cell>
          <cell r="CB688" t="str">
            <v/>
          </cell>
          <cell r="CC688" t="str">
            <v/>
          </cell>
          <cell r="CD688" t="str">
            <v/>
          </cell>
          <cell r="CE688" t="str">
            <v/>
          </cell>
          <cell r="CF688" t="str">
            <v xml:space="preserve">Remove and replace part with standard tools. No Special tools predicted. </v>
          </cell>
          <cell r="CG688" t="str">
            <v xml:space="preserve">Reinstall in the reverse order. </v>
          </cell>
          <cell r="CH688" t="str">
            <v/>
          </cell>
          <cell r="CI688" t="str">
            <v xml:space="preserve">No consumeables predicted. </v>
          </cell>
          <cell r="CJ688" t="str">
            <v xml:space="preserve">No predicted life limitations. </v>
          </cell>
          <cell r="CK688" t="str">
            <v/>
          </cell>
          <cell r="CL688" t="str">
            <v>Y</v>
          </cell>
        </row>
        <row r="689">
          <cell r="A689">
            <v>705</v>
          </cell>
          <cell r="C689">
            <v>3</v>
          </cell>
          <cell r="D689" t="str">
            <v>Y</v>
          </cell>
          <cell r="E689">
            <v>1.1339999999999999</v>
          </cell>
          <cell r="F689" t="str">
            <v>SV00A0A460AA0103</v>
          </cell>
          <cell r="G689" t="str">
            <v>CON-W01</v>
          </cell>
          <cell r="H689" t="str">
            <v>SCOUT/REC</v>
          </cell>
          <cell r="I689" t="str">
            <v>AUXILIARY TANK - 1 - SCOUT + RECOVERY</v>
          </cell>
          <cell r="J689" t="str">
            <v>Steel Wool Mediem Grade</v>
          </cell>
          <cell r="K689" t="str">
            <v>Pressure Relief Valve (PRV) LRU (Air)</v>
          </cell>
          <cell r="L689" t="str">
            <v>Steel Wool Mediem Grade</v>
          </cell>
          <cell r="M689">
            <v>1</v>
          </cell>
          <cell r="N689">
            <v>1</v>
          </cell>
          <cell r="O689">
            <v>1.1339999999999999</v>
          </cell>
          <cell r="P689">
            <v>1.1339999999999999</v>
          </cell>
          <cell r="Q689">
            <v>1.1339999999999999E-6</v>
          </cell>
          <cell r="R689">
            <v>881834.21516754862</v>
          </cell>
          <cell r="S689" t="str">
            <v>No redundancy</v>
          </cell>
          <cell r="T689" t="str">
            <v>NPRD-95 P2-136. Mechanical Filter Screen (Summary). 0.2286 GB converted to GM.</v>
          </cell>
          <cell r="U689">
            <v>1</v>
          </cell>
          <cell r="V689">
            <v>0.9</v>
          </cell>
          <cell r="W689">
            <v>1.0205999999999998E-6</v>
          </cell>
          <cell r="X689" t="str">
            <v>Expected to require 1 mechanic to conduct repairs. Expected to be replaceable in situ. Remove Cover Lid Assembly. Remove 44 bolts to remove the Top Access Plate. Repair by exchange available at First or Second line without special facilities. Remove and r</v>
          </cell>
          <cell r="Y689">
            <v>44</v>
          </cell>
          <cell r="Z689">
            <v>0</v>
          </cell>
          <cell r="AA689" t="str">
            <v>T0</v>
          </cell>
          <cell r="AB689" t="str">
            <v>T5</v>
          </cell>
          <cell r="AC689" t="str">
            <v>P22</v>
          </cell>
          <cell r="AD689" t="str">
            <v>T0</v>
          </cell>
          <cell r="AE689">
            <v>0.36666666666666664</v>
          </cell>
          <cell r="AF689">
            <v>0</v>
          </cell>
          <cell r="AG689">
            <v>8.3333333333333329E-2</v>
          </cell>
          <cell r="AH689">
            <v>0</v>
          </cell>
          <cell r="AI689">
            <v>0.36666666666666664</v>
          </cell>
          <cell r="AJ689">
            <v>8.3333333333333329E-2</v>
          </cell>
          <cell r="AK689">
            <v>0</v>
          </cell>
          <cell r="AL689">
            <v>0</v>
          </cell>
          <cell r="AM689">
            <v>0.9</v>
          </cell>
          <cell r="AN689">
            <v>1.0205999999999998E-6</v>
          </cell>
          <cell r="AP689">
            <v>2</v>
          </cell>
          <cell r="AQ689">
            <v>1</v>
          </cell>
          <cell r="AR689">
            <v>1</v>
          </cell>
          <cell r="AS689">
            <v>44</v>
          </cell>
          <cell r="AW689">
            <v>2</v>
          </cell>
          <cell r="BD689">
            <v>1</v>
          </cell>
          <cell r="BJ689">
            <v>1</v>
          </cell>
          <cell r="BK689">
            <v>1</v>
          </cell>
          <cell r="BL689">
            <v>1</v>
          </cell>
          <cell r="BM689">
            <v>1</v>
          </cell>
          <cell r="BO689" t="str">
            <v xml:space="preserve">Expected to require 1 mechanic to conduct repairs. </v>
          </cell>
          <cell r="BP689" t="str">
            <v xml:space="preserve">Expected to be replaceable in situ. </v>
          </cell>
          <cell r="BQ689" t="str">
            <v/>
          </cell>
          <cell r="BR689" t="str">
            <v/>
          </cell>
          <cell r="BS689" t="str">
            <v/>
          </cell>
          <cell r="BT689" t="str">
            <v xml:space="preserve">Remove Cover Lid Assembly. </v>
          </cell>
          <cell r="BU689" t="str">
            <v/>
          </cell>
          <cell r="BV689" t="str">
            <v/>
          </cell>
          <cell r="BW689" t="str">
            <v xml:space="preserve">Remove 44 bolts to remove the Top Access Plate. </v>
          </cell>
          <cell r="BX689" t="str">
            <v/>
          </cell>
          <cell r="BY689" t="str">
            <v/>
          </cell>
          <cell r="BZ689" t="str">
            <v/>
          </cell>
          <cell r="CA689" t="str">
            <v xml:space="preserve">Repair by exchange available at First or Second line without special facilities. </v>
          </cell>
          <cell r="CB689" t="str">
            <v/>
          </cell>
          <cell r="CC689" t="str">
            <v/>
          </cell>
          <cell r="CD689" t="str">
            <v/>
          </cell>
          <cell r="CE689" t="str">
            <v/>
          </cell>
          <cell r="CF689" t="str">
            <v xml:space="preserve">Remove and replace part with standard tools. No Special tools predicted. </v>
          </cell>
          <cell r="CG689" t="str">
            <v xml:space="preserve">Reinstall in the reverse order. </v>
          </cell>
          <cell r="CH689" t="str">
            <v/>
          </cell>
          <cell r="CI689" t="str">
            <v xml:space="preserve">No consumeables predicted. </v>
          </cell>
          <cell r="CJ689" t="str">
            <v xml:space="preserve">No predicted life limitations. </v>
          </cell>
          <cell r="CK689" t="str">
            <v/>
          </cell>
          <cell r="CL689" t="str">
            <v>Y</v>
          </cell>
        </row>
        <row r="690">
          <cell r="A690">
            <v>706</v>
          </cell>
          <cell r="C690">
            <v>3</v>
          </cell>
          <cell r="D690" t="str">
            <v>Y</v>
          </cell>
          <cell r="E690">
            <v>0.10749999999999998</v>
          </cell>
          <cell r="F690" t="str">
            <v>SV00A0A460AA0105</v>
          </cell>
          <cell r="G690" t="str">
            <v>Y-60MESH/SS</v>
          </cell>
          <cell r="H690" t="str">
            <v>SCOUT/REC</v>
          </cell>
          <cell r="I690" t="str">
            <v>AUXILIARY TANK - 1 - SCOUT + RECOVERY</v>
          </cell>
          <cell r="J690" t="str">
            <v>60 Mesh SS</v>
          </cell>
          <cell r="K690" t="str">
            <v>Pressure Relief Valve (PRV) LRU (Air)</v>
          </cell>
          <cell r="L690" t="str">
            <v>60 Mesh SS</v>
          </cell>
          <cell r="M690">
            <v>1</v>
          </cell>
          <cell r="N690">
            <v>1</v>
          </cell>
          <cell r="O690">
            <v>0.10749999999999998</v>
          </cell>
          <cell r="P690">
            <v>0.10749999999999998</v>
          </cell>
          <cell r="Q690">
            <v>1.0749999999999999E-7</v>
          </cell>
          <cell r="R690">
            <v>9302325.5813953504</v>
          </cell>
          <cell r="S690" t="str">
            <v>No redundancy</v>
          </cell>
          <cell r="T690" t="str">
            <v>NPRD 95 P2-92, Fan Grill - 0.0215 converted from GB to GM</v>
          </cell>
          <cell r="U690">
            <v>1</v>
          </cell>
          <cell r="V690">
            <v>0.9</v>
          </cell>
          <cell r="W690">
            <v>9.674999999999999E-8</v>
          </cell>
          <cell r="X690" t="str">
            <v>Expected to require 1 mechanic to conduct repairs. Expected to be replaceable in situ. Remove Cover Lid Assembly. Remove 44 bolts to remove the Top Access Plate. Repair by exchange available at First or Second line without special facilities. Remove and r</v>
          </cell>
          <cell r="Y690">
            <v>44</v>
          </cell>
          <cell r="Z690">
            <v>0</v>
          </cell>
          <cell r="AA690" t="str">
            <v>T0</v>
          </cell>
          <cell r="AB690" t="str">
            <v>T5</v>
          </cell>
          <cell r="AC690" t="str">
            <v>P22</v>
          </cell>
          <cell r="AD690" t="str">
            <v>T0</v>
          </cell>
          <cell r="AE690">
            <v>0.36666666666666664</v>
          </cell>
          <cell r="AF690">
            <v>0</v>
          </cell>
          <cell r="AG690">
            <v>8.3333333333333329E-2</v>
          </cell>
          <cell r="AH690">
            <v>0</v>
          </cell>
          <cell r="AI690">
            <v>0.36666666666666664</v>
          </cell>
          <cell r="AJ690">
            <v>8.3333333333333329E-2</v>
          </cell>
          <cell r="AK690">
            <v>0</v>
          </cell>
          <cell r="AL690">
            <v>0</v>
          </cell>
          <cell r="AM690">
            <v>0.9</v>
          </cell>
          <cell r="AN690">
            <v>9.674999999999999E-8</v>
          </cell>
          <cell r="AP690">
            <v>2</v>
          </cell>
          <cell r="AQ690">
            <v>1</v>
          </cell>
          <cell r="AR690">
            <v>1</v>
          </cell>
          <cell r="AS690">
            <v>44</v>
          </cell>
          <cell r="AW690">
            <v>2</v>
          </cell>
          <cell r="BD690">
            <v>1</v>
          </cell>
          <cell r="BJ690">
            <v>1</v>
          </cell>
          <cell r="BK690">
            <v>1</v>
          </cell>
          <cell r="BL690">
            <v>1</v>
          </cell>
          <cell r="BM690">
            <v>1</v>
          </cell>
          <cell r="BO690" t="str">
            <v xml:space="preserve">Expected to require 1 mechanic to conduct repairs. </v>
          </cell>
          <cell r="BP690" t="str">
            <v xml:space="preserve">Expected to be replaceable in situ. </v>
          </cell>
          <cell r="BQ690" t="str">
            <v/>
          </cell>
          <cell r="BR690" t="str">
            <v/>
          </cell>
          <cell r="BS690" t="str">
            <v/>
          </cell>
          <cell r="BT690" t="str">
            <v xml:space="preserve">Remove Cover Lid Assembly. </v>
          </cell>
          <cell r="BU690" t="str">
            <v/>
          </cell>
          <cell r="BV690" t="str">
            <v/>
          </cell>
          <cell r="BW690" t="str">
            <v xml:space="preserve">Remove 44 bolts to remove the Top Access Plate. </v>
          </cell>
          <cell r="BX690" t="str">
            <v/>
          </cell>
          <cell r="BY690" t="str">
            <v/>
          </cell>
          <cell r="BZ690" t="str">
            <v/>
          </cell>
          <cell r="CA690" t="str">
            <v xml:space="preserve">Repair by exchange available at First or Second line without special facilities. </v>
          </cell>
          <cell r="CB690" t="str">
            <v/>
          </cell>
          <cell r="CC690" t="str">
            <v/>
          </cell>
          <cell r="CD690" t="str">
            <v/>
          </cell>
          <cell r="CE690" t="str">
            <v/>
          </cell>
          <cell r="CF690" t="str">
            <v xml:space="preserve">Remove and replace part with standard tools. No Special tools predicted. </v>
          </cell>
          <cell r="CG690" t="str">
            <v xml:space="preserve">Reinstall in the reverse order. </v>
          </cell>
          <cell r="CH690" t="str">
            <v/>
          </cell>
          <cell r="CI690" t="str">
            <v xml:space="preserve">No consumeables predicted. </v>
          </cell>
          <cell r="CJ690" t="str">
            <v xml:space="preserve">No predicted life limitations. </v>
          </cell>
          <cell r="CK690" t="str">
            <v/>
          </cell>
          <cell r="CL690" t="str">
            <v>Y</v>
          </cell>
        </row>
        <row r="691">
          <cell r="A691">
            <v>707</v>
          </cell>
          <cell r="B691">
            <v>394</v>
          </cell>
          <cell r="C691">
            <v>2</v>
          </cell>
          <cell r="D691" t="str">
            <v>N</v>
          </cell>
          <cell r="E691">
            <v>0</v>
          </cell>
          <cell r="F691" t="str">
            <v>SV00A0A450AA</v>
          </cell>
          <cell r="G691" t="str">
            <v>4128-00-020-869</v>
          </cell>
          <cell r="H691" t="str">
            <v>SCOUT/REC</v>
          </cell>
          <cell r="I691" t="str">
            <v>AUXILIARY TANK - 1 - SCOUT + RECOVERY</v>
          </cell>
          <cell r="J691" t="str">
            <v/>
          </cell>
          <cell r="K691" t="str">
            <v>FUEL LEVEL SENSOR - AUX TANK</v>
          </cell>
          <cell r="L691" t="str">
            <v/>
          </cell>
          <cell r="M691" t="str">
            <v/>
          </cell>
          <cell r="N691" t="str">
            <v/>
          </cell>
          <cell r="O691">
            <v>14.651068769192594</v>
          </cell>
          <cell r="P691">
            <v>14.651068769192594</v>
          </cell>
          <cell r="Q691">
            <v>1.4651068769192595E-5</v>
          </cell>
          <cell r="R691">
            <v>68254.406265755926</v>
          </cell>
          <cell r="S691" t="str">
            <v>No redundancy</v>
          </cell>
          <cell r="T691" t="str">
            <v>Sum of Below Parts</v>
          </cell>
          <cell r="U691">
            <v>1</v>
          </cell>
          <cell r="V691">
            <v>0.23844723766945933</v>
          </cell>
          <cell r="W691">
            <v>3.4935068769192595E-6</v>
          </cell>
          <cell r="X691" t="str">
            <v xml:space="preserve">Repair by exchange available at First or Second line without special facilities. See parts below. Individual damaged parts can be replaced without replacing the tank. </v>
          </cell>
          <cell r="Z691">
            <v>0</v>
          </cell>
          <cell r="AA691" t="str">
            <v>T0</v>
          </cell>
          <cell r="AB691" t="str">
            <v>T0</v>
          </cell>
          <cell r="AC691" t="str">
            <v>T0</v>
          </cell>
          <cell r="AD691" t="str">
            <v>T0</v>
          </cell>
          <cell r="AL691" t="str">
            <v>MTTE =</v>
          </cell>
          <cell r="AM691">
            <v>0.23844723766945933</v>
          </cell>
          <cell r="AN691">
            <v>3.4935068769192595E-6</v>
          </cell>
          <cell r="AP691">
            <v>1</v>
          </cell>
          <cell r="AQ691">
            <v>4</v>
          </cell>
          <cell r="BJ691">
            <v>6</v>
          </cell>
          <cell r="BL691">
            <v>6</v>
          </cell>
          <cell r="BM691">
            <v>5</v>
          </cell>
          <cell r="BN691">
            <v>2</v>
          </cell>
          <cell r="BO691" t="str">
            <v/>
          </cell>
          <cell r="BP691" t="str">
            <v/>
          </cell>
          <cell r="BQ691" t="str">
            <v/>
          </cell>
          <cell r="BR691" t="str">
            <v/>
          </cell>
          <cell r="BS691" t="str">
            <v/>
          </cell>
          <cell r="BT691" t="str">
            <v/>
          </cell>
          <cell r="BU691" t="str">
            <v/>
          </cell>
          <cell r="BV691" t="str">
            <v/>
          </cell>
          <cell r="BW691" t="str">
            <v/>
          </cell>
          <cell r="BX691" t="str">
            <v/>
          </cell>
          <cell r="BY691" t="str">
            <v/>
          </cell>
          <cell r="BZ691" t="str">
            <v/>
          </cell>
          <cell r="CA691" t="str">
            <v xml:space="preserve">Repair by exchange available at First or Second line without special facilities. </v>
          </cell>
          <cell r="CB691" t="str">
            <v/>
          </cell>
          <cell r="CC691" t="str">
            <v/>
          </cell>
          <cell r="CD691" t="str">
            <v/>
          </cell>
          <cell r="CE691" t="str">
            <v/>
          </cell>
          <cell r="CF691" t="str">
            <v/>
          </cell>
          <cell r="CG691" t="str">
            <v/>
          </cell>
          <cell r="CH691" t="str">
            <v/>
          </cell>
          <cell r="CI691" t="str">
            <v/>
          </cell>
          <cell r="CJ691" t="str">
            <v/>
          </cell>
          <cell r="CK691" t="str">
            <v xml:space="preserve">See parts below. Individual damaged parts can be replaced without replacing the tank. </v>
          </cell>
          <cell r="CL691" t="str">
            <v>Y</v>
          </cell>
        </row>
        <row r="692">
          <cell r="A692">
            <v>708</v>
          </cell>
          <cell r="B692">
            <v>394</v>
          </cell>
          <cell r="C692">
            <v>3</v>
          </cell>
          <cell r="D692" t="str">
            <v>Y</v>
          </cell>
          <cell r="E692">
            <v>13</v>
          </cell>
          <cell r="F692" t="str">
            <v>SV00A0A450AA01</v>
          </cell>
          <cell r="G692" t="str">
            <v>4128-00-010</v>
          </cell>
          <cell r="H692" t="str">
            <v>SCOUT/REC</v>
          </cell>
          <cell r="I692" t="str">
            <v>AUXILIARY TANK - 1 - SCOUT + RECOVERY</v>
          </cell>
          <cell r="J692" t="str">
            <v>Fuel Level Sensor Unit</v>
          </cell>
          <cell r="K692" t="str">
            <v>Fuel Level Sensor LRU</v>
          </cell>
          <cell r="L692" t="str">
            <v>Fuel Level Sensor Unit</v>
          </cell>
          <cell r="M692">
            <v>1</v>
          </cell>
          <cell r="N692">
            <v>1</v>
          </cell>
          <cell r="O692">
            <v>13</v>
          </cell>
          <cell r="P692">
            <v>13</v>
          </cell>
          <cell r="Q692">
            <v>1.2999999999999999E-5</v>
          </cell>
          <cell r="R692">
            <v>76923.076923076922</v>
          </cell>
          <cell r="S692" t="str">
            <v>No redundancy</v>
          </cell>
          <cell r="T692" t="str">
            <v>NPRD 95 P2-182, Sensor Level Liquid - 2.6 GB converted to GM.</v>
          </cell>
          <cell r="U692">
            <v>1</v>
          </cell>
          <cell r="V692">
            <v>0.25</v>
          </cell>
          <cell r="W692">
            <v>3.2499999999999998E-6</v>
          </cell>
          <cell r="X692" t="str">
            <v>Expected to require 1 mechanic to conduct repairs. Expected to be replaceable in situ. Repair by exchange available at First or Second line without special facilities. Remove and replace part with standard tools. No Special tools predicted. No consumeable</v>
          </cell>
          <cell r="Z692">
            <v>0</v>
          </cell>
          <cell r="AA692" t="str">
            <v>T0</v>
          </cell>
          <cell r="AB692" t="str">
            <v>T0</v>
          </cell>
          <cell r="AC692" t="str">
            <v>P25</v>
          </cell>
          <cell r="AD692" t="str">
            <v>T0</v>
          </cell>
          <cell r="AE692">
            <v>0</v>
          </cell>
          <cell r="AF692">
            <v>0</v>
          </cell>
          <cell r="AG692">
            <v>0.16666666666666666</v>
          </cell>
          <cell r="AH692">
            <v>0</v>
          </cell>
          <cell r="AI692">
            <v>0</v>
          </cell>
          <cell r="AJ692">
            <v>8.3333333333333329E-2</v>
          </cell>
          <cell r="AK692">
            <v>0</v>
          </cell>
          <cell r="AL692">
            <v>0</v>
          </cell>
          <cell r="AM692">
            <v>0.25</v>
          </cell>
          <cell r="AN692">
            <v>3.2499999999999998E-6</v>
          </cell>
          <cell r="AP692">
            <v>2</v>
          </cell>
          <cell r="AQ692">
            <v>1</v>
          </cell>
          <cell r="BD692">
            <v>1</v>
          </cell>
          <cell r="BJ692">
            <v>1</v>
          </cell>
          <cell r="BL692">
            <v>1</v>
          </cell>
          <cell r="BM692">
            <v>1</v>
          </cell>
          <cell r="BO692" t="str">
            <v xml:space="preserve">Expected to require 1 mechanic to conduct repairs. </v>
          </cell>
          <cell r="BP692" t="str">
            <v xml:space="preserve">Expected to be replaceable in situ. </v>
          </cell>
          <cell r="BQ692" t="str">
            <v/>
          </cell>
          <cell r="BR692" t="str">
            <v/>
          </cell>
          <cell r="BS692" t="str">
            <v/>
          </cell>
          <cell r="BT692" t="str">
            <v/>
          </cell>
          <cell r="BU692" t="str">
            <v/>
          </cell>
          <cell r="BV692" t="str">
            <v/>
          </cell>
          <cell r="BW692" t="str">
            <v/>
          </cell>
          <cell r="BX692" t="str">
            <v/>
          </cell>
          <cell r="BY692" t="str">
            <v/>
          </cell>
          <cell r="BZ692" t="str">
            <v/>
          </cell>
          <cell r="CA692" t="str">
            <v xml:space="preserve">Repair by exchange available at First or Second line without special facilities. </v>
          </cell>
          <cell r="CB692" t="str">
            <v/>
          </cell>
          <cell r="CC692" t="str">
            <v/>
          </cell>
          <cell r="CD692" t="str">
            <v/>
          </cell>
          <cell r="CE692" t="str">
            <v/>
          </cell>
          <cell r="CF692" t="str">
            <v xml:space="preserve">Remove and replace part with standard tools. No Special tools predicted. </v>
          </cell>
          <cell r="CG692" t="str">
            <v/>
          </cell>
          <cell r="CH692" t="str">
            <v/>
          </cell>
          <cell r="CI692" t="str">
            <v xml:space="preserve">No consumeables predicted. </v>
          </cell>
          <cell r="CJ692" t="str">
            <v xml:space="preserve">No predicted life limitations. </v>
          </cell>
          <cell r="CK692" t="str">
            <v/>
          </cell>
          <cell r="CL692" t="str">
            <v>Y</v>
          </cell>
        </row>
        <row r="693">
          <cell r="A693">
            <v>709</v>
          </cell>
          <cell r="B693">
            <v>49</v>
          </cell>
          <cell r="C693">
            <v>3</v>
          </cell>
          <cell r="D693" t="str">
            <v>Y</v>
          </cell>
          <cell r="E693">
            <v>0.89600000000000002</v>
          </cell>
          <cell r="F693" t="str">
            <v>SV00A0A450AA03</v>
          </cell>
          <cell r="G693" t="str">
            <v>4129-30-051</v>
          </cell>
          <cell r="H693" t="str">
            <v>SCOUT/REC</v>
          </cell>
          <cell r="I693" t="str">
            <v>AUXILIARY TANK - 1 - SCOUT + RECOVERY</v>
          </cell>
          <cell r="J693" t="str">
            <v>Support Boss for FLS</v>
          </cell>
          <cell r="K693" t="str">
            <v>Fuel Level Sensor LRU</v>
          </cell>
          <cell r="L693" t="str">
            <v>Support Boss for FLS</v>
          </cell>
          <cell r="M693">
            <v>1</v>
          </cell>
          <cell r="N693">
            <v>1</v>
          </cell>
          <cell r="O693">
            <v>0.89600000000000002</v>
          </cell>
          <cell r="P693">
            <v>0.89600000000000002</v>
          </cell>
          <cell r="Q693">
            <v>8.9599999999999998E-7</v>
          </cell>
          <cell r="R693">
            <v>1116071.4285714286</v>
          </cell>
          <cell r="S693" t="str">
            <v>No redundancy</v>
          </cell>
          <cell r="T693" t="str">
            <v>NPRD 95 P2- 176, Ring Backup - 0.0320M converted to hours</v>
          </cell>
          <cell r="U693">
            <v>1</v>
          </cell>
          <cell r="V693">
            <v>0.18333333333333335</v>
          </cell>
          <cell r="W693">
            <v>1.6426666666666668E-7</v>
          </cell>
          <cell r="X693" t="str">
            <v>Expected to require 1 mechanic to conduct repairs. Expected to be replaceable in situ. Repair by exchange available at First or Second line without special facilities. Remove and replace part with standard tools. No Special tools predicted. No consumeable</v>
          </cell>
          <cell r="Z693">
            <v>0</v>
          </cell>
          <cell r="AA693" t="str">
            <v>T0</v>
          </cell>
          <cell r="AB693" t="str">
            <v>T0</v>
          </cell>
          <cell r="AC693" t="str">
            <v>P28</v>
          </cell>
          <cell r="AD693" t="str">
            <v>T0</v>
          </cell>
          <cell r="AE693">
            <v>0</v>
          </cell>
          <cell r="AF693">
            <v>0</v>
          </cell>
          <cell r="AG693">
            <v>0.1</v>
          </cell>
          <cell r="AH693">
            <v>0</v>
          </cell>
          <cell r="AI693">
            <v>0</v>
          </cell>
          <cell r="AJ693">
            <v>8.3333333333333329E-2</v>
          </cell>
          <cell r="AK693">
            <v>0</v>
          </cell>
          <cell r="AL693">
            <v>0</v>
          </cell>
          <cell r="AM693">
            <v>0.18333333333333335</v>
          </cell>
          <cell r="AN693">
            <v>1.6426666666666668E-7</v>
          </cell>
          <cell r="AP693">
            <v>2</v>
          </cell>
          <cell r="AQ693">
            <v>1</v>
          </cell>
          <cell r="BD693">
            <v>1</v>
          </cell>
          <cell r="BJ693">
            <v>1</v>
          </cell>
          <cell r="BL693">
            <v>1</v>
          </cell>
          <cell r="BM693">
            <v>1</v>
          </cell>
          <cell r="BO693" t="str">
            <v xml:space="preserve">Expected to require 1 mechanic to conduct repairs. </v>
          </cell>
          <cell r="BP693" t="str">
            <v xml:space="preserve">Expected to be replaceable in situ. </v>
          </cell>
          <cell r="BQ693" t="str">
            <v/>
          </cell>
          <cell r="BR693" t="str">
            <v/>
          </cell>
          <cell r="BS693" t="str">
            <v/>
          </cell>
          <cell r="BT693" t="str">
            <v/>
          </cell>
          <cell r="BU693" t="str">
            <v/>
          </cell>
          <cell r="BV693" t="str">
            <v/>
          </cell>
          <cell r="BW693" t="str">
            <v/>
          </cell>
          <cell r="BX693" t="str">
            <v/>
          </cell>
          <cell r="BY693" t="str">
            <v/>
          </cell>
          <cell r="BZ693" t="str">
            <v/>
          </cell>
          <cell r="CA693" t="str">
            <v xml:space="preserve">Repair by exchange available at First or Second line without special facilities. </v>
          </cell>
          <cell r="CB693" t="str">
            <v/>
          </cell>
          <cell r="CC693" t="str">
            <v/>
          </cell>
          <cell r="CD693" t="str">
            <v/>
          </cell>
          <cell r="CE693" t="str">
            <v/>
          </cell>
          <cell r="CF693" t="str">
            <v xml:space="preserve">Remove and replace part with standard tools. No Special tools predicted. </v>
          </cell>
          <cell r="CG693" t="str">
            <v/>
          </cell>
          <cell r="CH693" t="str">
            <v/>
          </cell>
          <cell r="CI693" t="str">
            <v xml:space="preserve">No consumeables predicted. </v>
          </cell>
          <cell r="CJ693" t="str">
            <v xml:space="preserve">No predicted life limitations. </v>
          </cell>
          <cell r="CK693" t="str">
            <v/>
          </cell>
          <cell r="CL693" t="str">
            <v>Y</v>
          </cell>
        </row>
        <row r="694">
          <cell r="A694">
            <v>710</v>
          </cell>
          <cell r="B694">
            <v>396</v>
          </cell>
          <cell r="C694">
            <v>3</v>
          </cell>
          <cell r="D694" t="str">
            <v>Y</v>
          </cell>
          <cell r="E694">
            <v>0.28000000000000003</v>
          </cell>
          <cell r="F694" t="str">
            <v>SV00A0A450AA05</v>
          </cell>
          <cell r="G694" t="str">
            <v>BT-M5X25HX/SS</v>
          </cell>
          <cell r="H694" t="str">
            <v>Scout</v>
          </cell>
          <cell r="I694" t="str">
            <v>AUXILIARY TANK - 1 - SCOUT + RECOVERY</v>
          </cell>
          <cell r="J694" t="str">
            <v>M5 Bolt Hex Head</v>
          </cell>
          <cell r="K694" t="str">
            <v>Fuel Level Sensor LRU</v>
          </cell>
          <cell r="L694" t="str">
            <v>M5 Bolt Hex Head</v>
          </cell>
          <cell r="M694">
            <v>5</v>
          </cell>
          <cell r="N694">
            <v>5</v>
          </cell>
          <cell r="O694">
            <v>5.6000000000000001E-2</v>
          </cell>
          <cell r="P694">
            <v>0.28000000000000003</v>
          </cell>
          <cell r="Q694">
            <v>2.8000000000000002E-7</v>
          </cell>
          <cell r="R694">
            <v>3571428.5714285714</v>
          </cell>
          <cell r="S694" t="str">
            <v>Multiple fasteners</v>
          </cell>
          <cell r="T694" t="str">
            <v>NPRD 95 P2-20, Bolt Hex Head - 0.0020M converted to hours</v>
          </cell>
          <cell r="U694">
            <v>1</v>
          </cell>
          <cell r="V694">
            <v>9.9999999999999992E-2</v>
          </cell>
          <cell r="W694">
            <v>2.7999999999999999E-8</v>
          </cell>
          <cell r="X694" t="str">
            <v>Expected to require 1 mechanic to conduct repairs. Expected to be replaceable in situ. Repair by exchange available at First or Second line without special facilities. Remove and replace part with standard tools. No Special tools predicted. No consumeable</v>
          </cell>
          <cell r="Z694">
            <v>0</v>
          </cell>
          <cell r="AA694" t="str">
            <v>T0</v>
          </cell>
          <cell r="AB694" t="str">
            <v>T0</v>
          </cell>
          <cell r="AC694" t="str">
            <v>P6</v>
          </cell>
          <cell r="AD694" t="str">
            <v>T0</v>
          </cell>
          <cell r="AE694">
            <v>0</v>
          </cell>
          <cell r="AF694">
            <v>0</v>
          </cell>
          <cell r="AG694">
            <v>1.6666666666666666E-2</v>
          </cell>
          <cell r="AH694">
            <v>0</v>
          </cell>
          <cell r="AI694">
            <v>0</v>
          </cell>
          <cell r="AJ694">
            <v>8.3333333333333329E-2</v>
          </cell>
          <cell r="AK694">
            <v>0</v>
          </cell>
          <cell r="AL694">
            <v>0</v>
          </cell>
          <cell r="AM694">
            <v>9.9999999999999992E-2</v>
          </cell>
          <cell r="AN694">
            <v>2.7999999999999999E-8</v>
          </cell>
          <cell r="AP694">
            <v>2</v>
          </cell>
          <cell r="AQ694">
            <v>1</v>
          </cell>
          <cell r="BD694">
            <v>1</v>
          </cell>
          <cell r="BJ694">
            <v>1</v>
          </cell>
          <cell r="BL694">
            <v>1</v>
          </cell>
          <cell r="BM694">
            <v>1</v>
          </cell>
          <cell r="BO694" t="str">
            <v xml:space="preserve">Expected to require 1 mechanic to conduct repairs. </v>
          </cell>
          <cell r="BP694" t="str">
            <v xml:space="preserve">Expected to be replaceable in situ. </v>
          </cell>
          <cell r="BQ694" t="str">
            <v/>
          </cell>
          <cell r="BR694" t="str">
            <v/>
          </cell>
          <cell r="BS694" t="str">
            <v/>
          </cell>
          <cell r="BT694" t="str">
            <v/>
          </cell>
          <cell r="BU694" t="str">
            <v/>
          </cell>
          <cell r="BV694" t="str">
            <v/>
          </cell>
          <cell r="BW694" t="str">
            <v/>
          </cell>
          <cell r="BX694" t="str">
            <v/>
          </cell>
          <cell r="BY694" t="str">
            <v/>
          </cell>
          <cell r="BZ694" t="str">
            <v/>
          </cell>
          <cell r="CA694" t="str">
            <v xml:space="preserve">Repair by exchange available at First or Second line without special facilities. </v>
          </cell>
          <cell r="CB694" t="str">
            <v/>
          </cell>
          <cell r="CC694" t="str">
            <v/>
          </cell>
          <cell r="CD694" t="str">
            <v/>
          </cell>
          <cell r="CE694" t="str">
            <v/>
          </cell>
          <cell r="CF694" t="str">
            <v xml:space="preserve">Remove and replace part with standard tools. No Special tools predicted. </v>
          </cell>
          <cell r="CG694" t="str">
            <v/>
          </cell>
          <cell r="CH694" t="str">
            <v/>
          </cell>
          <cell r="CI694" t="str">
            <v xml:space="preserve">No consumeables predicted. </v>
          </cell>
          <cell r="CJ694" t="str">
            <v xml:space="preserve">No predicted life limitations. </v>
          </cell>
          <cell r="CK694" t="str">
            <v/>
          </cell>
          <cell r="CL694" t="str">
            <v>Y</v>
          </cell>
        </row>
        <row r="695">
          <cell r="A695">
            <v>711</v>
          </cell>
          <cell r="B695">
            <v>397</v>
          </cell>
          <cell r="C695">
            <v>3</v>
          </cell>
          <cell r="D695" t="str">
            <v>Y</v>
          </cell>
          <cell r="E695">
            <v>8.3068769192594108E-2</v>
          </cell>
          <cell r="F695" t="str">
            <v>SV00A0A450AA07</v>
          </cell>
          <cell r="G695" t="str">
            <v>Z-W-M5</v>
          </cell>
          <cell r="H695" t="str">
            <v>Scout</v>
          </cell>
          <cell r="I695" t="str">
            <v>AUXILIARY TANK - 1 - SCOUT + RECOVERY</v>
          </cell>
          <cell r="J695" t="str">
            <v>M5 Washer</v>
          </cell>
          <cell r="K695" t="str">
            <v>Fuel Level Sensor LRU</v>
          </cell>
          <cell r="L695" t="str">
            <v>M5 Washer</v>
          </cell>
          <cell r="M695">
            <v>5</v>
          </cell>
          <cell r="N695">
            <v>5</v>
          </cell>
          <cell r="O695">
            <v>1.6613753838518822E-2</v>
          </cell>
          <cell r="P695">
            <v>8.3068769192594108E-2</v>
          </cell>
          <cell r="Q695">
            <v>8.3068769192594113E-8</v>
          </cell>
          <cell r="R695">
            <v>12038218.571428571</v>
          </cell>
          <cell r="S695" t="str">
            <v>Multiple fasteners</v>
          </cell>
          <cell r="T695" t="str">
            <v>NPRD 95 P2-237, Washer P# 7748743 - 1/1685.3506M GM converted to hours</v>
          </cell>
          <cell r="U695">
            <v>1</v>
          </cell>
          <cell r="V695">
            <v>9.9999999999999992E-2</v>
          </cell>
          <cell r="W695">
            <v>8.30687691925941E-9</v>
          </cell>
          <cell r="X695" t="str">
            <v>Expected to require 1 mechanic to conduct repairs. Expected to be replaceable in situ. Repair by exchange available at First or Second line without special facilities. Remove and replace part with standard tools. No Special tools predicted. No consumeable</v>
          </cell>
          <cell r="Z695">
            <v>0</v>
          </cell>
          <cell r="AA695" t="str">
            <v>T0</v>
          </cell>
          <cell r="AB695" t="str">
            <v>T0</v>
          </cell>
          <cell r="AC695" t="str">
            <v>P26</v>
          </cell>
          <cell r="AD695" t="str">
            <v>T0</v>
          </cell>
          <cell r="AE695">
            <v>0</v>
          </cell>
          <cell r="AF695">
            <v>0</v>
          </cell>
          <cell r="AG695">
            <v>1.6666666666666666E-2</v>
          </cell>
          <cell r="AH695">
            <v>0</v>
          </cell>
          <cell r="AI695">
            <v>0</v>
          </cell>
          <cell r="AJ695">
            <v>8.3333333333333329E-2</v>
          </cell>
          <cell r="AK695">
            <v>0</v>
          </cell>
          <cell r="AL695">
            <v>0</v>
          </cell>
          <cell r="AM695">
            <v>9.9999999999999992E-2</v>
          </cell>
          <cell r="AN695">
            <v>8.30687691925941E-9</v>
          </cell>
          <cell r="AP695">
            <v>2</v>
          </cell>
          <cell r="AQ695">
            <v>1</v>
          </cell>
          <cell r="BD695">
            <v>1</v>
          </cell>
          <cell r="BJ695">
            <v>1</v>
          </cell>
          <cell r="BL695">
            <v>1</v>
          </cell>
          <cell r="BM695">
            <v>1</v>
          </cell>
          <cell r="BO695" t="str">
            <v xml:space="preserve">Expected to require 1 mechanic to conduct repairs. </v>
          </cell>
          <cell r="BP695" t="str">
            <v xml:space="preserve">Expected to be replaceable in situ. </v>
          </cell>
          <cell r="BQ695" t="str">
            <v/>
          </cell>
          <cell r="BR695" t="str">
            <v/>
          </cell>
          <cell r="BS695" t="str">
            <v/>
          </cell>
          <cell r="BT695" t="str">
            <v/>
          </cell>
          <cell r="BU695" t="str">
            <v/>
          </cell>
          <cell r="BV695" t="str">
            <v/>
          </cell>
          <cell r="BW695" t="str">
            <v/>
          </cell>
          <cell r="BX695" t="str">
            <v/>
          </cell>
          <cell r="BY695" t="str">
            <v/>
          </cell>
          <cell r="BZ695" t="str">
            <v/>
          </cell>
          <cell r="CA695" t="str">
            <v xml:space="preserve">Repair by exchange available at First or Second line without special facilities. </v>
          </cell>
          <cell r="CB695" t="str">
            <v/>
          </cell>
          <cell r="CC695" t="str">
            <v/>
          </cell>
          <cell r="CD695" t="str">
            <v/>
          </cell>
          <cell r="CE695" t="str">
            <v/>
          </cell>
          <cell r="CF695" t="str">
            <v xml:space="preserve">Remove and replace part with standard tools. No Special tools predicted. </v>
          </cell>
          <cell r="CG695" t="str">
            <v/>
          </cell>
          <cell r="CH695" t="str">
            <v/>
          </cell>
          <cell r="CI695" t="str">
            <v xml:space="preserve">No consumeables predicted. </v>
          </cell>
          <cell r="CJ695" t="str">
            <v xml:space="preserve">No predicted life limitations. </v>
          </cell>
          <cell r="CK695" t="str">
            <v/>
          </cell>
          <cell r="CL695" t="str">
            <v>Y</v>
          </cell>
        </row>
        <row r="696">
          <cell r="A696">
            <v>712</v>
          </cell>
          <cell r="B696">
            <v>411</v>
          </cell>
          <cell r="C696">
            <v>3</v>
          </cell>
          <cell r="D696" t="str">
            <v>Y</v>
          </cell>
          <cell r="E696">
            <v>0.16800000000000001</v>
          </cell>
          <cell r="F696" t="str">
            <v>SV00A0A450AA09</v>
          </cell>
          <cell r="G696" t="str">
            <v>BT-M4X12CSK/SS</v>
          </cell>
          <cell r="H696" t="str">
            <v>Scout</v>
          </cell>
          <cell r="I696" t="str">
            <v>AUXILIARY TANK - 1 - SCOUT + RECOVERY</v>
          </cell>
          <cell r="J696" t="str">
            <v>M4 SCREW COUNTERSINK</v>
          </cell>
          <cell r="K696" t="str">
            <v>Fuel Level Sensor LRU</v>
          </cell>
          <cell r="L696" t="str">
            <v>M4 SCREW COUNTERSINK</v>
          </cell>
          <cell r="M696">
            <v>3</v>
          </cell>
          <cell r="N696">
            <v>3</v>
          </cell>
          <cell r="O696">
            <v>5.6000000000000001E-2</v>
          </cell>
          <cell r="P696">
            <v>0.16800000000000001</v>
          </cell>
          <cell r="Q696">
            <v>1.6800000000000002E-7</v>
          </cell>
          <cell r="R696">
            <v>5952380.9523809515</v>
          </cell>
          <cell r="S696" t="str">
            <v>Multiple fasteners</v>
          </cell>
          <cell r="T696" t="str">
            <v>NPRD 95 P2-20, Bolt Hex Head - 0.0020M converted to hours</v>
          </cell>
          <cell r="U696">
            <v>1</v>
          </cell>
          <cell r="V696">
            <v>9.9999999999999992E-2</v>
          </cell>
          <cell r="W696">
            <v>1.6800000000000002E-8</v>
          </cell>
          <cell r="X696" t="str">
            <v>Expected to require 1 mechanic to conduct repairs. Expected to be replaceable in situ. Repair by exchange available at First or Second line without special facilities. Remove and replace part with standard tools. No Special tools predicted. No consumeable</v>
          </cell>
          <cell r="Z696">
            <v>0</v>
          </cell>
          <cell r="AA696" t="str">
            <v>T0</v>
          </cell>
          <cell r="AB696" t="str">
            <v>T0</v>
          </cell>
          <cell r="AC696" t="str">
            <v>P6</v>
          </cell>
          <cell r="AD696" t="str">
            <v>T0</v>
          </cell>
          <cell r="AE696">
            <v>0</v>
          </cell>
          <cell r="AF696">
            <v>0</v>
          </cell>
          <cell r="AG696">
            <v>1.6666666666666666E-2</v>
          </cell>
          <cell r="AH696">
            <v>0</v>
          </cell>
          <cell r="AI696">
            <v>0</v>
          </cell>
          <cell r="AJ696">
            <v>8.3333333333333329E-2</v>
          </cell>
          <cell r="AK696">
            <v>0</v>
          </cell>
          <cell r="AL696">
            <v>0</v>
          </cell>
          <cell r="AM696">
            <v>9.9999999999999992E-2</v>
          </cell>
          <cell r="AN696">
            <v>1.6800000000000002E-8</v>
          </cell>
          <cell r="AP696">
            <v>2</v>
          </cell>
          <cell r="AQ696">
            <v>1</v>
          </cell>
          <cell r="BD696">
            <v>1</v>
          </cell>
          <cell r="BJ696">
            <v>1</v>
          </cell>
          <cell r="BL696">
            <v>1</v>
          </cell>
          <cell r="BM696">
            <v>1</v>
          </cell>
          <cell r="BO696" t="str">
            <v xml:space="preserve">Expected to require 1 mechanic to conduct repairs. </v>
          </cell>
          <cell r="BP696" t="str">
            <v xml:space="preserve">Expected to be replaceable in situ. </v>
          </cell>
          <cell r="BQ696" t="str">
            <v/>
          </cell>
          <cell r="BR696" t="str">
            <v/>
          </cell>
          <cell r="BS696" t="str">
            <v/>
          </cell>
          <cell r="BT696" t="str">
            <v/>
          </cell>
          <cell r="BU696" t="str">
            <v/>
          </cell>
          <cell r="BV696" t="str">
            <v/>
          </cell>
          <cell r="BW696" t="str">
            <v/>
          </cell>
          <cell r="BX696" t="str">
            <v/>
          </cell>
          <cell r="BY696" t="str">
            <v/>
          </cell>
          <cell r="BZ696" t="str">
            <v/>
          </cell>
          <cell r="CA696" t="str">
            <v xml:space="preserve">Repair by exchange available at First or Second line without special facilities. </v>
          </cell>
          <cell r="CB696" t="str">
            <v/>
          </cell>
          <cell r="CC696" t="str">
            <v/>
          </cell>
          <cell r="CD696" t="str">
            <v/>
          </cell>
          <cell r="CE696" t="str">
            <v/>
          </cell>
          <cell r="CF696" t="str">
            <v xml:space="preserve">Remove and replace part with standard tools. No Special tools predicted. </v>
          </cell>
          <cell r="CG696" t="str">
            <v/>
          </cell>
          <cell r="CH696" t="str">
            <v/>
          </cell>
          <cell r="CI696" t="str">
            <v xml:space="preserve">No consumeables predicted. </v>
          </cell>
          <cell r="CJ696" t="str">
            <v xml:space="preserve">No predicted life limitations. </v>
          </cell>
          <cell r="CK696" t="str">
            <v/>
          </cell>
          <cell r="CL696" t="str">
            <v>Y</v>
          </cell>
        </row>
        <row r="697">
          <cell r="A697">
            <v>713</v>
          </cell>
          <cell r="C697">
            <v>3</v>
          </cell>
          <cell r="D697" t="str">
            <v>Y</v>
          </cell>
          <cell r="E697">
            <v>0.224</v>
          </cell>
          <cell r="F697" t="str">
            <v>SV00A0A450AA11</v>
          </cell>
          <cell r="G697" t="str">
            <v>FT22524</v>
          </cell>
          <cell r="H697" t="str">
            <v>Scout</v>
          </cell>
          <cell r="I697" t="str">
            <v>AUXILIARY TANK - 1 - SCOUT + RECOVERY</v>
          </cell>
          <cell r="J697" t="str">
            <v>GUAGE Cup</v>
          </cell>
          <cell r="K697" t="str">
            <v>Fuel Level Sensor LRU</v>
          </cell>
          <cell r="L697" t="str">
            <v>GUAGE Cup</v>
          </cell>
          <cell r="M697">
            <v>1</v>
          </cell>
          <cell r="N697">
            <v>1</v>
          </cell>
          <cell r="O697">
            <v>0.224</v>
          </cell>
          <cell r="P697">
            <v>0.224</v>
          </cell>
          <cell r="Q697">
            <v>2.2399999999999999E-7</v>
          </cell>
          <cell r="R697">
            <v>4464285.7142857146</v>
          </cell>
          <cell r="S697" t="str">
            <v>No redundancy</v>
          </cell>
          <cell r="T697" t="str">
            <v>NPRD-95.  P2-152, Plate - 0.008M converted from miles to hours.</v>
          </cell>
          <cell r="U697">
            <v>1</v>
          </cell>
          <cell r="V697">
            <v>0.11666666666666667</v>
          </cell>
          <cell r="W697">
            <v>2.6133333333333332E-8</v>
          </cell>
          <cell r="X697" t="str">
            <v>Expected to require 1 mechanic to conduct repairs. Expected to be replaceable in situ. Remove Armor Lid. Repair by exchange available at First or Second line without special facilities. Remove and replace part with standard tools. No Special tools predict</v>
          </cell>
          <cell r="Z697">
            <v>0</v>
          </cell>
          <cell r="AA697" t="str">
            <v>T0</v>
          </cell>
          <cell r="AB697" t="str">
            <v>T0</v>
          </cell>
          <cell r="AC697" t="str">
            <v>P29</v>
          </cell>
          <cell r="AD697" t="str">
            <v>T0</v>
          </cell>
          <cell r="AE697">
            <v>0</v>
          </cell>
          <cell r="AF697">
            <v>0</v>
          </cell>
          <cell r="AG697">
            <v>3.3333333333333333E-2</v>
          </cell>
          <cell r="AH697">
            <v>0</v>
          </cell>
          <cell r="AI697">
            <v>0</v>
          </cell>
          <cell r="AJ697">
            <v>8.3333333333333329E-2</v>
          </cell>
          <cell r="AK697">
            <v>0</v>
          </cell>
          <cell r="AL697">
            <v>0</v>
          </cell>
          <cell r="AM697">
            <v>0.11666666666666667</v>
          </cell>
          <cell r="AN697">
            <v>2.6133333333333332E-8</v>
          </cell>
          <cell r="AP697">
            <v>2</v>
          </cell>
          <cell r="AQ697">
            <v>1</v>
          </cell>
          <cell r="AV697">
            <v>1</v>
          </cell>
          <cell r="BD697">
            <v>1</v>
          </cell>
          <cell r="BJ697">
            <v>1</v>
          </cell>
          <cell r="BL697">
            <v>1</v>
          </cell>
          <cell r="BM697">
            <v>1</v>
          </cell>
          <cell r="BO697" t="str">
            <v xml:space="preserve">Expected to require 1 mechanic to conduct repairs. </v>
          </cell>
          <cell r="BP697" t="str">
            <v xml:space="preserve">Expected to be replaceable in situ. </v>
          </cell>
          <cell r="BQ697" t="str">
            <v/>
          </cell>
          <cell r="BR697" t="str">
            <v/>
          </cell>
          <cell r="BS697" t="str">
            <v xml:space="preserve">Remove Armor Lid. </v>
          </cell>
          <cell r="BT697" t="str">
            <v/>
          </cell>
          <cell r="BU697" t="str">
            <v/>
          </cell>
          <cell r="BV697" t="str">
            <v/>
          </cell>
          <cell r="BW697" t="str">
            <v/>
          </cell>
          <cell r="BX697" t="str">
            <v/>
          </cell>
          <cell r="BY697" t="str">
            <v/>
          </cell>
          <cell r="BZ697" t="str">
            <v/>
          </cell>
          <cell r="CA697" t="str">
            <v xml:space="preserve">Repair by exchange available at First or Second line without special facilities. </v>
          </cell>
          <cell r="CB697" t="str">
            <v/>
          </cell>
          <cell r="CC697" t="str">
            <v/>
          </cell>
          <cell r="CD697" t="str">
            <v/>
          </cell>
          <cell r="CE697" t="str">
            <v/>
          </cell>
          <cell r="CF697" t="str">
            <v xml:space="preserve">Remove and replace part with standard tools. No Special tools predicted. </v>
          </cell>
          <cell r="CG697" t="str">
            <v/>
          </cell>
          <cell r="CH697" t="str">
            <v/>
          </cell>
          <cell r="CI697" t="str">
            <v xml:space="preserve">No consumeables predicted. </v>
          </cell>
          <cell r="CJ697" t="str">
            <v xml:space="preserve">No predicted life limitations. </v>
          </cell>
          <cell r="CK697" t="str">
            <v/>
          </cell>
          <cell r="CL697" t="str">
            <v>Y</v>
          </cell>
        </row>
        <row r="698">
          <cell r="A698">
            <v>714</v>
          </cell>
          <cell r="B698">
            <v>398</v>
          </cell>
          <cell r="C698">
            <v>2</v>
          </cell>
          <cell r="D698" t="str">
            <v>N</v>
          </cell>
          <cell r="E698">
            <v>0</v>
          </cell>
          <cell r="F698" t="str">
            <v>SV00A0A410AA07</v>
          </cell>
          <cell r="G698" t="str">
            <v/>
          </cell>
          <cell r="H698" t="str">
            <v>SCOUT/REC</v>
          </cell>
          <cell r="I698" t="str">
            <v>AUXILIARY TANK - 1 - SCOUT + RECOVERY</v>
          </cell>
          <cell r="J698" t="str">
            <v/>
          </cell>
          <cell r="K698" t="str">
            <v>AUXILIARY TANK PUMP</v>
          </cell>
          <cell r="L698" t="str">
            <v/>
          </cell>
          <cell r="M698" t="str">
            <v/>
          </cell>
          <cell r="N698" t="str">
            <v/>
          </cell>
          <cell r="O698">
            <v>6.6458025894877863</v>
          </cell>
          <cell r="P698">
            <v>6.6458025894877863</v>
          </cell>
          <cell r="Q698">
            <v>6.6458025894877867E-6</v>
          </cell>
          <cell r="R698">
            <v>150470.91551918536</v>
          </cell>
          <cell r="S698" t="str">
            <v>No redundancy</v>
          </cell>
          <cell r="T698" t="str">
            <v>Sum of Below Parts</v>
          </cell>
          <cell r="U698">
            <v>1</v>
          </cell>
          <cell r="V698">
            <v>0.22195702583653792</v>
          </cell>
          <cell r="W698">
            <v>1.4750825770594713E-6</v>
          </cell>
          <cell r="X698" t="str">
            <v xml:space="preserve">Repair by exchange available at First or Second line without special facilities. See parts below. Individual damaged parts can be replaced without replacing the tank. </v>
          </cell>
          <cell r="Z698">
            <v>0</v>
          </cell>
          <cell r="AA698" t="str">
            <v>T0</v>
          </cell>
          <cell r="AB698" t="str">
            <v>T0</v>
          </cell>
          <cell r="AC698" t="str">
            <v>T0</v>
          </cell>
          <cell r="AD698" t="str">
            <v>T0</v>
          </cell>
          <cell r="AL698" t="str">
            <v>MTTE =</v>
          </cell>
          <cell r="AM698">
            <v>0.22195702583653792</v>
          </cell>
          <cell r="AN698">
            <v>1.4750825770594713E-6</v>
          </cell>
          <cell r="AP698">
            <v>1</v>
          </cell>
          <cell r="AQ698">
            <v>4</v>
          </cell>
          <cell r="BJ698">
            <v>6</v>
          </cell>
          <cell r="BL698">
            <v>6</v>
          </cell>
          <cell r="BM698">
            <v>5</v>
          </cell>
          <cell r="BN698">
            <v>2</v>
          </cell>
          <cell r="BO698" t="str">
            <v/>
          </cell>
          <cell r="BP698" t="str">
            <v/>
          </cell>
          <cell r="BQ698" t="str">
            <v/>
          </cell>
          <cell r="BR698" t="str">
            <v/>
          </cell>
          <cell r="BS698" t="str">
            <v/>
          </cell>
          <cell r="BT698" t="str">
            <v/>
          </cell>
          <cell r="BU698" t="str">
            <v/>
          </cell>
          <cell r="BV698" t="str">
            <v/>
          </cell>
          <cell r="BW698" t="str">
            <v/>
          </cell>
          <cell r="BX698" t="str">
            <v/>
          </cell>
          <cell r="BY698" t="str">
            <v/>
          </cell>
          <cell r="BZ698" t="str">
            <v/>
          </cell>
          <cell r="CA698" t="str">
            <v xml:space="preserve">Repair by exchange available at First or Second line without special facilities. </v>
          </cell>
          <cell r="CB698" t="str">
            <v/>
          </cell>
          <cell r="CC698" t="str">
            <v/>
          </cell>
          <cell r="CD698" t="str">
            <v/>
          </cell>
          <cell r="CE698" t="str">
            <v/>
          </cell>
          <cell r="CF698" t="str">
            <v/>
          </cell>
          <cell r="CG698" t="str">
            <v/>
          </cell>
          <cell r="CH698" t="str">
            <v/>
          </cell>
          <cell r="CI698" t="str">
            <v/>
          </cell>
          <cell r="CJ698" t="str">
            <v/>
          </cell>
          <cell r="CK698" t="str">
            <v xml:space="preserve">See parts below. Individual damaged parts can be replaced without replacing the tank. </v>
          </cell>
          <cell r="CL698" t="str">
            <v>Y</v>
          </cell>
        </row>
        <row r="699">
          <cell r="A699">
            <v>715</v>
          </cell>
          <cell r="B699">
            <v>398</v>
          </cell>
          <cell r="C699">
            <v>3</v>
          </cell>
          <cell r="D699" t="str">
            <v>Y</v>
          </cell>
          <cell r="E699">
            <v>5.403027507677038</v>
          </cell>
          <cell r="F699" t="str">
            <v>SV00A0A410AA0701</v>
          </cell>
          <cell r="G699" t="str">
            <v>X-4320900062/911mm</v>
          </cell>
          <cell r="H699" t="str">
            <v>SCOUT/REC</v>
          </cell>
          <cell r="I699" t="str">
            <v>AUXILIARY TANK - 1 - SCOUT + RECOVERY</v>
          </cell>
          <cell r="J699" t="str">
            <v>Pump Assembly</v>
          </cell>
          <cell r="K699" t="str">
            <v>Pump LRU</v>
          </cell>
          <cell r="L699" t="str">
            <v>Pump Assembly</v>
          </cell>
          <cell r="M699">
            <v>1</v>
          </cell>
          <cell r="N699">
            <v>1</v>
          </cell>
          <cell r="O699">
            <v>5.403027507677038</v>
          </cell>
          <cell r="P699">
            <v>5.403027507677038</v>
          </cell>
          <cell r="Q699">
            <v>5.4030275076770382E-6</v>
          </cell>
          <cell r="R699">
            <v>185081.41936703504</v>
          </cell>
          <cell r="S699" t="str">
            <v>No redundancy</v>
          </cell>
          <cell r="T699" t="str">
            <v>Similarity to FT54323</v>
          </cell>
          <cell r="U699">
            <v>1</v>
          </cell>
          <cell r="V699">
            <v>0.25</v>
          </cell>
          <cell r="W699">
            <v>1.3507568769192596E-6</v>
          </cell>
          <cell r="X699"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699">
            <v>0</v>
          </cell>
          <cell r="AA699" t="str">
            <v>T0</v>
          </cell>
          <cell r="AB699" t="str">
            <v>T0</v>
          </cell>
          <cell r="AC699" t="str">
            <v>P25</v>
          </cell>
          <cell r="AD699" t="str">
            <v>T0</v>
          </cell>
          <cell r="AE699">
            <v>0</v>
          </cell>
          <cell r="AF699">
            <v>0</v>
          </cell>
          <cell r="AG699">
            <v>0.16666666666666666</v>
          </cell>
          <cell r="AH699">
            <v>0</v>
          </cell>
          <cell r="AI699">
            <v>0</v>
          </cell>
          <cell r="AJ699">
            <v>8.3333333333333329E-2</v>
          </cell>
          <cell r="AK699">
            <v>0</v>
          </cell>
          <cell r="AL699">
            <v>0</v>
          </cell>
          <cell r="AM699">
            <v>0.25</v>
          </cell>
          <cell r="AN699">
            <v>1.3507568769192596E-6</v>
          </cell>
          <cell r="AP699">
            <v>2</v>
          </cell>
          <cell r="AQ699">
            <v>1</v>
          </cell>
          <cell r="AW699">
            <v>1</v>
          </cell>
          <cell r="BD699">
            <v>1</v>
          </cell>
          <cell r="BJ699">
            <v>1</v>
          </cell>
          <cell r="BK699">
            <v>1</v>
          </cell>
          <cell r="BL699">
            <v>1</v>
          </cell>
          <cell r="BM699">
            <v>1</v>
          </cell>
          <cell r="BO699" t="str">
            <v xml:space="preserve">Expected to require 1 mechanic to conduct repairs. </v>
          </cell>
          <cell r="BP699" t="str">
            <v xml:space="preserve">Expected to be replaceable in situ. </v>
          </cell>
          <cell r="BQ699" t="str">
            <v/>
          </cell>
          <cell r="BR699" t="str">
            <v/>
          </cell>
          <cell r="BS699" t="str">
            <v/>
          </cell>
          <cell r="BT699" t="str">
            <v xml:space="preserve">Open Cover Lid Assembly. </v>
          </cell>
          <cell r="BU699" t="str">
            <v/>
          </cell>
          <cell r="BV699" t="str">
            <v/>
          </cell>
          <cell r="BW699" t="str">
            <v/>
          </cell>
          <cell r="BX699" t="str">
            <v/>
          </cell>
          <cell r="BY699" t="str">
            <v/>
          </cell>
          <cell r="BZ699" t="str">
            <v/>
          </cell>
          <cell r="CA699" t="str">
            <v xml:space="preserve">Repair by exchange available at First or Second line without special facilities. </v>
          </cell>
          <cell r="CB699" t="str">
            <v/>
          </cell>
          <cell r="CC699" t="str">
            <v/>
          </cell>
          <cell r="CD699" t="str">
            <v/>
          </cell>
          <cell r="CE699" t="str">
            <v/>
          </cell>
          <cell r="CF699" t="str">
            <v xml:space="preserve">Remove and replace part with standard tools. No Special tools predicted. </v>
          </cell>
          <cell r="CG699" t="str">
            <v xml:space="preserve">Reinstall in the reverse order. </v>
          </cell>
          <cell r="CH699" t="str">
            <v/>
          </cell>
          <cell r="CI699" t="str">
            <v xml:space="preserve">No consumeables predicted. </v>
          </cell>
          <cell r="CJ699" t="str">
            <v xml:space="preserve">No predicted life limitations. </v>
          </cell>
          <cell r="CK699" t="str">
            <v/>
          </cell>
          <cell r="CL699" t="str">
            <v>Y</v>
          </cell>
        </row>
        <row r="700">
          <cell r="A700">
            <v>716</v>
          </cell>
          <cell r="B700">
            <v>399</v>
          </cell>
          <cell r="C700">
            <v>3</v>
          </cell>
          <cell r="D700" t="str">
            <v>Y</v>
          </cell>
          <cell r="E700">
            <v>2.8915175482151878E-3</v>
          </cell>
          <cell r="F700" t="str">
            <v>SV00A0A410AA0703</v>
          </cell>
          <cell r="G700" t="str">
            <v/>
          </cell>
          <cell r="H700" t="str">
            <v>SCOUT/REC</v>
          </cell>
          <cell r="I700" t="str">
            <v>AUXILIARY TANK - 1 - SCOUT + RECOVERY</v>
          </cell>
          <cell r="J700" t="str">
            <v>Gasket - Pump Mounting (comes with pump)</v>
          </cell>
          <cell r="K700" t="str">
            <v>Pump LRU</v>
          </cell>
          <cell r="L700" t="str">
            <v>Gasket - Pump Mounting (comes with pump)</v>
          </cell>
          <cell r="M700">
            <v>1</v>
          </cell>
          <cell r="N700">
            <v>1</v>
          </cell>
          <cell r="O700">
            <v>2.8915175482151878E-3</v>
          </cell>
          <cell r="P700">
            <v>2.8915175482151878E-3</v>
          </cell>
          <cell r="Q700">
            <v>2.8915175482151878E-9</v>
          </cell>
          <cell r="R700">
            <v>345839160</v>
          </cell>
          <cell r="S700" t="str">
            <v>No redundancy</v>
          </cell>
          <cell r="T700" t="str">
            <v>NPRD 95 P2- 98, Gasket P# 2-242N674-70 - 1/864.5979 GF converted to GM.</v>
          </cell>
          <cell r="U700">
            <v>1</v>
          </cell>
          <cell r="V700">
            <v>0.11666666666666667</v>
          </cell>
          <cell r="W700">
            <v>3.3734371395843858E-10</v>
          </cell>
          <cell r="X700"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00">
            <v>0</v>
          </cell>
          <cell r="AA700" t="str">
            <v>T0</v>
          </cell>
          <cell r="AB700" t="str">
            <v>T0</v>
          </cell>
          <cell r="AC700" t="str">
            <v>P14</v>
          </cell>
          <cell r="AD700" t="str">
            <v>T0</v>
          </cell>
          <cell r="AE700">
            <v>0</v>
          </cell>
          <cell r="AF700">
            <v>0</v>
          </cell>
          <cell r="AG700">
            <v>3.3333333333333333E-2</v>
          </cell>
          <cell r="AH700">
            <v>0</v>
          </cell>
          <cell r="AI700">
            <v>0</v>
          </cell>
          <cell r="AJ700">
            <v>8.3333333333333329E-2</v>
          </cell>
          <cell r="AK700">
            <v>0</v>
          </cell>
          <cell r="AL700">
            <v>0</v>
          </cell>
          <cell r="AM700">
            <v>0.11666666666666667</v>
          </cell>
          <cell r="AN700">
            <v>3.3734371395843858E-10</v>
          </cell>
          <cell r="AP700">
            <v>2</v>
          </cell>
          <cell r="AQ700">
            <v>1</v>
          </cell>
          <cell r="AW700">
            <v>1</v>
          </cell>
          <cell r="BD700">
            <v>1</v>
          </cell>
          <cell r="BJ700">
            <v>1</v>
          </cell>
          <cell r="BK700">
            <v>1</v>
          </cell>
          <cell r="BL700">
            <v>1</v>
          </cell>
          <cell r="BM700">
            <v>4</v>
          </cell>
          <cell r="BO700" t="str">
            <v xml:space="preserve">Expected to require 1 mechanic to conduct repairs. </v>
          </cell>
          <cell r="BP700" t="str">
            <v xml:space="preserve">Expected to be replaceable in situ. </v>
          </cell>
          <cell r="BQ700" t="str">
            <v/>
          </cell>
          <cell r="BR700" t="str">
            <v/>
          </cell>
          <cell r="BS700" t="str">
            <v/>
          </cell>
          <cell r="BT700" t="str">
            <v xml:space="preserve">Open Cover Lid Assembly. </v>
          </cell>
          <cell r="BU700" t="str">
            <v/>
          </cell>
          <cell r="BV700" t="str">
            <v/>
          </cell>
          <cell r="BW700" t="str">
            <v/>
          </cell>
          <cell r="BX700" t="str">
            <v/>
          </cell>
          <cell r="BY700" t="str">
            <v/>
          </cell>
          <cell r="BZ700" t="str">
            <v/>
          </cell>
          <cell r="CA700" t="str">
            <v xml:space="preserve">Repair by exchange available at First or Second line without special facilities. </v>
          </cell>
          <cell r="CB700" t="str">
            <v/>
          </cell>
          <cell r="CC700" t="str">
            <v/>
          </cell>
          <cell r="CD700" t="str">
            <v/>
          </cell>
          <cell r="CE700" t="str">
            <v/>
          </cell>
          <cell r="CF700" t="str">
            <v xml:space="preserve">Remove and replace part with standard tools. No Special tools predicted. </v>
          </cell>
          <cell r="CG700" t="str">
            <v xml:space="preserve">Reinstall in the reverse order. </v>
          </cell>
          <cell r="CH700" t="str">
            <v/>
          </cell>
          <cell r="CI700" t="str">
            <v xml:space="preserve">No consumeables predicted. </v>
          </cell>
          <cell r="CJ700" t="str">
            <v xml:space="preserve">Life Limited. This material is subject to deterioration. Inspect on condition at 10 years, and every 5 years subsequently. If disturbed, replace with new. </v>
          </cell>
          <cell r="CK700" t="str">
            <v/>
          </cell>
          <cell r="CL700" t="str">
            <v>Y</v>
          </cell>
        </row>
        <row r="701">
          <cell r="A701">
            <v>717</v>
          </cell>
          <cell r="B701">
            <v>402</v>
          </cell>
          <cell r="C701">
            <v>3</v>
          </cell>
          <cell r="D701" t="str">
            <v>Y</v>
          </cell>
          <cell r="E701">
            <v>0.224</v>
          </cell>
          <cell r="F701" t="str">
            <v>SV00A0A410AA0705</v>
          </cell>
          <cell r="G701" t="str">
            <v>BT-M6X20HX</v>
          </cell>
          <cell r="H701" t="str">
            <v>SCOUT/REC</v>
          </cell>
          <cell r="I701" t="str">
            <v>AUXILIARY TANK - 1 - SCOUT + RECOVERY</v>
          </cell>
          <cell r="J701" t="str">
            <v>Bolt - M6 - Pump Mounting</v>
          </cell>
          <cell r="K701" t="str">
            <v>Pump LRU</v>
          </cell>
          <cell r="L701" t="str">
            <v>Bolt - M6 - Pump Mounting</v>
          </cell>
          <cell r="M701">
            <v>4</v>
          </cell>
          <cell r="N701">
            <v>4</v>
          </cell>
          <cell r="O701">
            <v>5.6000000000000001E-2</v>
          </cell>
          <cell r="P701">
            <v>0.224</v>
          </cell>
          <cell r="Q701">
            <v>2.2399999999999999E-7</v>
          </cell>
          <cell r="R701">
            <v>4464285.7142857146</v>
          </cell>
          <cell r="S701" t="str">
            <v>Multiple fasteners</v>
          </cell>
          <cell r="T701" t="str">
            <v>NPRD 95 P2-20, Bolt Hex Head - 0.0020M converted to hours</v>
          </cell>
          <cell r="U701">
            <v>1</v>
          </cell>
          <cell r="V701">
            <v>9.9999999999999992E-2</v>
          </cell>
          <cell r="W701">
            <v>2.2399999999999999E-8</v>
          </cell>
          <cell r="X701"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01">
            <v>0</v>
          </cell>
          <cell r="AA701" t="str">
            <v>T0</v>
          </cell>
          <cell r="AB701" t="str">
            <v>T0</v>
          </cell>
          <cell r="AC701" t="str">
            <v>P6</v>
          </cell>
          <cell r="AD701" t="str">
            <v>T0</v>
          </cell>
          <cell r="AE701">
            <v>0</v>
          </cell>
          <cell r="AF701">
            <v>0</v>
          </cell>
          <cell r="AG701">
            <v>1.6666666666666666E-2</v>
          </cell>
          <cell r="AH701">
            <v>0</v>
          </cell>
          <cell r="AI701">
            <v>0</v>
          </cell>
          <cell r="AJ701">
            <v>8.3333333333333329E-2</v>
          </cell>
          <cell r="AK701">
            <v>0</v>
          </cell>
          <cell r="AL701">
            <v>0</v>
          </cell>
          <cell r="AM701">
            <v>9.9999999999999992E-2</v>
          </cell>
          <cell r="AN701">
            <v>2.2399999999999999E-8</v>
          </cell>
          <cell r="AP701">
            <v>2</v>
          </cell>
          <cell r="AQ701">
            <v>1</v>
          </cell>
          <cell r="AW701">
            <v>1</v>
          </cell>
          <cell r="BD701">
            <v>1</v>
          </cell>
          <cell r="BJ701">
            <v>1</v>
          </cell>
          <cell r="BK701">
            <v>1</v>
          </cell>
          <cell r="BL701">
            <v>1</v>
          </cell>
          <cell r="BM701">
            <v>1</v>
          </cell>
          <cell r="BO701" t="str">
            <v xml:space="preserve">Expected to require 1 mechanic to conduct repairs. </v>
          </cell>
          <cell r="BP701" t="str">
            <v xml:space="preserve">Expected to be replaceable in situ. </v>
          </cell>
          <cell r="BQ701" t="str">
            <v/>
          </cell>
          <cell r="BR701" t="str">
            <v/>
          </cell>
          <cell r="BS701" t="str">
            <v/>
          </cell>
          <cell r="BT701" t="str">
            <v xml:space="preserve">Open Cover Lid Assembly. </v>
          </cell>
          <cell r="BU701" t="str">
            <v/>
          </cell>
          <cell r="BV701" t="str">
            <v/>
          </cell>
          <cell r="BW701" t="str">
            <v/>
          </cell>
          <cell r="BX701" t="str">
            <v/>
          </cell>
          <cell r="BY701" t="str">
            <v/>
          </cell>
          <cell r="BZ701" t="str">
            <v/>
          </cell>
          <cell r="CA701" t="str">
            <v xml:space="preserve">Repair by exchange available at First or Second line without special facilities. </v>
          </cell>
          <cell r="CB701" t="str">
            <v/>
          </cell>
          <cell r="CC701" t="str">
            <v/>
          </cell>
          <cell r="CD701" t="str">
            <v/>
          </cell>
          <cell r="CE701" t="str">
            <v/>
          </cell>
          <cell r="CF701" t="str">
            <v xml:space="preserve">Remove and replace part with standard tools. No Special tools predicted. </v>
          </cell>
          <cell r="CG701" t="str">
            <v xml:space="preserve">Reinstall in the reverse order. </v>
          </cell>
          <cell r="CH701" t="str">
            <v/>
          </cell>
          <cell r="CI701" t="str">
            <v xml:space="preserve">No consumeables predicted. </v>
          </cell>
          <cell r="CJ701" t="str">
            <v xml:space="preserve">No predicted life limitations. </v>
          </cell>
          <cell r="CK701" t="str">
            <v/>
          </cell>
          <cell r="CL701" t="str">
            <v>Y</v>
          </cell>
        </row>
        <row r="702">
          <cell r="A702">
            <v>718</v>
          </cell>
          <cell r="B702">
            <v>403</v>
          </cell>
          <cell r="C702">
            <v>3</v>
          </cell>
          <cell r="D702" t="str">
            <v>Y</v>
          </cell>
          <cell r="E702">
            <v>0.17942854890845764</v>
          </cell>
          <cell r="F702" t="str">
            <v>SV00A0A410AA0707</v>
          </cell>
          <cell r="G702" t="str">
            <v>NT-M6</v>
          </cell>
          <cell r="H702" t="str">
            <v>SCOUT/REC</v>
          </cell>
          <cell r="I702" t="str">
            <v>AUXILIARY TANK - 1 - SCOUT + RECOVERY</v>
          </cell>
          <cell r="J702" t="str">
            <v>Nut - M6 - Pump Mounting</v>
          </cell>
          <cell r="K702" t="str">
            <v>Pump LRU</v>
          </cell>
          <cell r="L702" t="str">
            <v>Nut - M6 - Pump Mounting</v>
          </cell>
          <cell r="M702">
            <v>4</v>
          </cell>
          <cell r="N702">
            <v>4</v>
          </cell>
          <cell r="O702">
            <v>4.4857137227114409E-2</v>
          </cell>
          <cell r="P702">
            <v>0.17942854890845764</v>
          </cell>
          <cell r="Q702">
            <v>1.7942854890845765E-7</v>
          </cell>
          <cell r="R702">
            <v>5573249.1071428573</v>
          </cell>
          <cell r="S702" t="str">
            <v>Multiple fasteners</v>
          </cell>
          <cell r="T702" t="str">
            <v>NPRD 95 P2-146, Nut Plain Hexagon P# MS-51968-17- 1/624.2039M GM converted to hours.</v>
          </cell>
          <cell r="U702">
            <v>1</v>
          </cell>
          <cell r="V702">
            <v>9.9999999999999992E-2</v>
          </cell>
          <cell r="W702">
            <v>1.7942854890845763E-8</v>
          </cell>
          <cell r="X702"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02">
            <v>0</v>
          </cell>
          <cell r="AA702" t="str">
            <v>T0</v>
          </cell>
          <cell r="AB702" t="str">
            <v>T0</v>
          </cell>
          <cell r="AC702" t="str">
            <v>P19</v>
          </cell>
          <cell r="AD702" t="str">
            <v>T0</v>
          </cell>
          <cell r="AE702">
            <v>0</v>
          </cell>
          <cell r="AF702">
            <v>0</v>
          </cell>
          <cell r="AG702">
            <v>1.6666666666666666E-2</v>
          </cell>
          <cell r="AH702">
            <v>0</v>
          </cell>
          <cell r="AI702">
            <v>0</v>
          </cell>
          <cell r="AJ702">
            <v>8.3333333333333329E-2</v>
          </cell>
          <cell r="AK702">
            <v>0</v>
          </cell>
          <cell r="AL702">
            <v>0</v>
          </cell>
          <cell r="AM702">
            <v>9.9999999999999992E-2</v>
          </cell>
          <cell r="AN702">
            <v>1.7942854890845763E-8</v>
          </cell>
          <cell r="AP702">
            <v>2</v>
          </cell>
          <cell r="AQ702">
            <v>1</v>
          </cell>
          <cell r="AW702">
            <v>1</v>
          </cell>
          <cell r="BD702">
            <v>1</v>
          </cell>
          <cell r="BJ702">
            <v>1</v>
          </cell>
          <cell r="BK702">
            <v>1</v>
          </cell>
          <cell r="BL702">
            <v>1</v>
          </cell>
          <cell r="BM702">
            <v>1</v>
          </cell>
          <cell r="BO702" t="str">
            <v xml:space="preserve">Expected to require 1 mechanic to conduct repairs. </v>
          </cell>
          <cell r="BP702" t="str">
            <v xml:space="preserve">Expected to be replaceable in situ. </v>
          </cell>
          <cell r="BQ702" t="str">
            <v/>
          </cell>
          <cell r="BR702" t="str">
            <v/>
          </cell>
          <cell r="BS702" t="str">
            <v/>
          </cell>
          <cell r="BT702" t="str">
            <v xml:space="preserve">Open Cover Lid Assembly. </v>
          </cell>
          <cell r="BU702" t="str">
            <v/>
          </cell>
          <cell r="BV702" t="str">
            <v/>
          </cell>
          <cell r="BW702" t="str">
            <v/>
          </cell>
          <cell r="BX702" t="str">
            <v/>
          </cell>
          <cell r="BY702" t="str">
            <v/>
          </cell>
          <cell r="BZ702" t="str">
            <v/>
          </cell>
          <cell r="CA702" t="str">
            <v xml:space="preserve">Repair by exchange available at First or Second line without special facilities. </v>
          </cell>
          <cell r="CB702" t="str">
            <v/>
          </cell>
          <cell r="CC702" t="str">
            <v/>
          </cell>
          <cell r="CD702" t="str">
            <v/>
          </cell>
          <cell r="CE702" t="str">
            <v/>
          </cell>
          <cell r="CF702" t="str">
            <v xml:space="preserve">Remove and replace part with standard tools. No Special tools predicted. </v>
          </cell>
          <cell r="CG702" t="str">
            <v xml:space="preserve">Reinstall in the reverse order. </v>
          </cell>
          <cell r="CH702" t="str">
            <v/>
          </cell>
          <cell r="CI702" t="str">
            <v xml:space="preserve">No consumeables predicted. </v>
          </cell>
          <cell r="CJ702" t="str">
            <v xml:space="preserve">No predicted life limitations. </v>
          </cell>
          <cell r="CK702" t="str">
            <v/>
          </cell>
          <cell r="CL702" t="str">
            <v>Y</v>
          </cell>
        </row>
        <row r="703">
          <cell r="A703">
            <v>719</v>
          </cell>
          <cell r="B703">
            <v>404</v>
          </cell>
          <cell r="C703">
            <v>3</v>
          </cell>
          <cell r="D703" t="str">
            <v>Y</v>
          </cell>
          <cell r="E703">
            <v>6.6455015354075289E-2</v>
          </cell>
          <cell r="F703" t="str">
            <v>SV00A0A410AA0709</v>
          </cell>
          <cell r="G703" t="str">
            <v>Z-W-M6</v>
          </cell>
          <cell r="H703" t="str">
            <v>SCOUT/REC</v>
          </cell>
          <cell r="I703" t="str">
            <v>AUXILIARY TANK - 1 - SCOUT + RECOVERY</v>
          </cell>
          <cell r="J703" t="str">
            <v>Washer - M6 - Pump Mounting</v>
          </cell>
          <cell r="K703" t="str">
            <v>Pump LRU</v>
          </cell>
          <cell r="L703" t="str">
            <v>Washer - M6 - Pump Mounting</v>
          </cell>
          <cell r="M703">
            <v>4</v>
          </cell>
          <cell r="N703">
            <v>4</v>
          </cell>
          <cell r="O703">
            <v>1.6613753838518822E-2</v>
          </cell>
          <cell r="P703">
            <v>6.6455015354075289E-2</v>
          </cell>
          <cell r="Q703">
            <v>6.6455015354075293E-8</v>
          </cell>
          <cell r="R703">
            <v>15047773.214285713</v>
          </cell>
          <cell r="S703" t="str">
            <v>Multiple fasteners</v>
          </cell>
          <cell r="T703" t="str">
            <v>NPRD 95 P2-237, Washer P# 7748743 - 1/1685.3506M GM converted to hours</v>
          </cell>
          <cell r="U703">
            <v>1</v>
          </cell>
          <cell r="V703">
            <v>9.9999999999999992E-2</v>
          </cell>
          <cell r="W703">
            <v>6.6455015354075285E-9</v>
          </cell>
          <cell r="X703"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03">
            <v>0</v>
          </cell>
          <cell r="AA703" t="str">
            <v>T0</v>
          </cell>
          <cell r="AB703" t="str">
            <v>T0</v>
          </cell>
          <cell r="AC703" t="str">
            <v>P26</v>
          </cell>
          <cell r="AD703" t="str">
            <v>T0</v>
          </cell>
          <cell r="AE703">
            <v>0</v>
          </cell>
          <cell r="AF703">
            <v>0</v>
          </cell>
          <cell r="AG703">
            <v>1.6666666666666666E-2</v>
          </cell>
          <cell r="AH703">
            <v>0</v>
          </cell>
          <cell r="AI703">
            <v>0</v>
          </cell>
          <cell r="AJ703">
            <v>8.3333333333333329E-2</v>
          </cell>
          <cell r="AK703">
            <v>0</v>
          </cell>
          <cell r="AL703">
            <v>0</v>
          </cell>
          <cell r="AM703">
            <v>9.9999999999999992E-2</v>
          </cell>
          <cell r="AN703">
            <v>6.6455015354075285E-9</v>
          </cell>
          <cell r="AP703">
            <v>2</v>
          </cell>
          <cell r="AQ703">
            <v>1</v>
          </cell>
          <cell r="AW703">
            <v>1</v>
          </cell>
          <cell r="BD703">
            <v>1</v>
          </cell>
          <cell r="BJ703">
            <v>1</v>
          </cell>
          <cell r="BK703">
            <v>1</v>
          </cell>
          <cell r="BL703">
            <v>1</v>
          </cell>
          <cell r="BM703">
            <v>1</v>
          </cell>
          <cell r="BO703" t="str">
            <v xml:space="preserve">Expected to require 1 mechanic to conduct repairs. </v>
          </cell>
          <cell r="BP703" t="str">
            <v xml:space="preserve">Expected to be replaceable in situ. </v>
          </cell>
          <cell r="BQ703" t="str">
            <v/>
          </cell>
          <cell r="BR703" t="str">
            <v/>
          </cell>
          <cell r="BS703" t="str">
            <v/>
          </cell>
          <cell r="BT703" t="str">
            <v xml:space="preserve">Open Cover Lid Assembly. </v>
          </cell>
          <cell r="BU703" t="str">
            <v/>
          </cell>
          <cell r="BV703" t="str">
            <v/>
          </cell>
          <cell r="BW703" t="str">
            <v/>
          </cell>
          <cell r="BX703" t="str">
            <v/>
          </cell>
          <cell r="BY703" t="str">
            <v/>
          </cell>
          <cell r="BZ703" t="str">
            <v/>
          </cell>
          <cell r="CA703" t="str">
            <v xml:space="preserve">Repair by exchange available at First or Second line without special facilities. </v>
          </cell>
          <cell r="CB703" t="str">
            <v/>
          </cell>
          <cell r="CC703" t="str">
            <v/>
          </cell>
          <cell r="CD703" t="str">
            <v/>
          </cell>
          <cell r="CE703" t="str">
            <v/>
          </cell>
          <cell r="CF703" t="str">
            <v xml:space="preserve">Remove and replace part with standard tools. No Special tools predicted. </v>
          </cell>
          <cell r="CG703" t="str">
            <v xml:space="preserve">Reinstall in the reverse order. </v>
          </cell>
          <cell r="CH703" t="str">
            <v/>
          </cell>
          <cell r="CI703" t="str">
            <v xml:space="preserve">No consumeables predicted. </v>
          </cell>
          <cell r="CJ703" t="str">
            <v xml:space="preserve">No predicted life limitations. </v>
          </cell>
          <cell r="CK703" t="str">
            <v/>
          </cell>
          <cell r="CL703" t="str">
            <v>Y</v>
          </cell>
        </row>
        <row r="704">
          <cell r="A704">
            <v>720</v>
          </cell>
          <cell r="C704">
            <v>3</v>
          </cell>
          <cell r="D704" t="str">
            <v>Y</v>
          </cell>
          <cell r="E704">
            <v>0.77</v>
          </cell>
          <cell r="F704" t="str">
            <v>SV00A0A410AA0711</v>
          </cell>
          <cell r="G704" t="str">
            <v>FT28515</v>
          </cell>
          <cell r="H704" t="str">
            <v>SCOUT/REC</v>
          </cell>
          <cell r="I704" t="str">
            <v>AUXILIARY TANK - 1 - SCOUT + RECOVERY</v>
          </cell>
          <cell r="J704" t="str">
            <v>Pump Spacer</v>
          </cell>
          <cell r="K704" t="str">
            <v>Pump LRU</v>
          </cell>
          <cell r="L704" t="str">
            <v>Pump Spacer</v>
          </cell>
          <cell r="M704">
            <v>1</v>
          </cell>
          <cell r="N704">
            <v>1</v>
          </cell>
          <cell r="O704">
            <v>0.77</v>
          </cell>
          <cell r="P704">
            <v>0.77</v>
          </cell>
          <cell r="Q704">
            <v>7.7000000000000004E-7</v>
          </cell>
          <cell r="R704">
            <v>1298701.2987012987</v>
          </cell>
          <cell r="S704" t="str">
            <v>Multiple fasteners</v>
          </cell>
          <cell r="T704" t="str">
            <v>NPRD 95 P2-190, Spacer, 27030-000, 0.0275M GM converted to hours</v>
          </cell>
          <cell r="U704">
            <v>1</v>
          </cell>
          <cell r="V704">
            <v>9.9999999999999992E-2</v>
          </cell>
          <cell r="W704">
            <v>7.7000000000000001E-8</v>
          </cell>
          <cell r="X704"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04">
            <v>0</v>
          </cell>
          <cell r="AA704" t="str">
            <v>T0</v>
          </cell>
          <cell r="AB704" t="str">
            <v>T0</v>
          </cell>
          <cell r="AC704" t="str">
            <v>P26</v>
          </cell>
          <cell r="AD704" t="str">
            <v>T0</v>
          </cell>
          <cell r="AE704">
            <v>0</v>
          </cell>
          <cell r="AF704">
            <v>0</v>
          </cell>
          <cell r="AG704">
            <v>1.6666666666666666E-2</v>
          </cell>
          <cell r="AH704">
            <v>0</v>
          </cell>
          <cell r="AI704">
            <v>0</v>
          </cell>
          <cell r="AJ704">
            <v>8.3333333333333329E-2</v>
          </cell>
          <cell r="AK704">
            <v>0</v>
          </cell>
          <cell r="AL704">
            <v>0</v>
          </cell>
          <cell r="AM704">
            <v>9.9999999999999992E-2</v>
          </cell>
          <cell r="AN704">
            <v>7.7000000000000001E-8</v>
          </cell>
          <cell r="AP704">
            <v>2</v>
          </cell>
          <cell r="AQ704">
            <v>1</v>
          </cell>
          <cell r="AW704">
            <v>1</v>
          </cell>
          <cell r="BD704">
            <v>1</v>
          </cell>
          <cell r="BJ704">
            <v>1</v>
          </cell>
          <cell r="BK704">
            <v>1</v>
          </cell>
          <cell r="BL704">
            <v>1</v>
          </cell>
          <cell r="BM704">
            <v>1</v>
          </cell>
          <cell r="BO704" t="str">
            <v xml:space="preserve">Expected to require 1 mechanic to conduct repairs. </v>
          </cell>
          <cell r="BP704" t="str">
            <v xml:space="preserve">Expected to be replaceable in situ. </v>
          </cell>
          <cell r="BQ704" t="str">
            <v/>
          </cell>
          <cell r="BR704" t="str">
            <v/>
          </cell>
          <cell r="BS704" t="str">
            <v/>
          </cell>
          <cell r="BT704" t="str">
            <v xml:space="preserve">Open Cover Lid Assembly. </v>
          </cell>
          <cell r="BU704" t="str">
            <v/>
          </cell>
          <cell r="BV704" t="str">
            <v/>
          </cell>
          <cell r="BW704" t="str">
            <v/>
          </cell>
          <cell r="BX704" t="str">
            <v/>
          </cell>
          <cell r="BY704" t="str">
            <v/>
          </cell>
          <cell r="BZ704" t="str">
            <v/>
          </cell>
          <cell r="CA704" t="str">
            <v xml:space="preserve">Repair by exchange available at First or Second line without special facilities. </v>
          </cell>
          <cell r="CB704" t="str">
            <v/>
          </cell>
          <cell r="CC704" t="str">
            <v/>
          </cell>
          <cell r="CD704" t="str">
            <v/>
          </cell>
          <cell r="CE704" t="str">
            <v/>
          </cell>
          <cell r="CF704" t="str">
            <v xml:space="preserve">Remove and replace part with standard tools. No Special tools predicted. </v>
          </cell>
          <cell r="CG704" t="str">
            <v xml:space="preserve">Reinstall in the reverse order. </v>
          </cell>
          <cell r="CH704" t="str">
            <v/>
          </cell>
          <cell r="CI704" t="str">
            <v xml:space="preserve">No consumeables predicted. </v>
          </cell>
          <cell r="CJ704" t="str">
            <v xml:space="preserve">No predicted life limitations. </v>
          </cell>
          <cell r="CK704" t="str">
            <v/>
          </cell>
          <cell r="CL704" t="str">
            <v>Y</v>
          </cell>
        </row>
        <row r="705">
          <cell r="A705">
            <v>721</v>
          </cell>
          <cell r="B705">
            <v>405</v>
          </cell>
          <cell r="C705">
            <v>2</v>
          </cell>
          <cell r="D705" t="str">
            <v>N</v>
          </cell>
          <cell r="E705">
            <v>0</v>
          </cell>
          <cell r="F705" t="str">
            <v>SV00A0A460AG01</v>
          </cell>
          <cell r="G705" t="str">
            <v/>
          </cell>
          <cell r="H705" t="str">
            <v>SCOUT/REC</v>
          </cell>
          <cell r="I705" t="str">
            <v>AUXILIARY TANK - 1 - SCOUT + RECOVERY</v>
          </cell>
          <cell r="J705" t="str">
            <v/>
          </cell>
          <cell r="K705" t="str">
            <v>FUEL BREATHER  - AIR CONNECTION AUX TANK</v>
          </cell>
          <cell r="L705" t="str">
            <v/>
          </cell>
          <cell r="M705" t="str">
            <v/>
          </cell>
          <cell r="N705" t="str">
            <v/>
          </cell>
          <cell r="O705">
            <v>8.0620571372271161</v>
          </cell>
          <cell r="P705">
            <v>8.0620571372271161</v>
          </cell>
          <cell r="Q705">
            <v>8.0620571372271159E-6</v>
          </cell>
          <cell r="R705">
            <v>124037.82099018247</v>
          </cell>
          <cell r="S705" t="str">
            <v>No redundancy</v>
          </cell>
          <cell r="T705" t="str">
            <v>Sum of Below Parts</v>
          </cell>
          <cell r="U705">
            <v>1</v>
          </cell>
          <cell r="V705">
            <v>0.42747803962782699</v>
          </cell>
          <cell r="W705">
            <v>3.4463523803893783E-6</v>
          </cell>
          <cell r="X705" t="str">
            <v xml:space="preserve">Repair by exchange available at First or Second line without special facilities. See parts below. Individual damaged parts can be replaced without replacing the tank. </v>
          </cell>
          <cell r="Z705">
            <v>0</v>
          </cell>
          <cell r="AA705" t="str">
            <v>T0</v>
          </cell>
          <cell r="AB705" t="str">
            <v>T0</v>
          </cell>
          <cell r="AC705" t="str">
            <v>T0</v>
          </cell>
          <cell r="AD705" t="str">
            <v>T0</v>
          </cell>
          <cell r="AL705" t="str">
            <v>MTTE =</v>
          </cell>
          <cell r="AM705">
            <v>0.42747803962782699</v>
          </cell>
          <cell r="AN705">
            <v>3.4463523803893783E-6</v>
          </cell>
          <cell r="AP705">
            <v>1</v>
          </cell>
          <cell r="AQ705">
            <v>4</v>
          </cell>
          <cell r="BJ705">
            <v>6</v>
          </cell>
          <cell r="BL705">
            <v>6</v>
          </cell>
          <cell r="BM705">
            <v>5</v>
          </cell>
          <cell r="BN705">
            <v>2</v>
          </cell>
          <cell r="BO705" t="str">
            <v/>
          </cell>
          <cell r="BP705" t="str">
            <v/>
          </cell>
          <cell r="BQ705" t="str">
            <v/>
          </cell>
          <cell r="BR705" t="str">
            <v/>
          </cell>
          <cell r="BS705" t="str">
            <v/>
          </cell>
          <cell r="BT705" t="str">
            <v/>
          </cell>
          <cell r="BU705" t="str">
            <v/>
          </cell>
          <cell r="BV705" t="str">
            <v/>
          </cell>
          <cell r="BW705" t="str">
            <v/>
          </cell>
          <cell r="BX705" t="str">
            <v/>
          </cell>
          <cell r="BY705" t="str">
            <v/>
          </cell>
          <cell r="BZ705" t="str">
            <v/>
          </cell>
          <cell r="CA705" t="str">
            <v xml:space="preserve">Repair by exchange available at First or Second line without special facilities. </v>
          </cell>
          <cell r="CB705" t="str">
            <v/>
          </cell>
          <cell r="CC705" t="str">
            <v/>
          </cell>
          <cell r="CD705" t="str">
            <v/>
          </cell>
          <cell r="CE705" t="str">
            <v/>
          </cell>
          <cell r="CF705" t="str">
            <v/>
          </cell>
          <cell r="CG705" t="str">
            <v/>
          </cell>
          <cell r="CH705" t="str">
            <v/>
          </cell>
          <cell r="CI705" t="str">
            <v/>
          </cell>
          <cell r="CJ705" t="str">
            <v/>
          </cell>
          <cell r="CK705" t="str">
            <v xml:space="preserve">See parts below. Individual damaged parts can be replaced without replacing the tank. </v>
          </cell>
          <cell r="CL705" t="str">
            <v>Y</v>
          </cell>
        </row>
        <row r="706">
          <cell r="A706">
            <v>722</v>
          </cell>
          <cell r="B706">
            <v>405</v>
          </cell>
          <cell r="C706">
            <v>3</v>
          </cell>
          <cell r="D706" t="str">
            <v>Y</v>
          </cell>
          <cell r="E706">
            <v>2.5424000000000002</v>
          </cell>
          <cell r="F706" t="str">
            <v>SV00A0A460AG0101</v>
          </cell>
          <cell r="G706" t="str">
            <v>SV15LOMDCF</v>
          </cell>
          <cell r="H706" t="str">
            <v>SCOUT/REC</v>
          </cell>
          <cell r="I706" t="str">
            <v>AUXILIARY TANK - 1 - SCOUT + RECOVERY</v>
          </cell>
          <cell r="J706" t="str">
            <v>M22 X 1.5 Bulkhead Connector</v>
          </cell>
          <cell r="K706" t="str">
            <v>Inward Relief Port LRU (Air)</v>
          </cell>
          <cell r="L706" t="str">
            <v>M22 X 1.5 Bulkhead Connector</v>
          </cell>
          <cell r="M706">
            <v>1</v>
          </cell>
          <cell r="N706">
            <v>1</v>
          </cell>
          <cell r="O706">
            <v>2.5424000000000002</v>
          </cell>
          <cell r="P706">
            <v>2.5424000000000002</v>
          </cell>
          <cell r="Q706">
            <v>2.5424000000000004E-6</v>
          </cell>
          <cell r="R706">
            <v>393329.13782252982</v>
          </cell>
          <cell r="S706" t="str">
            <v>No redundancy</v>
          </cell>
          <cell r="T706" t="str">
            <v>NPRD 95 P2-49, Connector Adapter - 0.0908M converted to hours</v>
          </cell>
          <cell r="U706">
            <v>2</v>
          </cell>
          <cell r="V706">
            <v>1.0166666666666666</v>
          </cell>
          <cell r="W706">
            <v>2.5847733333333337E-6</v>
          </cell>
          <cell r="X706" t="str">
            <v>Expected to be replaceable. Remove Cover Lid Assembly. Remove tank in accordance with above to gain access. Expected to need 2 mechanics to remove tank. Remove 44 bolts to remove the Top Access Plate. Repair by exchange available at First or Second line w</v>
          </cell>
          <cell r="Y706">
            <v>44</v>
          </cell>
          <cell r="Z706">
            <v>1</v>
          </cell>
          <cell r="AA706" t="str">
            <v>R6</v>
          </cell>
          <cell r="AB706" t="str">
            <v>T5</v>
          </cell>
          <cell r="AC706" t="str">
            <v>P11</v>
          </cell>
          <cell r="AD706" t="str">
            <v>T0</v>
          </cell>
          <cell r="AE706">
            <v>0.36666666666666664</v>
          </cell>
          <cell r="AF706">
            <v>1.6666666666666666E-2</v>
          </cell>
          <cell r="AG706">
            <v>0.16666666666666669</v>
          </cell>
          <cell r="AH706">
            <v>1.6666666666666666E-2</v>
          </cell>
          <cell r="AI706">
            <v>0.36666666666666664</v>
          </cell>
          <cell r="AJ706">
            <v>8.3333333333333329E-2</v>
          </cell>
          <cell r="AK706">
            <v>0</v>
          </cell>
          <cell r="AL706">
            <v>0</v>
          </cell>
          <cell r="AM706">
            <v>1.0166666666666666</v>
          </cell>
          <cell r="AN706">
            <v>2.5847733333333337E-6</v>
          </cell>
          <cell r="AP706">
            <v>2</v>
          </cell>
          <cell r="AQ706">
            <v>2</v>
          </cell>
          <cell r="AR706">
            <v>1</v>
          </cell>
          <cell r="AS706">
            <v>44</v>
          </cell>
          <cell r="AW706">
            <v>2</v>
          </cell>
          <cell r="BD706">
            <v>2</v>
          </cell>
          <cell r="BH706">
            <v>2</v>
          </cell>
          <cell r="BJ706">
            <v>1</v>
          </cell>
          <cell r="BK706">
            <v>1</v>
          </cell>
          <cell r="BL706">
            <v>1</v>
          </cell>
          <cell r="BM706">
            <v>1</v>
          </cell>
          <cell r="BO706" t="str">
            <v/>
          </cell>
          <cell r="BP706" t="str">
            <v xml:space="preserve">Expected to be replaceable. </v>
          </cell>
          <cell r="BQ706" t="str">
            <v/>
          </cell>
          <cell r="BR706" t="str">
            <v/>
          </cell>
          <cell r="BS706" t="str">
            <v/>
          </cell>
          <cell r="BT706" t="str">
            <v xml:space="preserve">Remove Cover Lid Assembly. </v>
          </cell>
          <cell r="BU706" t="str">
            <v/>
          </cell>
          <cell r="BV706" t="str">
            <v xml:space="preserve">Remove tank in accordance with above to gain access. Expected to need 2 mechanics to remove tank. </v>
          </cell>
          <cell r="BW706" t="str">
            <v xml:space="preserve">Remove 44 bolts to remove the Top Access Plate. </v>
          </cell>
          <cell r="BX706" t="str">
            <v/>
          </cell>
          <cell r="BY706" t="str">
            <v/>
          </cell>
          <cell r="BZ706" t="str">
            <v/>
          </cell>
          <cell r="CA706" t="str">
            <v xml:space="preserve">Repair by exchange available at First or Second line without special facilities. </v>
          </cell>
          <cell r="CB706" t="str">
            <v/>
          </cell>
          <cell r="CC706" t="str">
            <v/>
          </cell>
          <cell r="CD706" t="str">
            <v/>
          </cell>
          <cell r="CE706" t="str">
            <v xml:space="preserve">Systematically remove SAFOAM layers to gain access.  Carefully reinstall new layers of Safoam in accordance with instructions. </v>
          </cell>
          <cell r="CF706" t="str">
            <v xml:space="preserve">Remove and replace part with standard tools. No Special tools predicted. </v>
          </cell>
          <cell r="CG706" t="str">
            <v xml:space="preserve">Reinstall in the reverse order. </v>
          </cell>
          <cell r="CH706" t="str">
            <v/>
          </cell>
          <cell r="CI706" t="str">
            <v xml:space="preserve">No consumeables predicted. </v>
          </cell>
          <cell r="CJ706" t="str">
            <v xml:space="preserve">No predicted life limitations. </v>
          </cell>
          <cell r="CK706" t="str">
            <v/>
          </cell>
          <cell r="CL706" t="str">
            <v>Y</v>
          </cell>
        </row>
        <row r="707">
          <cell r="A707">
            <v>723</v>
          </cell>
          <cell r="B707">
            <v>406</v>
          </cell>
          <cell r="C707">
            <v>3</v>
          </cell>
          <cell r="D707" t="str">
            <v>Y</v>
          </cell>
          <cell r="E707">
            <v>4.4857137227114409E-2</v>
          </cell>
          <cell r="F707" t="str">
            <v>SV00A0A460AG0103</v>
          </cell>
          <cell r="G707" t="str">
            <v>MLN22</v>
          </cell>
          <cell r="H707" t="str">
            <v>SCOUT/REC</v>
          </cell>
          <cell r="I707" t="str">
            <v>AUXILIARY TANK - 1 - SCOUT + RECOVERY</v>
          </cell>
          <cell r="J707" t="str">
            <v>M22 X 1.5 Locknut</v>
          </cell>
          <cell r="K707" t="str">
            <v>Inward Relief Port LRU (Air)</v>
          </cell>
          <cell r="L707" t="str">
            <v>M22 X 1.5 Locknut</v>
          </cell>
          <cell r="M707">
            <v>1</v>
          </cell>
          <cell r="N707">
            <v>1</v>
          </cell>
          <cell r="O707">
            <v>4.4857137227114409E-2</v>
          </cell>
          <cell r="P707">
            <v>4.4857137227114409E-2</v>
          </cell>
          <cell r="Q707">
            <v>4.4857137227114411E-8</v>
          </cell>
          <cell r="R707">
            <v>22292996.428571429</v>
          </cell>
          <cell r="S707" t="str">
            <v>No redundancy</v>
          </cell>
          <cell r="T707" t="str">
            <v>NPRD 95 P2-146, Nut Plain Hexagon P# MS-51968-17- 1/624.2039M GM converted to hours.</v>
          </cell>
          <cell r="U707">
            <v>1</v>
          </cell>
          <cell r="V707">
            <v>9.9999999999999992E-2</v>
          </cell>
          <cell r="W707">
            <v>4.4857137227114408E-9</v>
          </cell>
          <cell r="X707"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07">
            <v>0</v>
          </cell>
          <cell r="AA707" t="str">
            <v>T0</v>
          </cell>
          <cell r="AB707" t="str">
            <v>T0</v>
          </cell>
          <cell r="AC707" t="str">
            <v>P19</v>
          </cell>
          <cell r="AD707" t="str">
            <v>T0</v>
          </cell>
          <cell r="AE707">
            <v>0</v>
          </cell>
          <cell r="AF707">
            <v>0</v>
          </cell>
          <cell r="AG707">
            <v>1.6666666666666666E-2</v>
          </cell>
          <cell r="AH707">
            <v>0</v>
          </cell>
          <cell r="AI707">
            <v>0</v>
          </cell>
          <cell r="AJ707">
            <v>8.3333333333333329E-2</v>
          </cell>
          <cell r="AK707">
            <v>0</v>
          </cell>
          <cell r="AL707">
            <v>0</v>
          </cell>
          <cell r="AM707">
            <v>9.9999999999999992E-2</v>
          </cell>
          <cell r="AN707">
            <v>4.4857137227114408E-9</v>
          </cell>
          <cell r="AP707">
            <v>2</v>
          </cell>
          <cell r="AQ707">
            <v>1</v>
          </cell>
          <cell r="AW707">
            <v>1</v>
          </cell>
          <cell r="BD707">
            <v>1</v>
          </cell>
          <cell r="BJ707">
            <v>1</v>
          </cell>
          <cell r="BK707">
            <v>1</v>
          </cell>
          <cell r="BL707">
            <v>1</v>
          </cell>
          <cell r="BM707">
            <v>1</v>
          </cell>
          <cell r="BO707" t="str">
            <v xml:space="preserve">Expected to require 1 mechanic to conduct repairs. </v>
          </cell>
          <cell r="BP707" t="str">
            <v xml:space="preserve">Expected to be replaceable in situ. </v>
          </cell>
          <cell r="BQ707" t="str">
            <v/>
          </cell>
          <cell r="BR707" t="str">
            <v/>
          </cell>
          <cell r="BS707" t="str">
            <v/>
          </cell>
          <cell r="BT707" t="str">
            <v xml:space="preserve">Open Cover Lid Assembly. </v>
          </cell>
          <cell r="BU707" t="str">
            <v/>
          </cell>
          <cell r="BV707" t="str">
            <v/>
          </cell>
          <cell r="BW707" t="str">
            <v/>
          </cell>
          <cell r="BX707" t="str">
            <v/>
          </cell>
          <cell r="BY707" t="str">
            <v/>
          </cell>
          <cell r="BZ707" t="str">
            <v/>
          </cell>
          <cell r="CA707" t="str">
            <v xml:space="preserve">Repair by exchange available at First or Second line without special facilities. </v>
          </cell>
          <cell r="CB707" t="str">
            <v/>
          </cell>
          <cell r="CC707" t="str">
            <v/>
          </cell>
          <cell r="CD707" t="str">
            <v/>
          </cell>
          <cell r="CE707" t="str">
            <v/>
          </cell>
          <cell r="CF707" t="str">
            <v xml:space="preserve">Remove and replace part with standard tools. No Special tools predicted. </v>
          </cell>
          <cell r="CG707" t="str">
            <v xml:space="preserve">Reinstall in the reverse order. </v>
          </cell>
          <cell r="CH707" t="str">
            <v/>
          </cell>
          <cell r="CI707" t="str">
            <v xml:space="preserve">No consumeables predicted. </v>
          </cell>
          <cell r="CJ707" t="str">
            <v xml:space="preserve">No predicted life limitations. </v>
          </cell>
          <cell r="CK707" t="str">
            <v/>
          </cell>
          <cell r="CL707" t="str">
            <v>Y</v>
          </cell>
        </row>
        <row r="708">
          <cell r="A708">
            <v>724</v>
          </cell>
          <cell r="B708">
            <v>407</v>
          </cell>
          <cell r="C708">
            <v>3</v>
          </cell>
          <cell r="D708" t="str">
            <v>Y</v>
          </cell>
          <cell r="E708">
            <v>0.39</v>
          </cell>
          <cell r="F708" t="str">
            <v>SV00A0A460AG0105</v>
          </cell>
          <cell r="G708" t="str">
            <v>22MM BONDED</v>
          </cell>
          <cell r="H708" t="str">
            <v>SCOUT/REC</v>
          </cell>
          <cell r="I708" t="str">
            <v>AUXILIARY TANK - 1 - SCOUT + RECOVERY</v>
          </cell>
          <cell r="J708" t="str">
            <v>M22 X 1.5 Bonded Seal</v>
          </cell>
          <cell r="K708" t="str">
            <v>Inward Relief Port LRU (Air)</v>
          </cell>
          <cell r="L708" t="str">
            <v>M22 X 1.5 Bonded Seal</v>
          </cell>
          <cell r="M708">
            <v>2</v>
          </cell>
          <cell r="N708">
            <v>2</v>
          </cell>
          <cell r="O708">
            <v>0.19500000000000001</v>
          </cell>
          <cell r="P708">
            <v>0.39</v>
          </cell>
          <cell r="Q708">
            <v>3.9000000000000002E-7</v>
          </cell>
          <cell r="R708">
            <v>2564102.564102564</v>
          </cell>
          <cell r="S708" t="str">
            <v>No redundancy</v>
          </cell>
          <cell r="T708" t="str">
            <v>NPRD 95 P2-179, Seal O-Ring - 0.0780 GF converted to GM.</v>
          </cell>
          <cell r="U708">
            <v>1</v>
          </cell>
          <cell r="V708">
            <v>0.13333333333333333</v>
          </cell>
          <cell r="W708">
            <v>5.2000000000000002E-8</v>
          </cell>
          <cell r="X708"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08">
            <v>0</v>
          </cell>
          <cell r="AA708" t="str">
            <v>T0</v>
          </cell>
          <cell r="AB708" t="str">
            <v>T0</v>
          </cell>
          <cell r="AC708" t="str">
            <v>P7</v>
          </cell>
          <cell r="AD708" t="str">
            <v>T0</v>
          </cell>
          <cell r="AE708">
            <v>0</v>
          </cell>
          <cell r="AF708">
            <v>0</v>
          </cell>
          <cell r="AG708">
            <v>0.05</v>
          </cell>
          <cell r="AH708">
            <v>0</v>
          </cell>
          <cell r="AI708">
            <v>0</v>
          </cell>
          <cell r="AJ708">
            <v>8.3333333333333329E-2</v>
          </cell>
          <cell r="AK708">
            <v>0</v>
          </cell>
          <cell r="AL708">
            <v>0</v>
          </cell>
          <cell r="AM708">
            <v>0.13333333333333333</v>
          </cell>
          <cell r="AN708">
            <v>5.2000000000000002E-8</v>
          </cell>
          <cell r="AP708">
            <v>2</v>
          </cell>
          <cell r="AQ708">
            <v>1</v>
          </cell>
          <cell r="AW708">
            <v>1</v>
          </cell>
          <cell r="BD708">
            <v>1</v>
          </cell>
          <cell r="BJ708">
            <v>1</v>
          </cell>
          <cell r="BK708">
            <v>1</v>
          </cell>
          <cell r="BL708">
            <v>1</v>
          </cell>
          <cell r="BM708">
            <v>4</v>
          </cell>
          <cell r="BO708" t="str">
            <v xml:space="preserve">Expected to require 1 mechanic to conduct repairs. </v>
          </cell>
          <cell r="BP708" t="str">
            <v xml:space="preserve">Expected to be replaceable in situ. </v>
          </cell>
          <cell r="BQ708" t="str">
            <v/>
          </cell>
          <cell r="BR708" t="str">
            <v/>
          </cell>
          <cell r="BS708" t="str">
            <v/>
          </cell>
          <cell r="BT708" t="str">
            <v xml:space="preserve">Open Cover Lid Assembly. </v>
          </cell>
          <cell r="BU708" t="str">
            <v/>
          </cell>
          <cell r="BV708" t="str">
            <v/>
          </cell>
          <cell r="BW708" t="str">
            <v/>
          </cell>
          <cell r="BX708" t="str">
            <v/>
          </cell>
          <cell r="BY708" t="str">
            <v/>
          </cell>
          <cell r="BZ708" t="str">
            <v/>
          </cell>
          <cell r="CA708" t="str">
            <v xml:space="preserve">Repair by exchange available at First or Second line without special facilities. </v>
          </cell>
          <cell r="CB708" t="str">
            <v/>
          </cell>
          <cell r="CC708" t="str">
            <v/>
          </cell>
          <cell r="CD708" t="str">
            <v/>
          </cell>
          <cell r="CE708" t="str">
            <v/>
          </cell>
          <cell r="CF708" t="str">
            <v xml:space="preserve">Remove and replace part with standard tools. No Special tools predicted. </v>
          </cell>
          <cell r="CG708" t="str">
            <v xml:space="preserve">Reinstall in the reverse order. </v>
          </cell>
          <cell r="CH708" t="str">
            <v/>
          </cell>
          <cell r="CI708" t="str">
            <v xml:space="preserve">No consumeables predicted. </v>
          </cell>
          <cell r="CJ708" t="str">
            <v xml:space="preserve">Life Limited. This material is subject to deterioration. Inspect on condition at 10 years, and every 5 years subsequently. If disturbed, replace with new. </v>
          </cell>
          <cell r="CK708" t="str">
            <v/>
          </cell>
          <cell r="CL708" t="str">
            <v>Y</v>
          </cell>
        </row>
        <row r="709">
          <cell r="A709">
            <v>725</v>
          </cell>
          <cell r="B709">
            <v>408</v>
          </cell>
          <cell r="C709">
            <v>3</v>
          </cell>
          <cell r="D709" t="str">
            <v>Y</v>
          </cell>
          <cell r="E709">
            <v>2.5424000000000002</v>
          </cell>
          <cell r="F709" t="str">
            <v>SV00A0A460AG0107</v>
          </cell>
          <cell r="G709" t="str">
            <v>EW15LOMDCF</v>
          </cell>
          <cell r="H709" t="str">
            <v>SCOUT/REC</v>
          </cell>
          <cell r="I709" t="str">
            <v>AUXILIARY TANK - 1 - SCOUT + RECOVERY</v>
          </cell>
          <cell r="J709" t="str">
            <v>M22 X 1.5 90° Swivel Fem/Fixed Male Union</v>
          </cell>
          <cell r="K709" t="str">
            <v>Inward Relief Port LRU (Air)</v>
          </cell>
          <cell r="L709" t="str">
            <v>M22 X 1.5 90° Swivel Fem/Fixed Male Union</v>
          </cell>
          <cell r="M709">
            <v>1</v>
          </cell>
          <cell r="N709">
            <v>1</v>
          </cell>
          <cell r="O709">
            <v>2.5424000000000002</v>
          </cell>
          <cell r="P709">
            <v>2.5424000000000002</v>
          </cell>
          <cell r="Q709">
            <v>2.5424000000000004E-6</v>
          </cell>
          <cell r="R709">
            <v>393329.13782252982</v>
          </cell>
          <cell r="S709" t="str">
            <v>No redundancy</v>
          </cell>
          <cell r="T709" t="str">
            <v>NPRD 95 P2-49, Connector Adapter - 0.0908M converted to hours</v>
          </cell>
          <cell r="U709">
            <v>1</v>
          </cell>
          <cell r="V709">
            <v>0.15</v>
          </cell>
          <cell r="W709">
            <v>3.8136000000000007E-7</v>
          </cell>
          <cell r="X709"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09">
            <v>0</v>
          </cell>
          <cell r="AA709" t="str">
            <v>T0</v>
          </cell>
          <cell r="AB709" t="str">
            <v>T0</v>
          </cell>
          <cell r="AC709" t="str">
            <v>P24</v>
          </cell>
          <cell r="AD709" t="str">
            <v>T0</v>
          </cell>
          <cell r="AE709">
            <v>0</v>
          </cell>
          <cell r="AF709">
            <v>0</v>
          </cell>
          <cell r="AG709">
            <v>6.6666666666666666E-2</v>
          </cell>
          <cell r="AH709">
            <v>0</v>
          </cell>
          <cell r="AI709">
            <v>0</v>
          </cell>
          <cell r="AJ709">
            <v>8.3333333333333329E-2</v>
          </cell>
          <cell r="AK709">
            <v>0</v>
          </cell>
          <cell r="AL709">
            <v>0</v>
          </cell>
          <cell r="AM709">
            <v>0.15</v>
          </cell>
          <cell r="AN709">
            <v>3.8136000000000007E-7</v>
          </cell>
          <cell r="AP709">
            <v>2</v>
          </cell>
          <cell r="AQ709">
            <v>1</v>
          </cell>
          <cell r="AW709">
            <v>1</v>
          </cell>
          <cell r="BD709">
            <v>1</v>
          </cell>
          <cell r="BJ709">
            <v>1</v>
          </cell>
          <cell r="BK709">
            <v>1</v>
          </cell>
          <cell r="BL709">
            <v>1</v>
          </cell>
          <cell r="BM709">
            <v>1</v>
          </cell>
          <cell r="BO709" t="str">
            <v xml:space="preserve">Expected to require 1 mechanic to conduct repairs. </v>
          </cell>
          <cell r="BP709" t="str">
            <v xml:space="preserve">Expected to be replaceable in situ. </v>
          </cell>
          <cell r="BQ709" t="str">
            <v/>
          </cell>
          <cell r="BR709" t="str">
            <v/>
          </cell>
          <cell r="BS709" t="str">
            <v/>
          </cell>
          <cell r="BT709" t="str">
            <v xml:space="preserve">Open Cover Lid Assembly. </v>
          </cell>
          <cell r="BU709" t="str">
            <v/>
          </cell>
          <cell r="BV709" t="str">
            <v/>
          </cell>
          <cell r="BW709" t="str">
            <v/>
          </cell>
          <cell r="BX709" t="str">
            <v/>
          </cell>
          <cell r="BY709" t="str">
            <v/>
          </cell>
          <cell r="BZ709" t="str">
            <v/>
          </cell>
          <cell r="CA709" t="str">
            <v xml:space="preserve">Repair by exchange available at First or Second line without special facilities. </v>
          </cell>
          <cell r="CB709" t="str">
            <v/>
          </cell>
          <cell r="CC709" t="str">
            <v/>
          </cell>
          <cell r="CD709" t="str">
            <v/>
          </cell>
          <cell r="CE709" t="str">
            <v/>
          </cell>
          <cell r="CF709" t="str">
            <v xml:space="preserve">Remove and replace part with standard tools. No Special tools predicted. </v>
          </cell>
          <cell r="CG709" t="str">
            <v xml:space="preserve">Reinstall in the reverse order. </v>
          </cell>
          <cell r="CH709" t="str">
            <v/>
          </cell>
          <cell r="CI709" t="str">
            <v xml:space="preserve">No consumeables predicted. </v>
          </cell>
          <cell r="CJ709" t="str">
            <v xml:space="preserve">No predicted life limitations. </v>
          </cell>
          <cell r="CK709" t="str">
            <v/>
          </cell>
          <cell r="CL709" t="str">
            <v>Y</v>
          </cell>
        </row>
        <row r="710">
          <cell r="A710">
            <v>726</v>
          </cell>
          <cell r="B710">
            <v>409</v>
          </cell>
          <cell r="C710">
            <v>3</v>
          </cell>
          <cell r="D710" t="str">
            <v>Y</v>
          </cell>
          <cell r="E710">
            <v>2.5424000000000002</v>
          </cell>
          <cell r="F710" t="str">
            <v>SV00A0A460AG0109</v>
          </cell>
          <cell r="G710" t="str">
            <v>G15LCFX</v>
          </cell>
          <cell r="H710" t="str">
            <v>SCOUT/REC</v>
          </cell>
          <cell r="I710" t="str">
            <v>AUXILIARY TANK - 1 - SCOUT + RECOVERY</v>
          </cell>
          <cell r="J710" t="str">
            <v>M22 X 1.5 Male / Male Adaptor</v>
          </cell>
          <cell r="K710" t="str">
            <v>Inward Relief Port LRU (Air)</v>
          </cell>
          <cell r="L710" t="str">
            <v>M22 X 1.5 Male / Male Adaptor</v>
          </cell>
          <cell r="M710">
            <v>1</v>
          </cell>
          <cell r="N710">
            <v>1</v>
          </cell>
          <cell r="O710">
            <v>2.5424000000000002</v>
          </cell>
          <cell r="P710">
            <v>2.5424000000000002</v>
          </cell>
          <cell r="Q710">
            <v>2.5424000000000004E-6</v>
          </cell>
          <cell r="R710">
            <v>393329.13782252982</v>
          </cell>
          <cell r="S710" t="str">
            <v>No redundancy</v>
          </cell>
          <cell r="T710" t="str">
            <v>NPRD 95 P2-49, Connector Adapter - 0.0908M converted to hours</v>
          </cell>
          <cell r="U710">
            <v>1</v>
          </cell>
          <cell r="V710">
            <v>0.16666666666666666</v>
          </cell>
          <cell r="W710">
            <v>4.2373333333333337E-7</v>
          </cell>
          <cell r="X710"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10">
            <v>0</v>
          </cell>
          <cell r="AA710" t="str">
            <v>T0</v>
          </cell>
          <cell r="AB710" t="str">
            <v>T0</v>
          </cell>
          <cell r="AC710" t="str">
            <v>P1</v>
          </cell>
          <cell r="AD710" t="str">
            <v>T0</v>
          </cell>
          <cell r="AE710">
            <v>0</v>
          </cell>
          <cell r="AF710">
            <v>0</v>
          </cell>
          <cell r="AG710">
            <v>8.3333333333333329E-2</v>
          </cell>
          <cell r="AH710">
            <v>0</v>
          </cell>
          <cell r="AI710">
            <v>0</v>
          </cell>
          <cell r="AJ710">
            <v>8.3333333333333329E-2</v>
          </cell>
          <cell r="AK710">
            <v>0</v>
          </cell>
          <cell r="AL710">
            <v>0</v>
          </cell>
          <cell r="AM710">
            <v>0.16666666666666666</v>
          </cell>
          <cell r="AN710">
            <v>4.2373333333333337E-7</v>
          </cell>
          <cell r="AP710">
            <v>2</v>
          </cell>
          <cell r="AQ710">
            <v>1</v>
          </cell>
          <cell r="AW710">
            <v>1</v>
          </cell>
          <cell r="BD710">
            <v>1</v>
          </cell>
          <cell r="BJ710">
            <v>1</v>
          </cell>
          <cell r="BK710">
            <v>1</v>
          </cell>
          <cell r="BL710">
            <v>1</v>
          </cell>
          <cell r="BM710">
            <v>1</v>
          </cell>
          <cell r="BO710" t="str">
            <v xml:space="preserve">Expected to require 1 mechanic to conduct repairs. </v>
          </cell>
          <cell r="BP710" t="str">
            <v xml:space="preserve">Expected to be replaceable in situ. </v>
          </cell>
          <cell r="BQ710" t="str">
            <v/>
          </cell>
          <cell r="BR710" t="str">
            <v/>
          </cell>
          <cell r="BS710" t="str">
            <v/>
          </cell>
          <cell r="BT710" t="str">
            <v xml:space="preserve">Open Cover Lid Assembly. </v>
          </cell>
          <cell r="BU710" t="str">
            <v/>
          </cell>
          <cell r="BV710" t="str">
            <v/>
          </cell>
          <cell r="BW710" t="str">
            <v/>
          </cell>
          <cell r="BX710" t="str">
            <v/>
          </cell>
          <cell r="BY710" t="str">
            <v/>
          </cell>
          <cell r="BZ710" t="str">
            <v/>
          </cell>
          <cell r="CA710" t="str">
            <v xml:space="preserve">Repair by exchange available at First or Second line without special facilities. </v>
          </cell>
          <cell r="CB710" t="str">
            <v/>
          </cell>
          <cell r="CC710" t="str">
            <v/>
          </cell>
          <cell r="CD710" t="str">
            <v/>
          </cell>
          <cell r="CE710" t="str">
            <v/>
          </cell>
          <cell r="CF710" t="str">
            <v xml:space="preserve">Remove and replace part with standard tools. No Special tools predicted. </v>
          </cell>
          <cell r="CG710" t="str">
            <v xml:space="preserve">Reinstall in the reverse order. </v>
          </cell>
          <cell r="CH710" t="str">
            <v/>
          </cell>
          <cell r="CI710" t="str">
            <v xml:space="preserve">No consumeables predicted. </v>
          </cell>
          <cell r="CJ710" t="str">
            <v xml:space="preserve">No predicted life limitations. </v>
          </cell>
          <cell r="CK710" t="str">
            <v/>
          </cell>
          <cell r="CL710" t="str">
            <v>Y</v>
          </cell>
        </row>
        <row r="711">
          <cell r="A711">
            <v>727</v>
          </cell>
          <cell r="B711">
            <v>410</v>
          </cell>
          <cell r="C711">
            <v>2</v>
          </cell>
          <cell r="D711" t="str">
            <v>N</v>
          </cell>
          <cell r="E711">
            <v>0</v>
          </cell>
          <cell r="F711" t="str">
            <v>SV00A0A410AA11</v>
          </cell>
          <cell r="G711" t="str">
            <v/>
          </cell>
          <cell r="H711" t="str">
            <v>SCOUT/REC</v>
          </cell>
          <cell r="I711" t="str">
            <v>AUXILIARY TANK - 1 - SCOUT + RECOVERY</v>
          </cell>
          <cell r="J711" t="str">
            <v/>
          </cell>
          <cell r="K711" t="str">
            <v>Earthing Boss</v>
          </cell>
          <cell r="L711" t="str">
            <v/>
          </cell>
          <cell r="M711" t="str">
            <v/>
          </cell>
          <cell r="N711" t="str">
            <v/>
          </cell>
          <cell r="O711">
            <v>0.16800000000000001</v>
          </cell>
          <cell r="P711">
            <v>0.16800000000000001</v>
          </cell>
          <cell r="Q711">
            <v>1.6800000000000002E-7</v>
          </cell>
          <cell r="R711">
            <v>5952380.9523809515</v>
          </cell>
          <cell r="S711" t="str">
            <v>No redundancy</v>
          </cell>
          <cell r="T711" t="str">
            <v>Sum of Below Parts</v>
          </cell>
          <cell r="U711">
            <v>1</v>
          </cell>
          <cell r="V711">
            <v>0.15</v>
          </cell>
          <cell r="W711">
            <v>2.5200000000000004E-8</v>
          </cell>
          <cell r="X711" t="str">
            <v xml:space="preserve">Repair by exchange available at First or Second line without special facilities. See parts below. Individual damaged parts can be replaced without replacing the tank. </v>
          </cell>
          <cell r="Z711">
            <v>0</v>
          </cell>
          <cell r="AA711" t="str">
            <v>T0</v>
          </cell>
          <cell r="AB711" t="str">
            <v>T0</v>
          </cell>
          <cell r="AC711" t="str">
            <v>T0</v>
          </cell>
          <cell r="AD711" t="str">
            <v>T0</v>
          </cell>
          <cell r="AL711" t="str">
            <v>MTTE =</v>
          </cell>
          <cell r="AM711">
            <v>0.15</v>
          </cell>
          <cell r="AN711">
            <v>2.5200000000000004E-8</v>
          </cell>
          <cell r="AP711">
            <v>1</v>
          </cell>
          <cell r="AQ711">
            <v>4</v>
          </cell>
          <cell r="BJ711">
            <v>6</v>
          </cell>
          <cell r="BL711">
            <v>6</v>
          </cell>
          <cell r="BM711">
            <v>5</v>
          </cell>
          <cell r="BN711">
            <v>2</v>
          </cell>
          <cell r="BO711" t="str">
            <v/>
          </cell>
          <cell r="BP711" t="str">
            <v/>
          </cell>
          <cell r="BQ711" t="str">
            <v/>
          </cell>
          <cell r="BR711" t="str">
            <v/>
          </cell>
          <cell r="BS711" t="str">
            <v/>
          </cell>
          <cell r="BT711" t="str">
            <v/>
          </cell>
          <cell r="BU711" t="str">
            <v/>
          </cell>
          <cell r="BV711" t="str">
            <v/>
          </cell>
          <cell r="BW711" t="str">
            <v/>
          </cell>
          <cell r="BX711" t="str">
            <v/>
          </cell>
          <cell r="BY711" t="str">
            <v/>
          </cell>
          <cell r="BZ711" t="str">
            <v/>
          </cell>
          <cell r="CA711" t="str">
            <v xml:space="preserve">Repair by exchange available at First or Second line without special facilities. </v>
          </cell>
          <cell r="CB711" t="str">
            <v/>
          </cell>
          <cell r="CC711" t="str">
            <v/>
          </cell>
          <cell r="CD711" t="str">
            <v/>
          </cell>
          <cell r="CE711" t="str">
            <v/>
          </cell>
          <cell r="CF711" t="str">
            <v/>
          </cell>
          <cell r="CG711" t="str">
            <v/>
          </cell>
          <cell r="CH711" t="str">
            <v/>
          </cell>
          <cell r="CI711" t="str">
            <v/>
          </cell>
          <cell r="CJ711" t="str">
            <v/>
          </cell>
          <cell r="CK711" t="str">
            <v xml:space="preserve">See parts below. Individual damaged parts can be replaced without replacing the tank. </v>
          </cell>
          <cell r="CL711" t="str">
            <v>Y</v>
          </cell>
        </row>
        <row r="712">
          <cell r="A712">
            <v>728</v>
          </cell>
          <cell r="B712">
            <v>410</v>
          </cell>
          <cell r="C712">
            <v>3</v>
          </cell>
          <cell r="D712" t="str">
            <v>Y</v>
          </cell>
          <cell r="E712">
            <v>5.6000000000000001E-2</v>
          </cell>
          <cell r="F712" t="str">
            <v>SV00A0A410AA1101</v>
          </cell>
          <cell r="G712" t="str">
            <v>FT28262</v>
          </cell>
          <cell r="H712" t="str">
            <v>SCOUT/REC</v>
          </cell>
          <cell r="I712" t="str">
            <v>AUXILIARY TANK - 1 - SCOUT + RECOVERY</v>
          </cell>
          <cell r="J712" t="str">
            <v>M8 Earthing Boss (Green)</v>
          </cell>
          <cell r="K712" t="str">
            <v>Earthing Boss</v>
          </cell>
          <cell r="L712" t="str">
            <v>M8 Earthing Boss (Green)</v>
          </cell>
          <cell r="M712">
            <v>1</v>
          </cell>
          <cell r="N712">
            <v>1</v>
          </cell>
          <cell r="O712">
            <v>5.6000000000000001E-2</v>
          </cell>
          <cell r="P712">
            <v>5.6000000000000001E-2</v>
          </cell>
          <cell r="Q712">
            <v>5.5999999999999999E-8</v>
          </cell>
          <cell r="R712">
            <v>17857142.857142858</v>
          </cell>
          <cell r="S712" t="str">
            <v>No redundancy</v>
          </cell>
          <cell r="T712" t="str">
            <v>NPRD 95 P2-20, Bolt Hex Head - 0.0020M converted to hours</v>
          </cell>
          <cell r="U712">
            <v>1</v>
          </cell>
          <cell r="V712">
            <v>0.25</v>
          </cell>
          <cell r="W712">
            <v>1.4E-8</v>
          </cell>
          <cell r="X712" t="str">
            <v>Expected to require 1 mechanic to conduct repairs. Expected to be replaceable in situ. Repair by exchange available at First or Second line without special facilities. Remove and replace part with standard tools. No Special tools predicted. No consumeable</v>
          </cell>
          <cell r="Z712">
            <v>0</v>
          </cell>
          <cell r="AA712" t="str">
            <v>T0</v>
          </cell>
          <cell r="AB712" t="str">
            <v>T0</v>
          </cell>
          <cell r="AC712" t="str">
            <v>P25</v>
          </cell>
          <cell r="AD712" t="str">
            <v>T0</v>
          </cell>
          <cell r="AE712">
            <v>0</v>
          </cell>
          <cell r="AF712">
            <v>0</v>
          </cell>
          <cell r="AG712">
            <v>0.16666666666666666</v>
          </cell>
          <cell r="AH712">
            <v>0</v>
          </cell>
          <cell r="AI712">
            <v>0</v>
          </cell>
          <cell r="AJ712">
            <v>8.3333333333333329E-2</v>
          </cell>
          <cell r="AK712">
            <v>0</v>
          </cell>
          <cell r="AL712">
            <v>0</v>
          </cell>
          <cell r="AM712">
            <v>0.25</v>
          </cell>
          <cell r="AN712">
            <v>1.4E-8</v>
          </cell>
          <cell r="AP712">
            <v>2</v>
          </cell>
          <cell r="AQ712">
            <v>1</v>
          </cell>
          <cell r="BD712">
            <v>1</v>
          </cell>
          <cell r="BJ712">
            <v>1</v>
          </cell>
          <cell r="BL712">
            <v>1</v>
          </cell>
          <cell r="BM712">
            <v>1</v>
          </cell>
          <cell r="BO712" t="str">
            <v xml:space="preserve">Expected to require 1 mechanic to conduct repairs. </v>
          </cell>
          <cell r="BP712" t="str">
            <v xml:space="preserve">Expected to be replaceable in situ. </v>
          </cell>
          <cell r="BQ712" t="str">
            <v/>
          </cell>
          <cell r="BR712" t="str">
            <v/>
          </cell>
          <cell r="BS712" t="str">
            <v/>
          </cell>
          <cell r="BT712" t="str">
            <v/>
          </cell>
          <cell r="BU712" t="str">
            <v/>
          </cell>
          <cell r="BV712" t="str">
            <v/>
          </cell>
          <cell r="BW712" t="str">
            <v/>
          </cell>
          <cell r="BX712" t="str">
            <v/>
          </cell>
          <cell r="BY712" t="str">
            <v/>
          </cell>
          <cell r="BZ712" t="str">
            <v/>
          </cell>
          <cell r="CA712" t="str">
            <v xml:space="preserve">Repair by exchange available at First or Second line without special facilities. </v>
          </cell>
          <cell r="CB712" t="str">
            <v/>
          </cell>
          <cell r="CC712" t="str">
            <v/>
          </cell>
          <cell r="CD712" t="str">
            <v/>
          </cell>
          <cell r="CE712" t="str">
            <v/>
          </cell>
          <cell r="CF712" t="str">
            <v xml:space="preserve">Remove and replace part with standard tools. No Special tools predicted. </v>
          </cell>
          <cell r="CG712" t="str">
            <v/>
          </cell>
          <cell r="CH712" t="str">
            <v/>
          </cell>
          <cell r="CI712" t="str">
            <v xml:space="preserve">No consumeables predicted. </v>
          </cell>
          <cell r="CJ712" t="str">
            <v xml:space="preserve">No predicted life limitations. </v>
          </cell>
          <cell r="CK712" t="str">
            <v/>
          </cell>
          <cell r="CL712" t="str">
            <v>Y</v>
          </cell>
        </row>
        <row r="713">
          <cell r="A713">
            <v>729</v>
          </cell>
          <cell r="B713">
            <v>411</v>
          </cell>
          <cell r="C713">
            <v>3</v>
          </cell>
          <cell r="D713" t="str">
            <v>Y</v>
          </cell>
          <cell r="E713">
            <v>5.6000000000000001E-2</v>
          </cell>
          <cell r="F713" t="str">
            <v>SV00A0A410AA1103</v>
          </cell>
          <cell r="G713" t="str">
            <v>BT-M3X20CSK</v>
          </cell>
          <cell r="H713" t="str">
            <v>SCOUT/REC</v>
          </cell>
          <cell r="I713" t="str">
            <v>AUXILIARY TANK - 1 - SCOUT + RECOVERY</v>
          </cell>
          <cell r="J713" t="str">
            <v>M3 Csk Screw</v>
          </cell>
          <cell r="K713" t="str">
            <v>Earthing Boss</v>
          </cell>
          <cell r="L713" t="str">
            <v>M3 Csk Screw</v>
          </cell>
          <cell r="M713">
            <v>1</v>
          </cell>
          <cell r="N713">
            <v>1</v>
          </cell>
          <cell r="O713">
            <v>5.6000000000000001E-2</v>
          </cell>
          <cell r="P713">
            <v>5.6000000000000001E-2</v>
          </cell>
          <cell r="Q713">
            <v>5.5999999999999999E-8</v>
          </cell>
          <cell r="R713">
            <v>17857142.857142858</v>
          </cell>
          <cell r="S713" t="str">
            <v>No redundancy</v>
          </cell>
          <cell r="T713" t="str">
            <v>NPRD 95 P2-20, Bolt Hex Head - 0.0020M converted to hours</v>
          </cell>
          <cell r="U713">
            <v>1</v>
          </cell>
          <cell r="V713">
            <v>9.9999999999999992E-2</v>
          </cell>
          <cell r="W713">
            <v>5.5999999999999997E-9</v>
          </cell>
          <cell r="X713" t="str">
            <v>Expected to require 1 mechanic to conduct repairs. Expected to be replaceable in situ. Repair by exchange available at First or Second line without special facilities. Remove and replace part with standard tools. No Special tools predicted. No consumeable</v>
          </cell>
          <cell r="Z713">
            <v>0</v>
          </cell>
          <cell r="AA713" t="str">
            <v>T0</v>
          </cell>
          <cell r="AB713" t="str">
            <v>T0</v>
          </cell>
          <cell r="AC713" t="str">
            <v>P6</v>
          </cell>
          <cell r="AD713" t="str">
            <v>T0</v>
          </cell>
          <cell r="AE713">
            <v>0</v>
          </cell>
          <cell r="AF713">
            <v>0</v>
          </cell>
          <cell r="AG713">
            <v>1.6666666666666666E-2</v>
          </cell>
          <cell r="AH713">
            <v>0</v>
          </cell>
          <cell r="AI713">
            <v>0</v>
          </cell>
          <cell r="AJ713">
            <v>8.3333333333333329E-2</v>
          </cell>
          <cell r="AK713">
            <v>0</v>
          </cell>
          <cell r="AL713">
            <v>0</v>
          </cell>
          <cell r="AM713">
            <v>9.9999999999999992E-2</v>
          </cell>
          <cell r="AN713">
            <v>5.5999999999999997E-9</v>
          </cell>
          <cell r="AP713">
            <v>2</v>
          </cell>
          <cell r="AQ713">
            <v>1</v>
          </cell>
          <cell r="BD713">
            <v>1</v>
          </cell>
          <cell r="BJ713">
            <v>1</v>
          </cell>
          <cell r="BL713">
            <v>1</v>
          </cell>
          <cell r="BM713">
            <v>1</v>
          </cell>
          <cell r="BO713" t="str">
            <v xml:space="preserve">Expected to require 1 mechanic to conduct repairs. </v>
          </cell>
          <cell r="BP713" t="str">
            <v xml:space="preserve">Expected to be replaceable in situ. </v>
          </cell>
          <cell r="BQ713" t="str">
            <v/>
          </cell>
          <cell r="BR713" t="str">
            <v/>
          </cell>
          <cell r="BS713" t="str">
            <v/>
          </cell>
          <cell r="BT713" t="str">
            <v/>
          </cell>
          <cell r="BU713" t="str">
            <v/>
          </cell>
          <cell r="BV713" t="str">
            <v/>
          </cell>
          <cell r="BW713" t="str">
            <v/>
          </cell>
          <cell r="BX713" t="str">
            <v/>
          </cell>
          <cell r="BY713" t="str">
            <v/>
          </cell>
          <cell r="BZ713" t="str">
            <v/>
          </cell>
          <cell r="CA713" t="str">
            <v xml:space="preserve">Repair by exchange available at First or Second line without special facilities. </v>
          </cell>
          <cell r="CB713" t="str">
            <v/>
          </cell>
          <cell r="CC713" t="str">
            <v/>
          </cell>
          <cell r="CD713" t="str">
            <v/>
          </cell>
          <cell r="CE713" t="str">
            <v/>
          </cell>
          <cell r="CF713" t="str">
            <v xml:space="preserve">Remove and replace part with standard tools. No Special tools predicted. </v>
          </cell>
          <cell r="CG713" t="str">
            <v/>
          </cell>
          <cell r="CH713" t="str">
            <v/>
          </cell>
          <cell r="CI713" t="str">
            <v xml:space="preserve">No consumeables predicted. </v>
          </cell>
          <cell r="CJ713" t="str">
            <v xml:space="preserve">No predicted life limitations. </v>
          </cell>
          <cell r="CK713" t="str">
            <v/>
          </cell>
          <cell r="CL713" t="str">
            <v>Y</v>
          </cell>
        </row>
        <row r="714">
          <cell r="A714">
            <v>730</v>
          </cell>
          <cell r="B714">
            <v>412</v>
          </cell>
          <cell r="C714">
            <v>3</v>
          </cell>
          <cell r="D714" t="str">
            <v>Y</v>
          </cell>
          <cell r="E714">
            <v>5.6000000000000001E-2</v>
          </cell>
          <cell r="F714" t="str">
            <v>SV00A0A410AA1105</v>
          </cell>
          <cell r="G714" t="str">
            <v>BT-M8X10HX</v>
          </cell>
          <cell r="H714" t="str">
            <v>SCOUT/REC</v>
          </cell>
          <cell r="I714" t="str">
            <v>AUXILIARY TANK - 1 - SCOUT + RECOVERY</v>
          </cell>
          <cell r="J714" t="str">
            <v>M8 Bolt Hex Head</v>
          </cell>
          <cell r="K714" t="str">
            <v>Earthing Boss</v>
          </cell>
          <cell r="L714" t="str">
            <v>M8 Bolt Hex Head</v>
          </cell>
          <cell r="M714">
            <v>1</v>
          </cell>
          <cell r="N714">
            <v>1</v>
          </cell>
          <cell r="O714">
            <v>5.6000000000000001E-2</v>
          </cell>
          <cell r="P714">
            <v>5.6000000000000001E-2</v>
          </cell>
          <cell r="Q714">
            <v>5.5999999999999999E-8</v>
          </cell>
          <cell r="R714">
            <v>17857142.857142858</v>
          </cell>
          <cell r="S714" t="str">
            <v>No redundancy</v>
          </cell>
          <cell r="T714" t="str">
            <v>NPRD 95 P2-20, Bolt Hex Head - 0.0020M converted to hours</v>
          </cell>
          <cell r="U714">
            <v>1</v>
          </cell>
          <cell r="V714">
            <v>9.9999999999999992E-2</v>
          </cell>
          <cell r="W714">
            <v>5.5999999999999997E-9</v>
          </cell>
          <cell r="X714" t="str">
            <v>Expected to require 1 mechanic to conduct repairs. Expected to be replaceable in situ. Repair by exchange available at First or Second line without special facilities. Remove and replace part with standard tools. No Special tools predicted. No consumeable</v>
          </cell>
          <cell r="Z714">
            <v>0</v>
          </cell>
          <cell r="AA714" t="str">
            <v>T0</v>
          </cell>
          <cell r="AB714" t="str">
            <v>T0</v>
          </cell>
          <cell r="AC714" t="str">
            <v>P6</v>
          </cell>
          <cell r="AD714" t="str">
            <v>T0</v>
          </cell>
          <cell r="AE714">
            <v>0</v>
          </cell>
          <cell r="AF714">
            <v>0</v>
          </cell>
          <cell r="AG714">
            <v>1.6666666666666666E-2</v>
          </cell>
          <cell r="AH714">
            <v>0</v>
          </cell>
          <cell r="AI714">
            <v>0</v>
          </cell>
          <cell r="AJ714">
            <v>8.3333333333333329E-2</v>
          </cell>
          <cell r="AK714">
            <v>0</v>
          </cell>
          <cell r="AL714">
            <v>0</v>
          </cell>
          <cell r="AM714">
            <v>9.9999999999999992E-2</v>
          </cell>
          <cell r="AN714">
            <v>5.5999999999999997E-9</v>
          </cell>
          <cell r="AP714">
            <v>2</v>
          </cell>
          <cell r="AQ714">
            <v>1</v>
          </cell>
          <cell r="BD714">
            <v>1</v>
          </cell>
          <cell r="BJ714">
            <v>1</v>
          </cell>
          <cell r="BL714">
            <v>1</v>
          </cell>
          <cell r="BM714">
            <v>1</v>
          </cell>
          <cell r="BO714" t="str">
            <v xml:space="preserve">Expected to require 1 mechanic to conduct repairs. </v>
          </cell>
          <cell r="BP714" t="str">
            <v xml:space="preserve">Expected to be replaceable in situ. </v>
          </cell>
          <cell r="BQ714" t="str">
            <v/>
          </cell>
          <cell r="BR714" t="str">
            <v/>
          </cell>
          <cell r="BS714" t="str">
            <v/>
          </cell>
          <cell r="BT714" t="str">
            <v/>
          </cell>
          <cell r="BU714" t="str">
            <v/>
          </cell>
          <cell r="BV714" t="str">
            <v/>
          </cell>
          <cell r="BW714" t="str">
            <v/>
          </cell>
          <cell r="BX714" t="str">
            <v/>
          </cell>
          <cell r="BY714" t="str">
            <v/>
          </cell>
          <cell r="BZ714" t="str">
            <v/>
          </cell>
          <cell r="CA714" t="str">
            <v xml:space="preserve">Repair by exchange available at First or Second line without special facilities. </v>
          </cell>
          <cell r="CB714" t="str">
            <v/>
          </cell>
          <cell r="CC714" t="str">
            <v/>
          </cell>
          <cell r="CD714" t="str">
            <v/>
          </cell>
          <cell r="CE714" t="str">
            <v/>
          </cell>
          <cell r="CF714" t="str">
            <v xml:space="preserve">Remove and replace part with standard tools. No Special tools predicted. </v>
          </cell>
          <cell r="CG714" t="str">
            <v/>
          </cell>
          <cell r="CH714" t="str">
            <v/>
          </cell>
          <cell r="CI714" t="str">
            <v xml:space="preserve">No consumeables predicted. </v>
          </cell>
          <cell r="CJ714" t="str">
            <v xml:space="preserve">No predicted life limitations. </v>
          </cell>
          <cell r="CK714" t="str">
            <v/>
          </cell>
          <cell r="CL714" t="str">
            <v>Y</v>
          </cell>
        </row>
        <row r="715">
          <cell r="A715">
            <v>731</v>
          </cell>
          <cell r="B715">
            <v>413</v>
          </cell>
          <cell r="C715">
            <v>2</v>
          </cell>
          <cell r="D715" t="str">
            <v>N</v>
          </cell>
          <cell r="E715">
            <v>0</v>
          </cell>
          <cell r="F715" t="str">
            <v>SV00A0A460AA07</v>
          </cell>
          <cell r="G715" t="str">
            <v/>
          </cell>
          <cell r="H715" t="str">
            <v>SCOUT/REC</v>
          </cell>
          <cell r="I715" t="str">
            <v>AUXILIARY TANK - 1 - SCOUT + RECOVERY</v>
          </cell>
          <cell r="J715" t="str">
            <v/>
          </cell>
          <cell r="K715" t="str">
            <v>DRAIN PLUG - AUX TANK</v>
          </cell>
          <cell r="L715" t="str">
            <v/>
          </cell>
          <cell r="M715" t="str">
            <v/>
          </cell>
          <cell r="N715" t="str">
            <v/>
          </cell>
          <cell r="O715">
            <v>0.9426000000000001</v>
          </cell>
          <cell r="P715">
            <v>0.9426000000000001</v>
          </cell>
          <cell r="Q715">
            <v>9.4260000000000009E-7</v>
          </cell>
          <cell r="R715">
            <v>1060895.3957139824</v>
          </cell>
          <cell r="S715" t="str">
            <v>No redundancy</v>
          </cell>
          <cell r="T715" t="str">
            <v>Sum of Below Parts</v>
          </cell>
          <cell r="U715">
            <v>1</v>
          </cell>
          <cell r="V715">
            <v>0.17026663837612274</v>
          </cell>
          <cell r="W715">
            <v>1.6049333333333332E-7</v>
          </cell>
          <cell r="X715" t="str">
            <v xml:space="preserve">See parts below. If insert is damaged, the removal and replacement of the tank is required. Other damaged parts can be replaced without replacing the tank. </v>
          </cell>
          <cell r="Z715">
            <v>0</v>
          </cell>
          <cell r="AA715" t="str">
            <v>T0</v>
          </cell>
          <cell r="AB715" t="str">
            <v>T0</v>
          </cell>
          <cell r="AC715" t="str">
            <v>T0</v>
          </cell>
          <cell r="AD715" t="str">
            <v>T0</v>
          </cell>
          <cell r="AL715" t="str">
            <v>MTTE =</v>
          </cell>
          <cell r="AM715">
            <v>0.17026663837612274</v>
          </cell>
          <cell r="AN715">
            <v>1.6049333333333332E-7</v>
          </cell>
          <cell r="AP715">
            <v>1</v>
          </cell>
          <cell r="AQ715">
            <v>4</v>
          </cell>
          <cell r="BJ715">
            <v>6</v>
          </cell>
          <cell r="BL715">
            <v>6</v>
          </cell>
          <cell r="BM715">
            <v>5</v>
          </cell>
          <cell r="BN715">
            <v>1</v>
          </cell>
          <cell r="BO715" t="str">
            <v/>
          </cell>
          <cell r="BP715" t="str">
            <v/>
          </cell>
          <cell r="BQ715" t="str">
            <v/>
          </cell>
          <cell r="BR715" t="str">
            <v/>
          </cell>
          <cell r="BS715" t="str">
            <v/>
          </cell>
          <cell r="BT715" t="str">
            <v/>
          </cell>
          <cell r="BU715" t="str">
            <v/>
          </cell>
          <cell r="BV715" t="str">
            <v/>
          </cell>
          <cell r="BW715" t="str">
            <v/>
          </cell>
          <cell r="BX715" t="str">
            <v/>
          </cell>
          <cell r="BY715" t="str">
            <v/>
          </cell>
          <cell r="BZ715" t="str">
            <v/>
          </cell>
          <cell r="CA715" t="str">
            <v/>
          </cell>
          <cell r="CB715" t="str">
            <v/>
          </cell>
          <cell r="CC715" t="str">
            <v/>
          </cell>
          <cell r="CD715" t="str">
            <v/>
          </cell>
          <cell r="CE715" t="str">
            <v/>
          </cell>
          <cell r="CF715" t="str">
            <v/>
          </cell>
          <cell r="CG715" t="str">
            <v/>
          </cell>
          <cell r="CH715" t="str">
            <v/>
          </cell>
          <cell r="CI715" t="str">
            <v/>
          </cell>
          <cell r="CJ715" t="str">
            <v/>
          </cell>
          <cell r="CK715" t="str">
            <v xml:space="preserve">See parts below. If insert is damaged, the removal and replacement of the tank is required. Other damaged parts can be replaced without replacing the tank. </v>
          </cell>
          <cell r="CL715" t="str">
            <v>Y</v>
          </cell>
        </row>
        <row r="716">
          <cell r="A716">
            <v>732</v>
          </cell>
          <cell r="B716">
            <v>413</v>
          </cell>
          <cell r="C716">
            <v>3</v>
          </cell>
          <cell r="D716" t="str">
            <v>Y</v>
          </cell>
          <cell r="E716">
            <v>0.44800000000000001</v>
          </cell>
          <cell r="F716" t="str">
            <v>SV00A0A460AA0701</v>
          </cell>
          <cell r="G716" t="str">
            <v>FT28274</v>
          </cell>
          <cell r="H716" t="str">
            <v>SCOUT/REC</v>
          </cell>
          <cell r="I716" t="str">
            <v>AUXILIARY TANK - 1 - SCOUT + RECOVERY</v>
          </cell>
          <cell r="J716" t="str">
            <v xml:space="preserve">M24 X 1.5 Nut Insert (RM) </v>
          </cell>
          <cell r="K716" t="str">
            <v xml:space="preserve">Drain Plug Assembly </v>
          </cell>
          <cell r="L716" t="str">
            <v xml:space="preserve">M24 X 1.5 Nut Insert (RM) </v>
          </cell>
          <cell r="M716">
            <v>1</v>
          </cell>
          <cell r="N716">
            <v>1</v>
          </cell>
          <cell r="O716">
            <v>0.44800000000000001</v>
          </cell>
          <cell r="P716">
            <v>0.44800000000000001</v>
          </cell>
          <cell r="Q716">
            <v>4.4799999999999999E-7</v>
          </cell>
          <cell r="R716">
            <v>2232142.8571428573</v>
          </cell>
          <cell r="S716" t="str">
            <v>No redundancy</v>
          </cell>
          <cell r="T716" t="str">
            <v>NPRD 95 P2-122, Insert Mount Engine - 0.0160M converted to hours.</v>
          </cell>
          <cell r="U716">
            <v>2</v>
          </cell>
          <cell r="V716">
            <v>0.23333333333333334</v>
          </cell>
          <cell r="W716">
            <v>1.0453333333333333E-7</v>
          </cell>
          <cell r="X716" t="str">
            <v xml:space="preserve">Tank is considered beyond economic repair. Remove and replace tank in accordance with above. Expected to require 2 mechanics to remove the tank. Repair by exchange available at First or Second line without special facilities. Remove and replace part with </v>
          </cell>
          <cell r="Z716">
            <v>1</v>
          </cell>
          <cell r="AA716" t="str">
            <v>R6</v>
          </cell>
          <cell r="AB716" t="str">
            <v>T0</v>
          </cell>
          <cell r="AC716" t="str">
            <v>T0</v>
          </cell>
          <cell r="AD716" t="str">
            <v>T0</v>
          </cell>
          <cell r="AE716">
            <v>0</v>
          </cell>
          <cell r="AF716">
            <v>1.6666666666666666E-2</v>
          </cell>
          <cell r="AG716">
            <v>0.11666666666666667</v>
          </cell>
          <cell r="AH716">
            <v>1.6666666666666666E-2</v>
          </cell>
          <cell r="AI716">
            <v>0</v>
          </cell>
          <cell r="AJ716">
            <v>8.3333333333333329E-2</v>
          </cell>
          <cell r="AK716">
            <v>0</v>
          </cell>
          <cell r="AL716">
            <v>0</v>
          </cell>
          <cell r="AM716">
            <v>0.23333333333333334</v>
          </cell>
          <cell r="AN716">
            <v>1.0453333333333333E-7</v>
          </cell>
          <cell r="AP716">
            <v>2</v>
          </cell>
          <cell r="AQ716">
            <v>3</v>
          </cell>
          <cell r="BD716">
            <v>2</v>
          </cell>
          <cell r="BJ716">
            <v>1</v>
          </cell>
          <cell r="BK716">
            <v>1</v>
          </cell>
          <cell r="BL716">
            <v>8</v>
          </cell>
          <cell r="BM716">
            <v>1</v>
          </cell>
          <cell r="BO716" t="str">
            <v/>
          </cell>
          <cell r="BP716" t="str">
            <v/>
          </cell>
          <cell r="BQ716" t="str">
            <v/>
          </cell>
          <cell r="BR716" t="str">
            <v/>
          </cell>
          <cell r="BS716" t="str">
            <v/>
          </cell>
          <cell r="BT716" t="str">
            <v/>
          </cell>
          <cell r="BU716" t="str">
            <v/>
          </cell>
          <cell r="BV716" t="str">
            <v xml:space="preserve">Tank is considered beyond economic repair. Remove and replace tank in accordance with above. Expected to require 2 mechanics to remove the tank. </v>
          </cell>
          <cell r="BW716" t="str">
            <v/>
          </cell>
          <cell r="BX716" t="str">
            <v/>
          </cell>
          <cell r="BY716" t="str">
            <v/>
          </cell>
          <cell r="BZ716" t="str">
            <v/>
          </cell>
          <cell r="CA716" t="str">
            <v xml:space="preserve">Repair by exchange available at First or Second line without special facilities. </v>
          </cell>
          <cell r="CB716" t="str">
            <v/>
          </cell>
          <cell r="CC716" t="str">
            <v/>
          </cell>
          <cell r="CD716" t="str">
            <v/>
          </cell>
          <cell r="CE716" t="str">
            <v/>
          </cell>
          <cell r="CF716" t="str">
            <v xml:space="preserve">Remove and replace part with standard tools. No Special tools predicted. </v>
          </cell>
          <cell r="CG716" t="str">
            <v xml:space="preserve">Reinstall in the reverse order. </v>
          </cell>
          <cell r="CH716" t="str">
            <v/>
          </cell>
          <cell r="CI716" t="str">
            <v>Use thread-locking compound on fasteners. Use silicone grease on bonded seals for preservation.  Use anti-seizing grease/compound on bulkhead connectors and bolts.  Use  bonding compound on mounting strap clamp locations as required. Recommended torque on</v>
          </cell>
          <cell r="CJ716" t="str">
            <v xml:space="preserve">No predicted life limitations. </v>
          </cell>
          <cell r="CK716" t="str">
            <v/>
          </cell>
          <cell r="CL716" t="str">
            <v>Y</v>
          </cell>
        </row>
        <row r="717">
          <cell r="A717">
            <v>733</v>
          </cell>
          <cell r="B717">
            <v>414</v>
          </cell>
          <cell r="C717">
            <v>3</v>
          </cell>
          <cell r="D717" t="str">
            <v>Y</v>
          </cell>
          <cell r="E717">
            <v>0.29959999999999998</v>
          </cell>
          <cell r="F717" t="str">
            <v>SV00A0A460AA0703</v>
          </cell>
          <cell r="G717" t="str">
            <v>ROV16SCFX</v>
          </cell>
          <cell r="H717" t="str">
            <v>SCOUT/REC</v>
          </cell>
          <cell r="I717" t="str">
            <v>AUXILIARY TANK - 1 - SCOUT + RECOVERY</v>
          </cell>
          <cell r="J717" t="str">
            <v>M24 X 1.5 Solid Plug</v>
          </cell>
          <cell r="K717" t="str">
            <v xml:space="preserve">Drain Plug Assembly </v>
          </cell>
          <cell r="L717" t="str">
            <v>M24 X 1.5 Solid Plug</v>
          </cell>
          <cell r="M717">
            <v>1</v>
          </cell>
          <cell r="N717">
            <v>1</v>
          </cell>
          <cell r="O717">
            <v>0.29959999999999998</v>
          </cell>
          <cell r="P717">
            <v>0.29959999999999998</v>
          </cell>
          <cell r="Q717">
            <v>2.9959999999999996E-7</v>
          </cell>
          <cell r="R717">
            <v>3337783.7116154879</v>
          </cell>
          <cell r="S717" t="str">
            <v>No redundancy</v>
          </cell>
          <cell r="T717" t="str">
            <v>NPRD 95 P2-152, Plug - 0.0107M converted to hours</v>
          </cell>
          <cell r="U717">
            <v>1</v>
          </cell>
          <cell r="V717">
            <v>9.9999999999999992E-2</v>
          </cell>
          <cell r="W717">
            <v>2.9959999999999992E-8</v>
          </cell>
          <cell r="X717" t="str">
            <v xml:space="preserve">Expected to require 1 mechanic to conduct repairs. Expected to be replaceable in situ. Repair by exchange available at First or Second line without special facilities. Remove and replace part with standard tools. No Special tools predicted. Use Sealant - </v>
          </cell>
          <cell r="Z717">
            <v>0</v>
          </cell>
          <cell r="AA717" t="str">
            <v>T0</v>
          </cell>
          <cell r="AB717" t="str">
            <v>T0</v>
          </cell>
          <cell r="AC717" t="str">
            <v>P20</v>
          </cell>
          <cell r="AD717" t="str">
            <v>T0</v>
          </cell>
          <cell r="AE717">
            <v>0</v>
          </cell>
          <cell r="AF717">
            <v>0</v>
          </cell>
          <cell r="AG717">
            <v>1.6666666666666666E-2</v>
          </cell>
          <cell r="AH717">
            <v>0</v>
          </cell>
          <cell r="AI717">
            <v>0</v>
          </cell>
          <cell r="AJ717">
            <v>8.3333333333333329E-2</v>
          </cell>
          <cell r="AK717">
            <v>0</v>
          </cell>
          <cell r="AL717">
            <v>0</v>
          </cell>
          <cell r="AM717">
            <v>9.9999999999999992E-2</v>
          </cell>
          <cell r="AN717">
            <v>2.9959999999999992E-8</v>
          </cell>
          <cell r="AP717">
            <v>2</v>
          </cell>
          <cell r="AQ717">
            <v>1</v>
          </cell>
          <cell r="BD717">
            <v>1</v>
          </cell>
          <cell r="BJ717">
            <v>1</v>
          </cell>
          <cell r="BL717">
            <v>7</v>
          </cell>
          <cell r="BM717">
            <v>1</v>
          </cell>
          <cell r="BO717" t="str">
            <v xml:space="preserve">Expected to require 1 mechanic to conduct repairs. </v>
          </cell>
          <cell r="BP717" t="str">
            <v xml:space="preserve">Expected to be replaceable in situ. </v>
          </cell>
          <cell r="BQ717" t="str">
            <v/>
          </cell>
          <cell r="BR717" t="str">
            <v/>
          </cell>
          <cell r="BS717" t="str">
            <v/>
          </cell>
          <cell r="BT717" t="str">
            <v/>
          </cell>
          <cell r="BU717" t="str">
            <v/>
          </cell>
          <cell r="BV717" t="str">
            <v/>
          </cell>
          <cell r="BW717" t="str">
            <v/>
          </cell>
          <cell r="BX717" t="str">
            <v/>
          </cell>
          <cell r="BY717" t="str">
            <v/>
          </cell>
          <cell r="BZ717" t="str">
            <v/>
          </cell>
          <cell r="CA717" t="str">
            <v xml:space="preserve">Repair by exchange available at First or Second line without special facilities. </v>
          </cell>
          <cell r="CB717" t="str">
            <v/>
          </cell>
          <cell r="CC717" t="str">
            <v/>
          </cell>
          <cell r="CD717" t="str">
            <v/>
          </cell>
          <cell r="CE717" t="str">
            <v/>
          </cell>
          <cell r="CF717" t="str">
            <v xml:space="preserve">Remove and replace part with standard tools. No Special tools predicted. </v>
          </cell>
          <cell r="CG717" t="str">
            <v/>
          </cell>
          <cell r="CH717" t="str">
            <v/>
          </cell>
          <cell r="CI717" t="str">
            <v>Use Sealant - Copper Ease, FPT Part Number Y-C5A. Recommended torque on the drain plug is 37Nm+/- 3.0.</v>
          </cell>
          <cell r="CJ717" t="str">
            <v xml:space="preserve">No predicted life limitations. </v>
          </cell>
          <cell r="CK717" t="str">
            <v/>
          </cell>
          <cell r="CL717" t="str">
            <v>Y</v>
          </cell>
        </row>
        <row r="718">
          <cell r="A718">
            <v>734</v>
          </cell>
          <cell r="B718">
            <v>415</v>
          </cell>
          <cell r="C718">
            <v>3</v>
          </cell>
          <cell r="D718" t="str">
            <v>Y</v>
          </cell>
          <cell r="E718">
            <v>0.19500000000000001</v>
          </cell>
          <cell r="F718" t="str">
            <v>SV00A0A460AA0705</v>
          </cell>
          <cell r="G718" t="str">
            <v>Y-BS-M24</v>
          </cell>
          <cell r="H718" t="str">
            <v>SCOUT/REC</v>
          </cell>
          <cell r="I718" t="str">
            <v>AUXILIARY TANK - 1 - SCOUT + RECOVERY</v>
          </cell>
          <cell r="J718" t="str">
            <v>M24 X 1.5 Bonded Seal</v>
          </cell>
          <cell r="K718" t="str">
            <v xml:space="preserve">Drain Plug Assembly </v>
          </cell>
          <cell r="L718" t="str">
            <v>M24 X 1.5 Bonded Seal</v>
          </cell>
          <cell r="M718">
            <v>1</v>
          </cell>
          <cell r="N718">
            <v>1</v>
          </cell>
          <cell r="O718">
            <v>0.19500000000000001</v>
          </cell>
          <cell r="P718">
            <v>0.19500000000000001</v>
          </cell>
          <cell r="Q718">
            <v>1.9500000000000001E-7</v>
          </cell>
          <cell r="R718">
            <v>5128205.128205128</v>
          </cell>
          <cell r="S718" t="str">
            <v>No redundancy</v>
          </cell>
          <cell r="T718" t="str">
            <v>NPRD 95 P2-179, Seal O-Ring - 0.0780 GF converted to GM.</v>
          </cell>
          <cell r="U718">
            <v>1</v>
          </cell>
          <cell r="V718">
            <v>0.13333333333333333</v>
          </cell>
          <cell r="W718">
            <v>2.6000000000000001E-8</v>
          </cell>
          <cell r="X718" t="str">
            <v xml:space="preserve">Expected to require 1 mechanic to conduct repairs. Expected to be replaceable in situ. Repair by exchange available at First or Second line without special facilities. Remove and replace part with standard tools. No Special tools predicted. Use Sealant - </v>
          </cell>
          <cell r="Z718">
            <v>0</v>
          </cell>
          <cell r="AA718" t="str">
            <v>T0</v>
          </cell>
          <cell r="AB718" t="str">
            <v>T0</v>
          </cell>
          <cell r="AC718" t="str">
            <v>P7</v>
          </cell>
          <cell r="AD718" t="str">
            <v>T0</v>
          </cell>
          <cell r="AE718">
            <v>0</v>
          </cell>
          <cell r="AF718">
            <v>0</v>
          </cell>
          <cell r="AG718">
            <v>0.05</v>
          </cell>
          <cell r="AH718">
            <v>0</v>
          </cell>
          <cell r="AI718">
            <v>0</v>
          </cell>
          <cell r="AJ718">
            <v>8.3333333333333329E-2</v>
          </cell>
          <cell r="AK718">
            <v>0</v>
          </cell>
          <cell r="AL718">
            <v>0</v>
          </cell>
          <cell r="AM718">
            <v>0.13333333333333333</v>
          </cell>
          <cell r="AN718">
            <v>2.6000000000000001E-8</v>
          </cell>
          <cell r="AP718">
            <v>2</v>
          </cell>
          <cell r="AQ718">
            <v>1</v>
          </cell>
          <cell r="BD718">
            <v>1</v>
          </cell>
          <cell r="BJ718">
            <v>1</v>
          </cell>
          <cell r="BL718">
            <v>7</v>
          </cell>
          <cell r="BM718">
            <v>4</v>
          </cell>
          <cell r="BO718" t="str">
            <v xml:space="preserve">Expected to require 1 mechanic to conduct repairs. </v>
          </cell>
          <cell r="BP718" t="str">
            <v xml:space="preserve">Expected to be replaceable in situ. </v>
          </cell>
          <cell r="BQ718" t="str">
            <v/>
          </cell>
          <cell r="BR718" t="str">
            <v/>
          </cell>
          <cell r="BS718" t="str">
            <v/>
          </cell>
          <cell r="BT718" t="str">
            <v/>
          </cell>
          <cell r="BU718" t="str">
            <v/>
          </cell>
          <cell r="BV718" t="str">
            <v/>
          </cell>
          <cell r="BW718" t="str">
            <v/>
          </cell>
          <cell r="BX718" t="str">
            <v/>
          </cell>
          <cell r="BY718" t="str">
            <v/>
          </cell>
          <cell r="BZ718" t="str">
            <v/>
          </cell>
          <cell r="CA718" t="str">
            <v xml:space="preserve">Repair by exchange available at First or Second line without special facilities. </v>
          </cell>
          <cell r="CB718" t="str">
            <v/>
          </cell>
          <cell r="CC718" t="str">
            <v/>
          </cell>
          <cell r="CD718" t="str">
            <v/>
          </cell>
          <cell r="CE718" t="str">
            <v/>
          </cell>
          <cell r="CF718" t="str">
            <v xml:space="preserve">Remove and replace part with standard tools. No Special tools predicted. </v>
          </cell>
          <cell r="CG718" t="str">
            <v/>
          </cell>
          <cell r="CH718" t="str">
            <v/>
          </cell>
          <cell r="CI718" t="str">
            <v>Use Sealant - Copper Ease, FPT Part Number Y-C5A. Recommended torque on the drain plug is 37Nm+/- 3.0.</v>
          </cell>
          <cell r="CJ718" t="str">
            <v xml:space="preserve">Life Limited. This material is subject to deterioration. Inspect on condition at 10 years, and every 5 years subsequently. If disturbed, replace with new. </v>
          </cell>
          <cell r="CK718" t="str">
            <v/>
          </cell>
          <cell r="CL718" t="str">
            <v>Y</v>
          </cell>
        </row>
        <row r="719">
          <cell r="A719">
            <v>735</v>
          </cell>
          <cell r="B719">
            <v>416</v>
          </cell>
          <cell r="C719">
            <v>2</v>
          </cell>
          <cell r="D719" t="str">
            <v>N</v>
          </cell>
          <cell r="E719">
            <v>0</v>
          </cell>
          <cell r="F719" t="str">
            <v>SV00A0A410AA13</v>
          </cell>
          <cell r="G719" t="str">
            <v>FT28688</v>
          </cell>
          <cell r="H719" t="str">
            <v>SCOUT/REC</v>
          </cell>
          <cell r="I719" t="str">
            <v>AUXILIARY TANK - 1 - SCOUT + RECOVERY</v>
          </cell>
          <cell r="J719" t="str">
            <v/>
          </cell>
          <cell r="K719" t="str">
            <v>SUPPORT STRUCTURE</v>
          </cell>
          <cell r="L719" t="str">
            <v/>
          </cell>
          <cell r="M719" t="str">
            <v/>
          </cell>
          <cell r="N719" t="str">
            <v/>
          </cell>
          <cell r="O719">
            <v>1.0196930743549735</v>
          </cell>
          <cell r="P719">
            <v>1.0196930743549735</v>
          </cell>
          <cell r="Q719">
            <v>1.0196930743549735E-6</v>
          </cell>
          <cell r="R719">
            <v>980687.25300754758</v>
          </cell>
          <cell r="S719" t="str">
            <v>No redundancy</v>
          </cell>
          <cell r="T719" t="str">
            <v>NPRD 95 P2- 152, Plate Universal - 0.0040M converted to hours</v>
          </cell>
          <cell r="U719">
            <v>1</v>
          </cell>
          <cell r="V719">
            <v>0.29645188621745755</v>
          </cell>
          <cell r="W719">
            <v>3.022899352554101E-7</v>
          </cell>
          <cell r="X719" t="str">
            <v xml:space="preserve">Repair by exchange available at First or Second line without special facilities. Remove and replace part with standard tools. No Special tools predicted. See parts below. Individual damaged parts can be replaced without replacing the tank. </v>
          </cell>
          <cell r="Z719">
            <v>0</v>
          </cell>
          <cell r="AA719" t="str">
            <v>T0</v>
          </cell>
          <cell r="AB719" t="str">
            <v>T0</v>
          </cell>
          <cell r="AC719" t="str">
            <v>T0</v>
          </cell>
          <cell r="AD719" t="str">
            <v>T0</v>
          </cell>
          <cell r="AL719" t="str">
            <v>MTTE =</v>
          </cell>
          <cell r="AM719">
            <v>0.29645188621745755</v>
          </cell>
          <cell r="AN719">
            <v>3.022899352554101E-7</v>
          </cell>
          <cell r="AP719">
            <v>1</v>
          </cell>
          <cell r="AQ719">
            <v>4</v>
          </cell>
          <cell r="BJ719">
            <v>1</v>
          </cell>
          <cell r="BL719">
            <v>6</v>
          </cell>
          <cell r="BM719">
            <v>5</v>
          </cell>
          <cell r="BN719">
            <v>2</v>
          </cell>
          <cell r="BO719" t="str">
            <v/>
          </cell>
          <cell r="BP719" t="str">
            <v/>
          </cell>
          <cell r="BQ719" t="str">
            <v/>
          </cell>
          <cell r="BR719" t="str">
            <v/>
          </cell>
          <cell r="BS719" t="str">
            <v/>
          </cell>
          <cell r="BT719" t="str">
            <v/>
          </cell>
          <cell r="BU719" t="str">
            <v/>
          </cell>
          <cell r="BV719" t="str">
            <v/>
          </cell>
          <cell r="BW719" t="str">
            <v/>
          </cell>
          <cell r="BX719" t="str">
            <v/>
          </cell>
          <cell r="BY719" t="str">
            <v/>
          </cell>
          <cell r="BZ719" t="str">
            <v/>
          </cell>
          <cell r="CA719" t="str">
            <v xml:space="preserve">Repair by exchange available at First or Second line without special facilities. </v>
          </cell>
          <cell r="CB719" t="str">
            <v/>
          </cell>
          <cell r="CC719" t="str">
            <v/>
          </cell>
          <cell r="CD719" t="str">
            <v/>
          </cell>
          <cell r="CE719" t="str">
            <v/>
          </cell>
          <cell r="CF719" t="str">
            <v xml:space="preserve">Remove and replace part with standard tools. No Special tools predicted. </v>
          </cell>
          <cell r="CG719" t="str">
            <v/>
          </cell>
          <cell r="CH719" t="str">
            <v/>
          </cell>
          <cell r="CI719" t="str">
            <v/>
          </cell>
          <cell r="CJ719" t="str">
            <v/>
          </cell>
          <cell r="CK719" t="str">
            <v xml:space="preserve">See parts below. Individual damaged parts can be replaced without replacing the tank. </v>
          </cell>
          <cell r="CL719" t="str">
            <v>Y</v>
          </cell>
        </row>
        <row r="720">
          <cell r="A720">
            <v>736</v>
          </cell>
          <cell r="B720" t="str">
            <v>Aluminium</v>
          </cell>
          <cell r="C720">
            <v>3</v>
          </cell>
          <cell r="D720" t="str">
            <v>Y</v>
          </cell>
          <cell r="E720">
            <v>2.8000000000000001E-2</v>
          </cell>
          <cell r="F720" t="str">
            <v>SV00A0A410AA1301</v>
          </cell>
          <cell r="G720" t="str">
            <v>FT29105</v>
          </cell>
          <cell r="H720" t="str">
            <v/>
          </cell>
          <cell r="I720" t="str">
            <v>AUXILIARY TANK - 1 - SCOUT + RECOVERY</v>
          </cell>
          <cell r="J720" t="str">
            <v>Aux Retaining Bar</v>
          </cell>
          <cell r="K720" t="str">
            <v>Aluminium Support Structure</v>
          </cell>
          <cell r="L720" t="str">
            <v>Aux Retaining Bar</v>
          </cell>
          <cell r="M720">
            <v>2</v>
          </cell>
          <cell r="N720">
            <v>2</v>
          </cell>
          <cell r="O720">
            <v>1.4E-2</v>
          </cell>
          <cell r="P720">
            <v>2.8000000000000001E-2</v>
          </cell>
          <cell r="Q720">
            <v>2.7999999999999999E-8</v>
          </cell>
          <cell r="R720">
            <v>35714285.714285716</v>
          </cell>
          <cell r="S720" t="str">
            <v>No redundancy</v>
          </cell>
          <cell r="T720" t="str">
            <v>NPRD 95 P2- 152, Plate Universal - 0.0040M converted to hours and divided by 8 (8 parts in Aluminium Support Structure)</v>
          </cell>
          <cell r="U720">
            <v>1</v>
          </cell>
          <cell r="V720">
            <v>0.7333333333333335</v>
          </cell>
          <cell r="W720">
            <v>2.0533333333333339E-8</v>
          </cell>
          <cell r="X72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720">
            <v>1</v>
          </cell>
          <cell r="AA720" t="str">
            <v>R6</v>
          </cell>
          <cell r="AB720" t="str">
            <v>T0</v>
          </cell>
          <cell r="AC720" t="str">
            <v>P23</v>
          </cell>
          <cell r="AD720" t="str">
            <v>T0</v>
          </cell>
          <cell r="AE720">
            <v>0</v>
          </cell>
          <cell r="AF720">
            <v>1.6666666666666666E-2</v>
          </cell>
          <cell r="AG720">
            <v>0.6166666666666667</v>
          </cell>
          <cell r="AH720">
            <v>1.6666666666666666E-2</v>
          </cell>
          <cell r="AI720">
            <v>0</v>
          </cell>
          <cell r="AJ720">
            <v>8.3333333333333329E-2</v>
          </cell>
          <cell r="AK720">
            <v>0</v>
          </cell>
          <cell r="AL720">
            <v>0</v>
          </cell>
          <cell r="AM720">
            <v>0.7333333333333335</v>
          </cell>
          <cell r="AN720">
            <v>2.0533333333333339E-8</v>
          </cell>
          <cell r="AP720">
            <v>2</v>
          </cell>
          <cell r="AQ720">
            <v>2</v>
          </cell>
          <cell r="BD720">
            <v>2</v>
          </cell>
          <cell r="BJ720">
            <v>1</v>
          </cell>
          <cell r="BK720">
            <v>1</v>
          </cell>
          <cell r="BL720">
            <v>2</v>
          </cell>
          <cell r="BM720">
            <v>1</v>
          </cell>
          <cell r="BO720" t="str">
            <v/>
          </cell>
          <cell r="BP720" t="str">
            <v xml:space="preserve">Expected to be replaceable. </v>
          </cell>
          <cell r="BQ720" t="str">
            <v/>
          </cell>
          <cell r="BR720" t="str">
            <v/>
          </cell>
          <cell r="BS720" t="str">
            <v/>
          </cell>
          <cell r="BT720" t="str">
            <v/>
          </cell>
          <cell r="BU720" t="str">
            <v/>
          </cell>
          <cell r="BV720" t="str">
            <v xml:space="preserve">Remove tank in accordance with above to gain access. Expected to need 2 mechanics to remove tank. </v>
          </cell>
          <cell r="BW720" t="str">
            <v/>
          </cell>
          <cell r="BX720" t="str">
            <v/>
          </cell>
          <cell r="BY720" t="str">
            <v/>
          </cell>
          <cell r="BZ720" t="str">
            <v/>
          </cell>
          <cell r="CA720" t="str">
            <v xml:space="preserve">Repair by exchange available at First or Second line without special facilities. </v>
          </cell>
          <cell r="CB720" t="str">
            <v/>
          </cell>
          <cell r="CC720" t="str">
            <v/>
          </cell>
          <cell r="CD720" t="str">
            <v/>
          </cell>
          <cell r="CE720" t="str">
            <v/>
          </cell>
          <cell r="CF720" t="str">
            <v xml:space="preserve">Remove and replace part with standard tools. No Special tools predicted. </v>
          </cell>
          <cell r="CG720" t="str">
            <v xml:space="preserve">Reinstall in the reverse order. </v>
          </cell>
          <cell r="CH720" t="str">
            <v/>
          </cell>
          <cell r="CI720" t="str">
            <v xml:space="preserve">Use thread-locking compound on fasteners. Use silicone grease on bonded seals for preservation.  Use anti-seizing grease/compound on bulkhead connectors and bolts.  Use  bonding compound on mounting strap clamp locations as required. </v>
          </cell>
          <cell r="CJ720" t="str">
            <v xml:space="preserve">No predicted life limitations. </v>
          </cell>
          <cell r="CK720" t="str">
            <v/>
          </cell>
          <cell r="CL720" t="str">
            <v>Y</v>
          </cell>
        </row>
        <row r="721">
          <cell r="A721">
            <v>737</v>
          </cell>
          <cell r="B721" t="str">
            <v>Aluminium</v>
          </cell>
          <cell r="C721">
            <v>3</v>
          </cell>
          <cell r="D721" t="str">
            <v>Y</v>
          </cell>
          <cell r="E721">
            <v>1.4E-2</v>
          </cell>
          <cell r="F721" t="str">
            <v>SV00A0A410AA1303</v>
          </cell>
          <cell r="G721" t="str">
            <v>FT29106</v>
          </cell>
          <cell r="H721" t="str">
            <v>SCOUT/REC</v>
          </cell>
          <cell r="I721" t="str">
            <v>AUXILIARY TANK - 1 - SCOUT + RECOVERY</v>
          </cell>
          <cell r="J721" t="str">
            <v>Aux Bottom Cradle</v>
          </cell>
          <cell r="K721" t="str">
            <v>Aluminium Support Structure</v>
          </cell>
          <cell r="L721" t="str">
            <v>Aux Bottom Cradle</v>
          </cell>
          <cell r="M721">
            <v>1</v>
          </cell>
          <cell r="N721">
            <v>1</v>
          </cell>
          <cell r="O721">
            <v>1.4E-2</v>
          </cell>
          <cell r="P721">
            <v>1.4E-2</v>
          </cell>
          <cell r="Q721">
            <v>1.4E-8</v>
          </cell>
          <cell r="R721">
            <v>71428571.428571433</v>
          </cell>
          <cell r="S721" t="str">
            <v>No redundancy</v>
          </cell>
          <cell r="T721" t="str">
            <v>NPRD 95 P2- 152, Plate Universal - 0.0040M converted to hours and divided by 8 (8 parts in Aluminium Support Structure)</v>
          </cell>
          <cell r="U721">
            <v>1</v>
          </cell>
          <cell r="V721">
            <v>0.7333333333333335</v>
          </cell>
          <cell r="W721">
            <v>1.0266666666666669E-8</v>
          </cell>
          <cell r="X72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721">
            <v>1</v>
          </cell>
          <cell r="AA721" t="str">
            <v>R6</v>
          </cell>
          <cell r="AB721" t="str">
            <v>T0</v>
          </cell>
          <cell r="AC721" t="str">
            <v>P23</v>
          </cell>
          <cell r="AD721" t="str">
            <v>T0</v>
          </cell>
          <cell r="AE721">
            <v>0</v>
          </cell>
          <cell r="AF721">
            <v>1.6666666666666666E-2</v>
          </cell>
          <cell r="AG721">
            <v>0.6166666666666667</v>
          </cell>
          <cell r="AH721">
            <v>1.6666666666666666E-2</v>
          </cell>
          <cell r="AI721">
            <v>0</v>
          </cell>
          <cell r="AJ721">
            <v>8.3333333333333329E-2</v>
          </cell>
          <cell r="AK721">
            <v>0</v>
          </cell>
          <cell r="AL721">
            <v>0</v>
          </cell>
          <cell r="AM721">
            <v>0.7333333333333335</v>
          </cell>
          <cell r="AN721">
            <v>1.0266666666666669E-8</v>
          </cell>
          <cell r="AP721">
            <v>2</v>
          </cell>
          <cell r="AQ721">
            <v>2</v>
          </cell>
          <cell r="BD721">
            <v>2</v>
          </cell>
          <cell r="BJ721">
            <v>1</v>
          </cell>
          <cell r="BK721">
            <v>1</v>
          </cell>
          <cell r="BL721">
            <v>2</v>
          </cell>
          <cell r="BM721">
            <v>1</v>
          </cell>
          <cell r="BO721" t="str">
            <v/>
          </cell>
          <cell r="BP721" t="str">
            <v xml:space="preserve">Expected to be replaceable. </v>
          </cell>
          <cell r="BQ721" t="str">
            <v/>
          </cell>
          <cell r="BR721" t="str">
            <v/>
          </cell>
          <cell r="BS721" t="str">
            <v/>
          </cell>
          <cell r="BT721" t="str">
            <v/>
          </cell>
          <cell r="BU721" t="str">
            <v/>
          </cell>
          <cell r="BV721" t="str">
            <v xml:space="preserve">Remove tank in accordance with above to gain access. Expected to need 2 mechanics to remove tank. </v>
          </cell>
          <cell r="BW721" t="str">
            <v/>
          </cell>
          <cell r="BX721" t="str">
            <v/>
          </cell>
          <cell r="BY721" t="str">
            <v/>
          </cell>
          <cell r="BZ721" t="str">
            <v/>
          </cell>
          <cell r="CA721" t="str">
            <v xml:space="preserve">Repair by exchange available at First or Second line without special facilities. </v>
          </cell>
          <cell r="CB721" t="str">
            <v/>
          </cell>
          <cell r="CC721" t="str">
            <v/>
          </cell>
          <cell r="CD721" t="str">
            <v/>
          </cell>
          <cell r="CE721" t="str">
            <v/>
          </cell>
          <cell r="CF721" t="str">
            <v xml:space="preserve">Remove and replace part with standard tools. No Special tools predicted. </v>
          </cell>
          <cell r="CG721" t="str">
            <v xml:space="preserve">Reinstall in the reverse order. </v>
          </cell>
          <cell r="CH721" t="str">
            <v/>
          </cell>
          <cell r="CI721" t="str">
            <v xml:space="preserve">Use thread-locking compound on fasteners. Use silicone grease on bonded seals for preservation.  Use anti-seizing grease/compound on bulkhead connectors and bolts.  Use  bonding compound on mounting strap clamp locations as required. </v>
          </cell>
          <cell r="CJ721" t="str">
            <v xml:space="preserve">No predicted life limitations. </v>
          </cell>
          <cell r="CK721" t="str">
            <v/>
          </cell>
          <cell r="CL721" t="str">
            <v>Y</v>
          </cell>
        </row>
        <row r="722">
          <cell r="A722">
            <v>738</v>
          </cell>
          <cell r="B722" t="str">
            <v>Aluminium</v>
          </cell>
          <cell r="C722">
            <v>3</v>
          </cell>
          <cell r="D722" t="str">
            <v>Y</v>
          </cell>
          <cell r="E722">
            <v>2.8000000000000001E-2</v>
          </cell>
          <cell r="F722" t="str">
            <v>SV00A0A410AA1305</v>
          </cell>
          <cell r="G722" t="str">
            <v>FT29107</v>
          </cell>
          <cell r="H722" t="str">
            <v>SCOUT/REC</v>
          </cell>
          <cell r="I722" t="str">
            <v>AUXILIARY TANK - 1 - SCOUT + RECOVERY</v>
          </cell>
          <cell r="J722" t="str">
            <v>Aux Strut Retainer</v>
          </cell>
          <cell r="K722" t="str">
            <v>Aluminium Support Structure</v>
          </cell>
          <cell r="L722" t="str">
            <v>Aux Strut Retainer</v>
          </cell>
          <cell r="M722">
            <v>2</v>
          </cell>
          <cell r="N722">
            <v>2</v>
          </cell>
          <cell r="O722">
            <v>1.4E-2</v>
          </cell>
          <cell r="P722">
            <v>2.8000000000000001E-2</v>
          </cell>
          <cell r="Q722">
            <v>2.7999999999999999E-8</v>
          </cell>
          <cell r="R722">
            <v>35714285.714285716</v>
          </cell>
          <cell r="S722" t="str">
            <v>No redundancy</v>
          </cell>
          <cell r="T722" t="str">
            <v>NPRD 95 P2- 152, Plate Universal - 0.0040M converted to hours and divided by 8 (8 parts in Aluminium Support Structure)</v>
          </cell>
          <cell r="U722">
            <v>1</v>
          </cell>
          <cell r="V722">
            <v>0.7333333333333335</v>
          </cell>
          <cell r="W722">
            <v>2.0533333333333339E-8</v>
          </cell>
          <cell r="X72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722">
            <v>1</v>
          </cell>
          <cell r="AA722" t="str">
            <v>R6</v>
          </cell>
          <cell r="AB722" t="str">
            <v>T0</v>
          </cell>
          <cell r="AC722" t="str">
            <v>P23</v>
          </cell>
          <cell r="AD722" t="str">
            <v>T0</v>
          </cell>
          <cell r="AE722">
            <v>0</v>
          </cell>
          <cell r="AF722">
            <v>1.6666666666666666E-2</v>
          </cell>
          <cell r="AG722">
            <v>0.6166666666666667</v>
          </cell>
          <cell r="AH722">
            <v>1.6666666666666666E-2</v>
          </cell>
          <cell r="AI722">
            <v>0</v>
          </cell>
          <cell r="AJ722">
            <v>8.3333333333333329E-2</v>
          </cell>
          <cell r="AK722">
            <v>0</v>
          </cell>
          <cell r="AL722">
            <v>0</v>
          </cell>
          <cell r="AM722">
            <v>0.7333333333333335</v>
          </cell>
          <cell r="AN722">
            <v>2.0533333333333339E-8</v>
          </cell>
          <cell r="AP722">
            <v>2</v>
          </cell>
          <cell r="AQ722">
            <v>2</v>
          </cell>
          <cell r="BD722">
            <v>2</v>
          </cell>
          <cell r="BJ722">
            <v>1</v>
          </cell>
          <cell r="BK722">
            <v>1</v>
          </cell>
          <cell r="BL722">
            <v>2</v>
          </cell>
          <cell r="BM722">
            <v>1</v>
          </cell>
          <cell r="BO722" t="str">
            <v/>
          </cell>
          <cell r="BP722" t="str">
            <v xml:space="preserve">Expected to be replaceable. </v>
          </cell>
          <cell r="BQ722" t="str">
            <v/>
          </cell>
          <cell r="BR722" t="str">
            <v/>
          </cell>
          <cell r="BS722" t="str">
            <v/>
          </cell>
          <cell r="BT722" t="str">
            <v/>
          </cell>
          <cell r="BU722" t="str">
            <v/>
          </cell>
          <cell r="BV722" t="str">
            <v xml:space="preserve">Remove tank in accordance with above to gain access. Expected to need 2 mechanics to remove tank. </v>
          </cell>
          <cell r="BW722" t="str">
            <v/>
          </cell>
          <cell r="BX722" t="str">
            <v/>
          </cell>
          <cell r="BY722" t="str">
            <v/>
          </cell>
          <cell r="BZ722" t="str">
            <v/>
          </cell>
          <cell r="CA722" t="str">
            <v xml:space="preserve">Repair by exchange available at First or Second line without special facilities. </v>
          </cell>
          <cell r="CB722" t="str">
            <v/>
          </cell>
          <cell r="CC722" t="str">
            <v/>
          </cell>
          <cell r="CD722" t="str">
            <v/>
          </cell>
          <cell r="CE722" t="str">
            <v/>
          </cell>
          <cell r="CF722" t="str">
            <v xml:space="preserve">Remove and replace part with standard tools. No Special tools predicted. </v>
          </cell>
          <cell r="CG722" t="str">
            <v xml:space="preserve">Reinstall in the reverse order. </v>
          </cell>
          <cell r="CH722" t="str">
            <v/>
          </cell>
          <cell r="CI722" t="str">
            <v xml:space="preserve">Use thread-locking compound on fasteners. Use silicone grease on bonded seals for preservation.  Use anti-seizing grease/compound on bulkhead connectors and bolts.  Use  bonding compound on mounting strap clamp locations as required. </v>
          </cell>
          <cell r="CJ722" t="str">
            <v xml:space="preserve">No predicted life limitations. </v>
          </cell>
          <cell r="CK722" t="str">
            <v/>
          </cell>
          <cell r="CL722" t="str">
            <v>Y</v>
          </cell>
        </row>
        <row r="723">
          <cell r="A723">
            <v>739</v>
          </cell>
          <cell r="B723" t="str">
            <v>Aluminium</v>
          </cell>
          <cell r="C723">
            <v>3</v>
          </cell>
          <cell r="D723" t="str">
            <v>Y</v>
          </cell>
          <cell r="E723">
            <v>1.4E-2</v>
          </cell>
          <cell r="F723" t="str">
            <v>SV00A0A410AA1307</v>
          </cell>
          <cell r="G723" t="str">
            <v>FT29108</v>
          </cell>
          <cell r="H723" t="str">
            <v>SCOUT/REC</v>
          </cell>
          <cell r="I723" t="str">
            <v>AUXILIARY TANK - 1 - SCOUT + RECOVERY</v>
          </cell>
          <cell r="J723" t="str">
            <v>Aux Wedge Plate</v>
          </cell>
          <cell r="K723" t="str">
            <v>Aluminium Support Structure</v>
          </cell>
          <cell r="L723" t="str">
            <v>Aux Wedge Plate</v>
          </cell>
          <cell r="M723">
            <v>1</v>
          </cell>
          <cell r="N723">
            <v>1</v>
          </cell>
          <cell r="O723">
            <v>1.4E-2</v>
          </cell>
          <cell r="P723">
            <v>1.4E-2</v>
          </cell>
          <cell r="Q723">
            <v>1.4E-8</v>
          </cell>
          <cell r="R723">
            <v>71428571.428571433</v>
          </cell>
          <cell r="S723" t="str">
            <v>No redundancy</v>
          </cell>
          <cell r="T723" t="str">
            <v>NPRD 95 P2- 152, Plate Universal - 0.0040M converted to hours and divided by 8 (8 parts in Aluminium Support Structure)</v>
          </cell>
          <cell r="U723">
            <v>1</v>
          </cell>
          <cell r="V723">
            <v>0.7333333333333335</v>
          </cell>
          <cell r="W723">
            <v>1.0266666666666669E-8</v>
          </cell>
          <cell r="X72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723">
            <v>1</v>
          </cell>
          <cell r="AA723" t="str">
            <v>R6</v>
          </cell>
          <cell r="AB723" t="str">
            <v>T0</v>
          </cell>
          <cell r="AC723" t="str">
            <v>P23</v>
          </cell>
          <cell r="AD723" t="str">
            <v>T0</v>
          </cell>
          <cell r="AE723">
            <v>0</v>
          </cell>
          <cell r="AF723">
            <v>1.6666666666666666E-2</v>
          </cell>
          <cell r="AG723">
            <v>0.6166666666666667</v>
          </cell>
          <cell r="AH723">
            <v>1.6666666666666666E-2</v>
          </cell>
          <cell r="AI723">
            <v>0</v>
          </cell>
          <cell r="AJ723">
            <v>8.3333333333333329E-2</v>
          </cell>
          <cell r="AK723">
            <v>0</v>
          </cell>
          <cell r="AL723">
            <v>0</v>
          </cell>
          <cell r="AM723">
            <v>0.7333333333333335</v>
          </cell>
          <cell r="AN723">
            <v>1.0266666666666669E-8</v>
          </cell>
          <cell r="AP723">
            <v>2</v>
          </cell>
          <cell r="AQ723">
            <v>2</v>
          </cell>
          <cell r="BD723">
            <v>2</v>
          </cell>
          <cell r="BJ723">
            <v>1</v>
          </cell>
          <cell r="BK723">
            <v>1</v>
          </cell>
          <cell r="BL723">
            <v>2</v>
          </cell>
          <cell r="BM723">
            <v>1</v>
          </cell>
          <cell r="BO723" t="str">
            <v/>
          </cell>
          <cell r="BP723" t="str">
            <v xml:space="preserve">Expected to be replaceable. </v>
          </cell>
          <cell r="BQ723" t="str">
            <v/>
          </cell>
          <cell r="BR723" t="str">
            <v/>
          </cell>
          <cell r="BS723" t="str">
            <v/>
          </cell>
          <cell r="BT723" t="str">
            <v/>
          </cell>
          <cell r="BU723" t="str">
            <v/>
          </cell>
          <cell r="BV723" t="str">
            <v xml:space="preserve">Remove tank in accordance with above to gain access. Expected to need 2 mechanics to remove tank. </v>
          </cell>
          <cell r="BW723" t="str">
            <v/>
          </cell>
          <cell r="BX723" t="str">
            <v/>
          </cell>
          <cell r="BY723" t="str">
            <v/>
          </cell>
          <cell r="BZ723" t="str">
            <v/>
          </cell>
          <cell r="CA723" t="str">
            <v xml:space="preserve">Repair by exchange available at First or Second line without special facilities. </v>
          </cell>
          <cell r="CB723" t="str">
            <v/>
          </cell>
          <cell r="CC723" t="str">
            <v/>
          </cell>
          <cell r="CD723" t="str">
            <v/>
          </cell>
          <cell r="CE723" t="str">
            <v/>
          </cell>
          <cell r="CF723" t="str">
            <v xml:space="preserve">Remove and replace part with standard tools. No Special tools predicted. </v>
          </cell>
          <cell r="CG723" t="str">
            <v xml:space="preserve">Reinstall in the reverse order. </v>
          </cell>
          <cell r="CH723" t="str">
            <v/>
          </cell>
          <cell r="CI723" t="str">
            <v xml:space="preserve">Use thread-locking compound on fasteners. Use silicone grease on bonded seals for preservation.  Use anti-seizing grease/compound on bulkhead connectors and bolts.  Use  bonding compound on mounting strap clamp locations as required. </v>
          </cell>
          <cell r="CJ723" t="str">
            <v xml:space="preserve">No predicted life limitations. </v>
          </cell>
          <cell r="CK723" t="str">
            <v/>
          </cell>
          <cell r="CL723" t="str">
            <v>Y</v>
          </cell>
        </row>
        <row r="724">
          <cell r="A724">
            <v>740</v>
          </cell>
          <cell r="B724" t="str">
            <v>Aluminium</v>
          </cell>
          <cell r="C724">
            <v>3</v>
          </cell>
          <cell r="D724" t="str">
            <v>Y</v>
          </cell>
          <cell r="E724">
            <v>1.4E-2</v>
          </cell>
          <cell r="F724" t="str">
            <v>SV00A0A410AA1309</v>
          </cell>
          <cell r="G724" t="str">
            <v>FT29109</v>
          </cell>
          <cell r="H724" t="str">
            <v>SCOUT/REC</v>
          </cell>
          <cell r="I724" t="str">
            <v>AUXILIARY TANK - 1 - SCOUT + RECOVERY</v>
          </cell>
          <cell r="J724" t="str">
            <v>Aux Retaining Plate</v>
          </cell>
          <cell r="K724" t="str">
            <v>Aluminium Support Structure</v>
          </cell>
          <cell r="L724" t="str">
            <v>Aux Retaining Plate</v>
          </cell>
          <cell r="M724">
            <v>1</v>
          </cell>
          <cell r="N724">
            <v>1</v>
          </cell>
          <cell r="O724">
            <v>1.4E-2</v>
          </cell>
          <cell r="P724">
            <v>1.4E-2</v>
          </cell>
          <cell r="Q724">
            <v>1.4E-8</v>
          </cell>
          <cell r="R724">
            <v>71428571.428571433</v>
          </cell>
          <cell r="S724" t="str">
            <v>No redundancy</v>
          </cell>
          <cell r="T724" t="str">
            <v>NPRD 95 P2- 152, Plate Universal - 0.0040M converted to hours and divided by 8 (8 parts in Aluminium Support Structure)</v>
          </cell>
          <cell r="U724">
            <v>1</v>
          </cell>
          <cell r="V724">
            <v>0.7333333333333335</v>
          </cell>
          <cell r="W724">
            <v>1.0266666666666669E-8</v>
          </cell>
          <cell r="X72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724">
            <v>1</v>
          </cell>
          <cell r="AA724" t="str">
            <v>R6</v>
          </cell>
          <cell r="AB724" t="str">
            <v>T0</v>
          </cell>
          <cell r="AC724" t="str">
            <v>P23</v>
          </cell>
          <cell r="AD724" t="str">
            <v>T0</v>
          </cell>
          <cell r="AE724">
            <v>0</v>
          </cell>
          <cell r="AF724">
            <v>1.6666666666666666E-2</v>
          </cell>
          <cell r="AG724">
            <v>0.6166666666666667</v>
          </cell>
          <cell r="AH724">
            <v>1.6666666666666666E-2</v>
          </cell>
          <cell r="AI724">
            <v>0</v>
          </cell>
          <cell r="AJ724">
            <v>8.3333333333333329E-2</v>
          </cell>
          <cell r="AK724">
            <v>0</v>
          </cell>
          <cell r="AL724">
            <v>0</v>
          </cell>
          <cell r="AM724">
            <v>0.7333333333333335</v>
          </cell>
          <cell r="AN724">
            <v>1.0266666666666669E-8</v>
          </cell>
          <cell r="AP724">
            <v>2</v>
          </cell>
          <cell r="AQ724">
            <v>2</v>
          </cell>
          <cell r="BD724">
            <v>2</v>
          </cell>
          <cell r="BJ724">
            <v>1</v>
          </cell>
          <cell r="BK724">
            <v>1</v>
          </cell>
          <cell r="BL724">
            <v>2</v>
          </cell>
          <cell r="BM724">
            <v>1</v>
          </cell>
          <cell r="BO724" t="str">
            <v/>
          </cell>
          <cell r="BP724" t="str">
            <v xml:space="preserve">Expected to be replaceable. </v>
          </cell>
          <cell r="BQ724" t="str">
            <v/>
          </cell>
          <cell r="BR724" t="str">
            <v/>
          </cell>
          <cell r="BS724" t="str">
            <v/>
          </cell>
          <cell r="BT724" t="str">
            <v/>
          </cell>
          <cell r="BU724" t="str">
            <v/>
          </cell>
          <cell r="BV724" t="str">
            <v xml:space="preserve">Remove tank in accordance with above to gain access. Expected to need 2 mechanics to remove tank. </v>
          </cell>
          <cell r="BW724" t="str">
            <v/>
          </cell>
          <cell r="BX724" t="str">
            <v/>
          </cell>
          <cell r="BY724" t="str">
            <v/>
          </cell>
          <cell r="BZ724" t="str">
            <v/>
          </cell>
          <cell r="CA724" t="str">
            <v xml:space="preserve">Repair by exchange available at First or Second line without special facilities. </v>
          </cell>
          <cell r="CB724" t="str">
            <v/>
          </cell>
          <cell r="CC724" t="str">
            <v/>
          </cell>
          <cell r="CD724" t="str">
            <v/>
          </cell>
          <cell r="CE724" t="str">
            <v/>
          </cell>
          <cell r="CF724" t="str">
            <v xml:space="preserve">Remove and replace part with standard tools. No Special tools predicted. </v>
          </cell>
          <cell r="CG724" t="str">
            <v xml:space="preserve">Reinstall in the reverse order. </v>
          </cell>
          <cell r="CH724" t="str">
            <v/>
          </cell>
          <cell r="CI724" t="str">
            <v xml:space="preserve">Use thread-locking compound on fasteners. Use silicone grease on bonded seals for preservation.  Use anti-seizing grease/compound on bulkhead connectors and bolts.  Use  bonding compound on mounting strap clamp locations as required. </v>
          </cell>
          <cell r="CJ724" t="str">
            <v xml:space="preserve">No predicted life limitations. </v>
          </cell>
          <cell r="CK724" t="str">
            <v/>
          </cell>
          <cell r="CL724" t="str">
            <v>Y</v>
          </cell>
        </row>
        <row r="725">
          <cell r="A725">
            <v>741</v>
          </cell>
          <cell r="B725">
            <v>412</v>
          </cell>
          <cell r="C725">
            <v>3</v>
          </cell>
          <cell r="D725" t="str">
            <v>Y</v>
          </cell>
          <cell r="E725">
            <v>0.224</v>
          </cell>
          <cell r="F725" t="str">
            <v>SV00A0A410AA1311</v>
          </cell>
          <cell r="G725" t="str">
            <v>BT-M6X30SK/SS</v>
          </cell>
          <cell r="H725" t="str">
            <v>SCOUT/REC</v>
          </cell>
          <cell r="I725" t="str">
            <v>AUXILIARY TANK - 1 - SCOUT + RECOVERY</v>
          </cell>
          <cell r="J725" t="str">
            <v>M6 Socket Head Bolt</v>
          </cell>
          <cell r="K725" t="str">
            <v>Aluminium Support Structure</v>
          </cell>
          <cell r="L725" t="str">
            <v>M6 Socket Head Bolt</v>
          </cell>
          <cell r="M725">
            <v>4</v>
          </cell>
          <cell r="N725">
            <v>4</v>
          </cell>
          <cell r="O725">
            <v>5.6000000000000001E-2</v>
          </cell>
          <cell r="P725">
            <v>0.224</v>
          </cell>
          <cell r="Q725">
            <v>2.2399999999999999E-7</v>
          </cell>
          <cell r="R725">
            <v>4464285.7142857146</v>
          </cell>
          <cell r="S725" t="str">
            <v>Multiple fasteners</v>
          </cell>
          <cell r="T725" t="str">
            <v>NPRD 95 P2-20, Bolt Hex Head - 0.0020M converted to hours</v>
          </cell>
          <cell r="U725">
            <v>1</v>
          </cell>
          <cell r="V725">
            <v>0.25</v>
          </cell>
          <cell r="W725">
            <v>5.5999999999999999E-8</v>
          </cell>
          <cell r="X72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725">
            <v>1</v>
          </cell>
          <cell r="AA725" t="str">
            <v>R6</v>
          </cell>
          <cell r="AB725" t="str">
            <v>T0</v>
          </cell>
          <cell r="AC725" t="str">
            <v>P6</v>
          </cell>
          <cell r="AD725" t="str">
            <v>T0</v>
          </cell>
          <cell r="AE725">
            <v>0</v>
          </cell>
          <cell r="AF725">
            <v>1.6666666666666666E-2</v>
          </cell>
          <cell r="AG725">
            <v>0.13333333333333333</v>
          </cell>
          <cell r="AH725">
            <v>1.6666666666666666E-2</v>
          </cell>
          <cell r="AI725">
            <v>0</v>
          </cell>
          <cell r="AJ725">
            <v>8.3333333333333329E-2</v>
          </cell>
          <cell r="AK725">
            <v>0</v>
          </cell>
          <cell r="AL725">
            <v>0</v>
          </cell>
          <cell r="AM725">
            <v>0.25</v>
          </cell>
          <cell r="AN725">
            <v>5.5999999999999999E-8</v>
          </cell>
          <cell r="AP725">
            <v>2</v>
          </cell>
          <cell r="AQ725">
            <v>2</v>
          </cell>
          <cell r="BD725">
            <v>2</v>
          </cell>
          <cell r="BJ725">
            <v>1</v>
          </cell>
          <cell r="BK725">
            <v>1</v>
          </cell>
          <cell r="BL725">
            <v>2</v>
          </cell>
          <cell r="BM725">
            <v>1</v>
          </cell>
          <cell r="BO725" t="str">
            <v/>
          </cell>
          <cell r="BP725" t="str">
            <v xml:space="preserve">Expected to be replaceable. </v>
          </cell>
          <cell r="BQ725" t="str">
            <v/>
          </cell>
          <cell r="BR725" t="str">
            <v/>
          </cell>
          <cell r="BS725" t="str">
            <v/>
          </cell>
          <cell r="BT725" t="str">
            <v/>
          </cell>
          <cell r="BU725" t="str">
            <v/>
          </cell>
          <cell r="BV725" t="str">
            <v xml:space="preserve">Remove tank in accordance with above to gain access. Expected to need 2 mechanics to remove tank. </v>
          </cell>
          <cell r="BW725" t="str">
            <v/>
          </cell>
          <cell r="BX725" t="str">
            <v/>
          </cell>
          <cell r="BY725" t="str">
            <v/>
          </cell>
          <cell r="BZ725" t="str">
            <v/>
          </cell>
          <cell r="CA725" t="str">
            <v xml:space="preserve">Repair by exchange available at First or Second line without special facilities. </v>
          </cell>
          <cell r="CB725" t="str">
            <v/>
          </cell>
          <cell r="CC725" t="str">
            <v/>
          </cell>
          <cell r="CD725" t="str">
            <v/>
          </cell>
          <cell r="CE725" t="str">
            <v/>
          </cell>
          <cell r="CF725" t="str">
            <v xml:space="preserve">Remove and replace part with standard tools. No Special tools predicted. </v>
          </cell>
          <cell r="CG725" t="str">
            <v xml:space="preserve">Reinstall in the reverse order. </v>
          </cell>
          <cell r="CH725" t="str">
            <v/>
          </cell>
          <cell r="CI725" t="str">
            <v xml:space="preserve">Use thread-locking compound on fasteners. Use silicone grease on bonded seals for preservation.  Use anti-seizing grease/compound on bulkhead connectors and bolts.  Use  bonding compound on mounting strap clamp locations as required. </v>
          </cell>
          <cell r="CJ725" t="str">
            <v xml:space="preserve">No predicted life limitations. </v>
          </cell>
          <cell r="CK725" t="str">
            <v/>
          </cell>
          <cell r="CL725" t="str">
            <v>Y</v>
          </cell>
        </row>
        <row r="726">
          <cell r="A726">
            <v>742</v>
          </cell>
          <cell r="B726">
            <v>404</v>
          </cell>
          <cell r="C726">
            <v>3</v>
          </cell>
          <cell r="D726" t="str">
            <v>Y</v>
          </cell>
          <cell r="E726">
            <v>6.6455015354075289E-2</v>
          </cell>
          <cell r="F726" t="str">
            <v>SV00A0A410AA1313</v>
          </cell>
          <cell r="G726" t="str">
            <v>Z-W-M6/SS</v>
          </cell>
          <cell r="H726" t="str">
            <v>SCOUT/REC</v>
          </cell>
          <cell r="I726" t="str">
            <v>AUXILIARY TANK - 1 - SCOUT + RECOVERY</v>
          </cell>
          <cell r="J726" t="str">
            <v>M6 Washer</v>
          </cell>
          <cell r="K726" t="str">
            <v>Aluminium Support Structure</v>
          </cell>
          <cell r="L726" t="str">
            <v>M6 Washer</v>
          </cell>
          <cell r="M726">
            <v>4</v>
          </cell>
          <cell r="N726">
            <v>4</v>
          </cell>
          <cell r="O726">
            <v>1.6613753838518822E-2</v>
          </cell>
          <cell r="P726">
            <v>6.6455015354075289E-2</v>
          </cell>
          <cell r="Q726">
            <v>6.6455015354075293E-8</v>
          </cell>
          <cell r="R726">
            <v>15047773.214285713</v>
          </cell>
          <cell r="S726" t="str">
            <v>Multiple fasteners</v>
          </cell>
          <cell r="T726" t="str">
            <v>NPRD 95 P2-237, Washer P# 7748743 - 1/1685.3506M GM converted to hours</v>
          </cell>
          <cell r="U726">
            <v>1</v>
          </cell>
          <cell r="V726">
            <v>0.25</v>
          </cell>
          <cell r="W726">
            <v>1.6613753838518823E-8</v>
          </cell>
          <cell r="X72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726">
            <v>1</v>
          </cell>
          <cell r="AA726" t="str">
            <v>R6</v>
          </cell>
          <cell r="AB726" t="str">
            <v>T0</v>
          </cell>
          <cell r="AC726" t="str">
            <v>P26</v>
          </cell>
          <cell r="AD726" t="str">
            <v>T0</v>
          </cell>
          <cell r="AE726">
            <v>0</v>
          </cell>
          <cell r="AF726">
            <v>1.6666666666666666E-2</v>
          </cell>
          <cell r="AG726">
            <v>0.13333333333333333</v>
          </cell>
          <cell r="AH726">
            <v>1.6666666666666666E-2</v>
          </cell>
          <cell r="AI726">
            <v>0</v>
          </cell>
          <cell r="AJ726">
            <v>8.3333333333333329E-2</v>
          </cell>
          <cell r="AK726">
            <v>0</v>
          </cell>
          <cell r="AL726">
            <v>0</v>
          </cell>
          <cell r="AM726">
            <v>0.25</v>
          </cell>
          <cell r="AN726">
            <v>1.6613753838518823E-8</v>
          </cell>
          <cell r="AP726">
            <v>2</v>
          </cell>
          <cell r="AQ726">
            <v>2</v>
          </cell>
          <cell r="BD726">
            <v>2</v>
          </cell>
          <cell r="BJ726">
            <v>1</v>
          </cell>
          <cell r="BK726">
            <v>1</v>
          </cell>
          <cell r="BL726">
            <v>2</v>
          </cell>
          <cell r="BM726">
            <v>1</v>
          </cell>
          <cell r="BO726" t="str">
            <v/>
          </cell>
          <cell r="BP726" t="str">
            <v xml:space="preserve">Expected to be replaceable. </v>
          </cell>
          <cell r="BQ726" t="str">
            <v/>
          </cell>
          <cell r="BR726" t="str">
            <v/>
          </cell>
          <cell r="BS726" t="str">
            <v/>
          </cell>
          <cell r="BT726" t="str">
            <v/>
          </cell>
          <cell r="BU726" t="str">
            <v/>
          </cell>
          <cell r="BV726" t="str">
            <v xml:space="preserve">Remove tank in accordance with above to gain access. Expected to need 2 mechanics to remove tank. </v>
          </cell>
          <cell r="BW726" t="str">
            <v/>
          </cell>
          <cell r="BX726" t="str">
            <v/>
          </cell>
          <cell r="BY726" t="str">
            <v/>
          </cell>
          <cell r="BZ726" t="str">
            <v/>
          </cell>
          <cell r="CA726" t="str">
            <v xml:space="preserve">Repair by exchange available at First or Second line without special facilities. </v>
          </cell>
          <cell r="CB726" t="str">
            <v/>
          </cell>
          <cell r="CC726" t="str">
            <v/>
          </cell>
          <cell r="CD726" t="str">
            <v/>
          </cell>
          <cell r="CE726" t="str">
            <v/>
          </cell>
          <cell r="CF726" t="str">
            <v xml:space="preserve">Remove and replace part with standard tools. No Special tools predicted. </v>
          </cell>
          <cell r="CG726" t="str">
            <v xml:space="preserve">Reinstall in the reverse order. </v>
          </cell>
          <cell r="CH726" t="str">
            <v/>
          </cell>
          <cell r="CI726" t="str">
            <v xml:space="preserve">Use thread-locking compound on fasteners. Use silicone grease on bonded seals for preservation.  Use anti-seizing grease/compound on bulkhead connectors and bolts.  Use  bonding compound on mounting strap clamp locations as required. </v>
          </cell>
          <cell r="CJ726" t="str">
            <v xml:space="preserve">No predicted life limitations. </v>
          </cell>
          <cell r="CK726" t="str">
            <v/>
          </cell>
          <cell r="CL726" t="str">
            <v>Y</v>
          </cell>
        </row>
        <row r="727">
          <cell r="A727">
            <v>743</v>
          </cell>
          <cell r="B727">
            <v>412</v>
          </cell>
          <cell r="C727">
            <v>3</v>
          </cell>
          <cell r="D727" t="str">
            <v>Y</v>
          </cell>
          <cell r="E727">
            <v>0.39200000000000002</v>
          </cell>
          <cell r="F727" t="str">
            <v>SV00A0A410AA1315</v>
          </cell>
          <cell r="G727" t="str">
            <v>BT-M20X60HX/SS</v>
          </cell>
          <cell r="H727" t="str">
            <v>SCOUT/REC</v>
          </cell>
          <cell r="I727" t="str">
            <v>AUXILIARY TANK - 1 - SCOUT + RECOVERY</v>
          </cell>
          <cell r="J727" t="str">
            <v>M20 Bolt</v>
          </cell>
          <cell r="K727" t="str">
            <v>Aluminium Support Structure</v>
          </cell>
          <cell r="L727" t="str">
            <v>M20 Bolt</v>
          </cell>
          <cell r="M727">
            <v>7</v>
          </cell>
          <cell r="N727">
            <v>7</v>
          </cell>
          <cell r="O727">
            <v>5.6000000000000001E-2</v>
          </cell>
          <cell r="P727">
            <v>0.39200000000000002</v>
          </cell>
          <cell r="Q727">
            <v>3.9200000000000002E-7</v>
          </cell>
          <cell r="R727">
            <v>2551020.4081632653</v>
          </cell>
          <cell r="S727" t="str">
            <v>Multiple fasteners</v>
          </cell>
          <cell r="T727" t="str">
            <v>NPRD 95 P2-20, Bolt Hex Head - 0.0020M converted to hours</v>
          </cell>
          <cell r="U727">
            <v>1</v>
          </cell>
          <cell r="V727">
            <v>0.25</v>
          </cell>
          <cell r="W727">
            <v>9.8000000000000004E-8</v>
          </cell>
          <cell r="X72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727">
            <v>1</v>
          </cell>
          <cell r="AA727" t="str">
            <v>R6</v>
          </cell>
          <cell r="AB727" t="str">
            <v>T0</v>
          </cell>
          <cell r="AC727" t="str">
            <v>P6</v>
          </cell>
          <cell r="AD727" t="str">
            <v>T0</v>
          </cell>
          <cell r="AE727">
            <v>0</v>
          </cell>
          <cell r="AF727">
            <v>1.6666666666666666E-2</v>
          </cell>
          <cell r="AG727">
            <v>0.13333333333333333</v>
          </cell>
          <cell r="AH727">
            <v>1.6666666666666666E-2</v>
          </cell>
          <cell r="AI727">
            <v>0</v>
          </cell>
          <cell r="AJ727">
            <v>8.3333333333333329E-2</v>
          </cell>
          <cell r="AK727">
            <v>0</v>
          </cell>
          <cell r="AL727">
            <v>0</v>
          </cell>
          <cell r="AM727">
            <v>0.25</v>
          </cell>
          <cell r="AN727">
            <v>9.8000000000000004E-8</v>
          </cell>
          <cell r="AP727">
            <v>2</v>
          </cell>
          <cell r="AQ727">
            <v>2</v>
          </cell>
          <cell r="BD727">
            <v>2</v>
          </cell>
          <cell r="BJ727">
            <v>1</v>
          </cell>
          <cell r="BK727">
            <v>1</v>
          </cell>
          <cell r="BL727">
            <v>2</v>
          </cell>
          <cell r="BM727">
            <v>1</v>
          </cell>
          <cell r="BO727" t="str">
            <v/>
          </cell>
          <cell r="BP727" t="str">
            <v xml:space="preserve">Expected to be replaceable. </v>
          </cell>
          <cell r="BQ727" t="str">
            <v/>
          </cell>
          <cell r="BR727" t="str">
            <v/>
          </cell>
          <cell r="BS727" t="str">
            <v/>
          </cell>
          <cell r="BT727" t="str">
            <v/>
          </cell>
          <cell r="BU727" t="str">
            <v/>
          </cell>
          <cell r="BV727" t="str">
            <v xml:space="preserve">Remove tank in accordance with above to gain access. Expected to need 2 mechanics to remove tank. </v>
          </cell>
          <cell r="BW727" t="str">
            <v/>
          </cell>
          <cell r="BX727" t="str">
            <v/>
          </cell>
          <cell r="BY727" t="str">
            <v/>
          </cell>
          <cell r="BZ727" t="str">
            <v/>
          </cell>
          <cell r="CA727" t="str">
            <v xml:space="preserve">Repair by exchange available at First or Second line without special facilities. </v>
          </cell>
          <cell r="CB727" t="str">
            <v/>
          </cell>
          <cell r="CC727" t="str">
            <v/>
          </cell>
          <cell r="CD727" t="str">
            <v/>
          </cell>
          <cell r="CE727" t="str">
            <v/>
          </cell>
          <cell r="CF727" t="str">
            <v xml:space="preserve">Remove and replace part with standard tools. No Special tools predicted. </v>
          </cell>
          <cell r="CG727" t="str">
            <v xml:space="preserve">Reinstall in the reverse order. </v>
          </cell>
          <cell r="CH727" t="str">
            <v/>
          </cell>
          <cell r="CI727" t="str">
            <v xml:space="preserve">Use thread-locking compound on fasteners. Use silicone grease on bonded seals for preservation.  Use anti-seizing grease/compound on bulkhead connectors and bolts.  Use  bonding compound on mounting strap clamp locations as required. </v>
          </cell>
          <cell r="CJ727" t="str">
            <v xml:space="preserve">No predicted life limitations. </v>
          </cell>
          <cell r="CK727" t="str">
            <v/>
          </cell>
          <cell r="CL727" t="str">
            <v>Y</v>
          </cell>
        </row>
        <row r="728">
          <cell r="A728">
            <v>744</v>
          </cell>
          <cell r="B728">
            <v>404</v>
          </cell>
          <cell r="C728">
            <v>3</v>
          </cell>
          <cell r="D728" t="str">
            <v>Y</v>
          </cell>
          <cell r="E728">
            <v>0.1495237845466694</v>
          </cell>
          <cell r="F728" t="str">
            <v>SV00A0A410AA1317</v>
          </cell>
          <cell r="G728" t="str">
            <v>Z-W-M20/SS</v>
          </cell>
          <cell r="H728" t="str">
            <v>SCOUT/REC</v>
          </cell>
          <cell r="I728" t="str">
            <v>AUXILIARY TANK - 1 - SCOUT + RECOVERY</v>
          </cell>
          <cell r="J728" t="str">
            <v>M20 Washer</v>
          </cell>
          <cell r="K728" t="str">
            <v>Aluminium Support Structure</v>
          </cell>
          <cell r="L728" t="str">
            <v>M20 Washer</v>
          </cell>
          <cell r="M728">
            <v>9</v>
          </cell>
          <cell r="N728">
            <v>9</v>
          </cell>
          <cell r="O728">
            <v>1.6613753838518822E-2</v>
          </cell>
          <cell r="P728">
            <v>0.1495237845466694</v>
          </cell>
          <cell r="Q728">
            <v>1.4952378454666939E-7</v>
          </cell>
          <cell r="R728">
            <v>6687899.2063492071</v>
          </cell>
          <cell r="S728" t="str">
            <v>Multiple fasteners</v>
          </cell>
          <cell r="T728" t="str">
            <v>NPRD 95 P2-237, Washer P# 7748743 - 1/1685.3506M GM converted to hours</v>
          </cell>
          <cell r="U728">
            <v>1</v>
          </cell>
          <cell r="V728">
            <v>0.25</v>
          </cell>
          <cell r="W728">
            <v>3.7380946136667348E-8</v>
          </cell>
          <cell r="X72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728">
            <v>1</v>
          </cell>
          <cell r="AA728" t="str">
            <v>R6</v>
          </cell>
          <cell r="AB728" t="str">
            <v>T0</v>
          </cell>
          <cell r="AC728" t="str">
            <v>P26</v>
          </cell>
          <cell r="AD728" t="str">
            <v>T0</v>
          </cell>
          <cell r="AE728">
            <v>0</v>
          </cell>
          <cell r="AF728">
            <v>1.6666666666666666E-2</v>
          </cell>
          <cell r="AG728">
            <v>0.13333333333333333</v>
          </cell>
          <cell r="AH728">
            <v>1.6666666666666666E-2</v>
          </cell>
          <cell r="AI728">
            <v>0</v>
          </cell>
          <cell r="AJ728">
            <v>8.3333333333333329E-2</v>
          </cell>
          <cell r="AK728">
            <v>0</v>
          </cell>
          <cell r="AL728">
            <v>0</v>
          </cell>
          <cell r="AM728">
            <v>0.25</v>
          </cell>
          <cell r="AN728">
            <v>3.7380946136667348E-8</v>
          </cell>
          <cell r="AP728">
            <v>2</v>
          </cell>
          <cell r="AQ728">
            <v>2</v>
          </cell>
          <cell r="BD728">
            <v>2</v>
          </cell>
          <cell r="BJ728">
            <v>1</v>
          </cell>
          <cell r="BK728">
            <v>1</v>
          </cell>
          <cell r="BL728">
            <v>2</v>
          </cell>
          <cell r="BM728">
            <v>1</v>
          </cell>
          <cell r="BO728" t="str">
            <v/>
          </cell>
          <cell r="BP728" t="str">
            <v xml:space="preserve">Expected to be replaceable. </v>
          </cell>
          <cell r="BQ728" t="str">
            <v/>
          </cell>
          <cell r="BR728" t="str">
            <v/>
          </cell>
          <cell r="BS728" t="str">
            <v/>
          </cell>
          <cell r="BT728" t="str">
            <v/>
          </cell>
          <cell r="BU728" t="str">
            <v/>
          </cell>
          <cell r="BV728" t="str">
            <v xml:space="preserve">Remove tank in accordance with above to gain access. Expected to need 2 mechanics to remove tank. </v>
          </cell>
          <cell r="BW728" t="str">
            <v/>
          </cell>
          <cell r="BX728" t="str">
            <v/>
          </cell>
          <cell r="BY728" t="str">
            <v/>
          </cell>
          <cell r="BZ728" t="str">
            <v/>
          </cell>
          <cell r="CA728" t="str">
            <v xml:space="preserve">Repair by exchange available at First or Second line without special facilities. </v>
          </cell>
          <cell r="CB728" t="str">
            <v/>
          </cell>
          <cell r="CC728" t="str">
            <v/>
          </cell>
          <cell r="CD728" t="str">
            <v/>
          </cell>
          <cell r="CE728" t="str">
            <v/>
          </cell>
          <cell r="CF728" t="str">
            <v xml:space="preserve">Remove and replace part with standard tools. No Special tools predicted. </v>
          </cell>
          <cell r="CG728" t="str">
            <v xml:space="preserve">Reinstall in the reverse order. </v>
          </cell>
          <cell r="CH728" t="str">
            <v/>
          </cell>
          <cell r="CI728" t="str">
            <v xml:space="preserve">Use thread-locking compound on fasteners. Use silicone grease on bonded seals for preservation.  Use anti-seizing grease/compound on bulkhead connectors and bolts.  Use  bonding compound on mounting strap clamp locations as required. </v>
          </cell>
          <cell r="CJ728" t="str">
            <v xml:space="preserve">No predicted life limitations. </v>
          </cell>
          <cell r="CK728" t="str">
            <v/>
          </cell>
          <cell r="CL728" t="str">
            <v>Y</v>
          </cell>
        </row>
        <row r="729">
          <cell r="A729">
            <v>745</v>
          </cell>
          <cell r="B729">
            <v>406</v>
          </cell>
          <cell r="C729">
            <v>3</v>
          </cell>
          <cell r="D729" t="str">
            <v>Y</v>
          </cell>
          <cell r="E729">
            <v>8.9714274454228818E-2</v>
          </cell>
          <cell r="F729" t="str">
            <v>SV00A0A410AA1319</v>
          </cell>
          <cell r="G729" t="str">
            <v>Z-W-M20/SS</v>
          </cell>
          <cell r="H729" t="str">
            <v>SCOUT/REC</v>
          </cell>
          <cell r="I729" t="str">
            <v>AUXILIARY TANK - 1 - SCOUT + RECOVERY</v>
          </cell>
          <cell r="J729" t="str">
            <v>M20 Nut</v>
          </cell>
          <cell r="K729" t="str">
            <v>Aluminium Support Structure</v>
          </cell>
          <cell r="L729" t="str">
            <v>M20 Nut</v>
          </cell>
          <cell r="M729">
            <v>2</v>
          </cell>
          <cell r="N729">
            <v>2</v>
          </cell>
          <cell r="O729">
            <v>4.4857137227114409E-2</v>
          </cell>
          <cell r="P729">
            <v>8.9714274454228818E-2</v>
          </cell>
          <cell r="Q729">
            <v>8.9714274454228823E-8</v>
          </cell>
          <cell r="R729">
            <v>11146498.214285715</v>
          </cell>
          <cell r="S729" t="str">
            <v>No redundancy</v>
          </cell>
          <cell r="T729" t="str">
            <v>NPRD 95 P2-146, Nut Plain Hexagon P# MS-51968-17- 1/624.2039M GM converted to hours.</v>
          </cell>
          <cell r="U729">
            <v>1</v>
          </cell>
          <cell r="V729">
            <v>0.25</v>
          </cell>
          <cell r="W729">
            <v>2.2428568613557206E-8</v>
          </cell>
          <cell r="X72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729">
            <v>1</v>
          </cell>
          <cell r="AA729" t="str">
            <v>R6</v>
          </cell>
          <cell r="AB729" t="str">
            <v>T0</v>
          </cell>
          <cell r="AC729" t="str">
            <v>P19</v>
          </cell>
          <cell r="AD729" t="str">
            <v>T0</v>
          </cell>
          <cell r="AE729">
            <v>0</v>
          </cell>
          <cell r="AF729">
            <v>1.6666666666666666E-2</v>
          </cell>
          <cell r="AG729">
            <v>0.13333333333333333</v>
          </cell>
          <cell r="AH729">
            <v>1.6666666666666666E-2</v>
          </cell>
          <cell r="AI729">
            <v>0</v>
          </cell>
          <cell r="AJ729">
            <v>8.3333333333333329E-2</v>
          </cell>
          <cell r="AK729">
            <v>0</v>
          </cell>
          <cell r="AL729">
            <v>0</v>
          </cell>
          <cell r="AM729">
            <v>0.25</v>
          </cell>
          <cell r="AN729">
            <v>2.2428568613557206E-8</v>
          </cell>
          <cell r="AP729">
            <v>2</v>
          </cell>
          <cell r="AQ729">
            <v>2</v>
          </cell>
          <cell r="BD729">
            <v>2</v>
          </cell>
          <cell r="BJ729">
            <v>1</v>
          </cell>
          <cell r="BK729">
            <v>1</v>
          </cell>
          <cell r="BL729">
            <v>2</v>
          </cell>
          <cell r="BM729">
            <v>1</v>
          </cell>
          <cell r="BO729" t="str">
            <v/>
          </cell>
          <cell r="BP729" t="str">
            <v xml:space="preserve">Expected to be replaceable. </v>
          </cell>
          <cell r="BQ729" t="str">
            <v/>
          </cell>
          <cell r="BR729" t="str">
            <v/>
          </cell>
          <cell r="BS729" t="str">
            <v/>
          </cell>
          <cell r="BT729" t="str">
            <v/>
          </cell>
          <cell r="BU729" t="str">
            <v/>
          </cell>
          <cell r="BV729" t="str">
            <v xml:space="preserve">Remove tank in accordance with above to gain access. Expected to need 2 mechanics to remove tank. </v>
          </cell>
          <cell r="BW729" t="str">
            <v/>
          </cell>
          <cell r="BX729" t="str">
            <v/>
          </cell>
          <cell r="BY729" t="str">
            <v/>
          </cell>
          <cell r="BZ729" t="str">
            <v/>
          </cell>
          <cell r="CA729" t="str">
            <v xml:space="preserve">Repair by exchange available at First or Second line without special facilities. </v>
          </cell>
          <cell r="CB729" t="str">
            <v/>
          </cell>
          <cell r="CC729" t="str">
            <v/>
          </cell>
          <cell r="CD729" t="str">
            <v/>
          </cell>
          <cell r="CE729" t="str">
            <v/>
          </cell>
          <cell r="CF729" t="str">
            <v xml:space="preserve">Remove and replace part with standard tools. No Special tools predicted. </v>
          </cell>
          <cell r="CG729" t="str">
            <v xml:space="preserve">Reinstall in the reverse order. </v>
          </cell>
          <cell r="CH729" t="str">
            <v/>
          </cell>
          <cell r="CI729" t="str">
            <v xml:space="preserve">Use thread-locking compound on fasteners. Use silicone grease on bonded seals for preservation.  Use anti-seizing grease/compound on bulkhead connectors and bolts.  Use  bonding compound on mounting strap clamp locations as required. </v>
          </cell>
          <cell r="CJ729" t="str">
            <v xml:space="preserve">No predicted life limitations. </v>
          </cell>
          <cell r="CK729" t="str">
            <v/>
          </cell>
          <cell r="CL729" t="str">
            <v>Y</v>
          </cell>
        </row>
        <row r="730">
          <cell r="A730">
            <v>746</v>
          </cell>
          <cell r="B730">
            <v>417</v>
          </cell>
          <cell r="C730">
            <v>1</v>
          </cell>
          <cell r="D730" t="str">
            <v>N</v>
          </cell>
          <cell r="E730">
            <v>0</v>
          </cell>
          <cell r="F730" t="str">
            <v>SV00A0A410AA</v>
          </cell>
          <cell r="G730" t="str">
            <v>FT28204</v>
          </cell>
          <cell r="H730" t="str">
            <v>PMRS</v>
          </cell>
          <cell r="I730" t="str">
            <v>AUXILIARY TANK- 2 - PMRS</v>
          </cell>
          <cell r="J730" t="str">
            <v/>
          </cell>
          <cell r="K730" t="str">
            <v>AUXILIARY TANK</v>
          </cell>
          <cell r="L730" t="str">
            <v/>
          </cell>
          <cell r="M730" t="str">
            <v/>
          </cell>
          <cell r="N730" t="str">
            <v/>
          </cell>
          <cell r="O730">
            <v>78.36770643580536</v>
          </cell>
          <cell r="P730">
            <v>78.36770643580536</v>
          </cell>
          <cell r="Q730">
            <v>7.8367706435805365E-5</v>
          </cell>
          <cell r="R730">
            <v>12760.358130668868</v>
          </cell>
          <cell r="S730" t="str">
            <v>Main and Secondary Tanks continues to provide fuel to Collector Tank</v>
          </cell>
          <cell r="T730" t="str">
            <v>Sum of Below Parts</v>
          </cell>
          <cell r="U730">
            <v>1</v>
          </cell>
          <cell r="V730">
            <v>0.29329750026279455</v>
          </cell>
          <cell r="W730">
            <v>2.2985052398950231E-5</v>
          </cell>
          <cell r="Z730">
            <v>0</v>
          </cell>
          <cell r="AA730" t="str">
            <v>T0</v>
          </cell>
          <cell r="AB730" t="str">
            <v>T0</v>
          </cell>
          <cell r="AC730" t="str">
            <v>T0</v>
          </cell>
          <cell r="AD730" t="str">
            <v>T0</v>
          </cell>
          <cell r="AL730" t="str">
            <v>MTTE =</v>
          </cell>
          <cell r="AM730">
            <v>0.29329750026279455</v>
          </cell>
          <cell r="BQ730" t="str">
            <v/>
          </cell>
          <cell r="BR730" t="str">
            <v/>
          </cell>
          <cell r="BS730" t="str">
            <v/>
          </cell>
          <cell r="BT730" t="str">
            <v/>
          </cell>
          <cell r="BV730" t="str">
            <v/>
          </cell>
          <cell r="BW730" t="str">
            <v/>
          </cell>
          <cell r="BX730" t="str">
            <v/>
          </cell>
          <cell r="BZ730" t="str">
            <v/>
          </cell>
          <cell r="CE730" t="str">
            <v/>
          </cell>
          <cell r="CK730" t="str">
            <v/>
          </cell>
          <cell r="CL730" t="str">
            <v>Y</v>
          </cell>
        </row>
        <row r="731">
          <cell r="A731">
            <v>747</v>
          </cell>
          <cell r="B731">
            <v>418</v>
          </cell>
          <cell r="C731">
            <v>2</v>
          </cell>
          <cell r="D731" t="str">
            <v>Y</v>
          </cell>
          <cell r="E731">
            <v>3.5896000000000003</v>
          </cell>
          <cell r="F731" t="str">
            <v>SV00A0A410AA01</v>
          </cell>
          <cell r="G731" t="str">
            <v>FT28334</v>
          </cell>
          <cell r="H731" t="str">
            <v>PMRS</v>
          </cell>
          <cell r="I731" t="str">
            <v>AUXILIARY TANK- 2 - PMRS</v>
          </cell>
          <cell r="J731" t="str">
            <v>Rotational Moulding</v>
          </cell>
          <cell r="K731" t="str">
            <v>RM Tank CH54 Black Crosslink Polyethylene</v>
          </cell>
          <cell r="L731" t="str">
            <v>Rotational Moulding</v>
          </cell>
          <cell r="M731">
            <v>1</v>
          </cell>
          <cell r="N731">
            <v>1</v>
          </cell>
          <cell r="O731">
            <v>3.5896000000000003</v>
          </cell>
          <cell r="P731">
            <v>3.5896000000000003</v>
          </cell>
          <cell r="Q731">
            <v>3.5896000000000003E-6</v>
          </cell>
          <cell r="R731">
            <v>278582.57187430351</v>
          </cell>
          <cell r="S731" t="str">
            <v>Main and Secondary Tanks continues to provide fuel to Collector Tank</v>
          </cell>
          <cell r="T731" t="str">
            <v>NPRD 95 P2-213, Tank Fuel Engine - 0.1282M converted to hours</v>
          </cell>
          <cell r="U731">
            <v>2</v>
          </cell>
          <cell r="V731">
            <v>0.23333333333333334</v>
          </cell>
          <cell r="W731">
            <v>8.3757333333333337E-7</v>
          </cell>
          <cell r="X731" t="str">
            <v>Very difficult to repair. Remove and replace tank. Drain the tank. Remove the tank. Disconnect any pipework.  disconnect fuel level sensor and optical sensor.  Disconnect any retaining fasteners (straps, cradles and mounting plates).  Carefully remove the</v>
          </cell>
          <cell r="Z731">
            <v>1</v>
          </cell>
          <cell r="AA731" t="str">
            <v>R6</v>
          </cell>
          <cell r="AB731" t="str">
            <v>T0</v>
          </cell>
          <cell r="AC731" t="str">
            <v>P21</v>
          </cell>
          <cell r="AD731" t="str">
            <v>T0</v>
          </cell>
          <cell r="AE731">
            <v>0</v>
          </cell>
          <cell r="AF731">
            <v>1.6666666666666666E-2</v>
          </cell>
          <cell r="AG731">
            <v>0.11666666666666667</v>
          </cell>
          <cell r="AH731">
            <v>1.6666666666666666E-2</v>
          </cell>
          <cell r="AI731">
            <v>0</v>
          </cell>
          <cell r="AJ731">
            <v>8.3333333333333329E-2</v>
          </cell>
          <cell r="AK731">
            <v>0</v>
          </cell>
          <cell r="AL731">
            <v>0</v>
          </cell>
          <cell r="AM731">
            <v>0.23333333333333334</v>
          </cell>
          <cell r="AN731">
            <v>8.3757333333333337E-7</v>
          </cell>
          <cell r="AP731">
            <v>1</v>
          </cell>
          <cell r="AQ731">
            <v>5</v>
          </cell>
          <cell r="AX731">
            <v>1</v>
          </cell>
          <cell r="BD731">
            <v>2</v>
          </cell>
          <cell r="BI731">
            <v>1</v>
          </cell>
          <cell r="BJ731">
            <v>1</v>
          </cell>
          <cell r="BK731">
            <v>1</v>
          </cell>
          <cell r="BL731">
            <v>2</v>
          </cell>
          <cell r="BM731">
            <v>1</v>
          </cell>
          <cell r="BO731" t="str">
            <v/>
          </cell>
          <cell r="BP731" t="str">
            <v/>
          </cell>
          <cell r="BQ731" t="str">
            <v/>
          </cell>
          <cell r="BR731" t="str">
            <v/>
          </cell>
          <cell r="BS731" t="str">
            <v/>
          </cell>
          <cell r="BT731" t="str">
            <v/>
          </cell>
          <cell r="BU731" t="str">
            <v/>
          </cell>
          <cell r="BV731" t="str">
            <v>Very difficult to repair. Remove and replace tank. Drain the tank. Remove the tank. Disconnect any pipework.  disconnect fuel level sensor and optical sensor.  Disconnect any retaining fasteners (straps, cradles and mounting plates).  Carefully remove the</v>
          </cell>
          <cell r="BW731" t="str">
            <v/>
          </cell>
          <cell r="BX731" t="str">
            <v/>
          </cell>
          <cell r="BY731" t="str">
            <v/>
          </cell>
          <cell r="BZ731" t="str">
            <v/>
          </cell>
          <cell r="CA731" t="str">
            <v xml:space="preserve">Repair by exchange available at First or Second line without special facilities. </v>
          </cell>
          <cell r="CB731" t="str">
            <v/>
          </cell>
          <cell r="CC731" t="str">
            <v/>
          </cell>
          <cell r="CD731" t="str">
            <v xml:space="preserve">Difficult to repair.  Some specialist patching is possible.  GKN can supply details. </v>
          </cell>
          <cell r="CE731" t="str">
            <v/>
          </cell>
          <cell r="CF731" t="str">
            <v xml:space="preserve">Remove and replace part with standard tools. No Special tools predicted. </v>
          </cell>
          <cell r="CG731" t="str">
            <v xml:space="preserve">Reinstall in the reverse order. </v>
          </cell>
          <cell r="CH731" t="str">
            <v/>
          </cell>
          <cell r="CI731" t="str">
            <v xml:space="preserve">Use thread-locking compound on fasteners. Use silicone grease on bonded seals for preservation.  Use anti-seizing grease/compound on bulkhead connectors and bolts.  Use  bonding compound on mounting strap clamp locations as required. </v>
          </cell>
          <cell r="CJ731" t="str">
            <v xml:space="preserve">No predicted life limitations. </v>
          </cell>
          <cell r="CK731" t="str">
            <v/>
          </cell>
          <cell r="CL731" t="str">
            <v>Y</v>
          </cell>
        </row>
        <row r="732">
          <cell r="A732">
            <v>750</v>
          </cell>
          <cell r="B732">
            <v>362</v>
          </cell>
          <cell r="C732">
            <v>2</v>
          </cell>
          <cell r="D732" t="str">
            <v>N</v>
          </cell>
          <cell r="E732">
            <v>0</v>
          </cell>
          <cell r="F732" t="str">
            <v/>
          </cell>
          <cell r="G732" t="str">
            <v>FT28234</v>
          </cell>
          <cell r="H732" t="str">
            <v>PMRS</v>
          </cell>
          <cell r="I732" t="str">
            <v>AUXILIARY TANK- 2 - PMRS</v>
          </cell>
          <cell r="J732" t="str">
            <v/>
          </cell>
          <cell r="K732" t="str">
            <v>COVERING AUX TANK</v>
          </cell>
          <cell r="L732" t="str">
            <v/>
          </cell>
          <cell r="M732" t="str">
            <v/>
          </cell>
          <cell r="N732" t="str">
            <v/>
          </cell>
          <cell r="O732">
            <v>3</v>
          </cell>
          <cell r="P732">
            <v>3</v>
          </cell>
          <cell r="Q732">
            <v>3.0000000000000001E-6</v>
          </cell>
          <cell r="R732">
            <v>333333.33333333331</v>
          </cell>
          <cell r="S732" t="str">
            <v>No redundancy</v>
          </cell>
          <cell r="T732" t="str">
            <v>Sum of Below Parts</v>
          </cell>
          <cell r="U732">
            <v>2</v>
          </cell>
          <cell r="V732">
            <v>0.23333333333333331</v>
          </cell>
          <cell r="W732">
            <v>6.9999999999999997E-7</v>
          </cell>
          <cell r="X732" t="str">
            <v xml:space="preserve">See parts below. Damaged parts will require replacement of tank. </v>
          </cell>
          <cell r="Z732">
            <v>0</v>
          </cell>
          <cell r="AA732" t="str">
            <v>T0</v>
          </cell>
          <cell r="AB732" t="str">
            <v>T0</v>
          </cell>
          <cell r="AC732" t="str">
            <v>T0</v>
          </cell>
          <cell r="AD732" t="str">
            <v>T0</v>
          </cell>
          <cell r="AL732" t="str">
            <v>MTTE =</v>
          </cell>
          <cell r="AM732">
            <v>0.23333333333333331</v>
          </cell>
          <cell r="AN732">
            <v>6.9999999999999997E-7</v>
          </cell>
          <cell r="BD732">
            <v>2</v>
          </cell>
          <cell r="BJ732">
            <v>6</v>
          </cell>
          <cell r="BN732">
            <v>3</v>
          </cell>
          <cell r="BO732" t="str">
            <v/>
          </cell>
          <cell r="BQ732" t="str">
            <v/>
          </cell>
          <cell r="BR732" t="str">
            <v/>
          </cell>
          <cell r="BS732" t="str">
            <v/>
          </cell>
          <cell r="BT732" t="str">
            <v/>
          </cell>
          <cell r="BU732" t="str">
            <v/>
          </cell>
          <cell r="BV732" t="str">
            <v/>
          </cell>
          <cell r="BW732" t="str">
            <v/>
          </cell>
          <cell r="BX732" t="str">
            <v/>
          </cell>
          <cell r="BY732" t="str">
            <v/>
          </cell>
          <cell r="BZ732" t="str">
            <v/>
          </cell>
          <cell r="CA732" t="str">
            <v/>
          </cell>
          <cell r="CB732" t="str">
            <v/>
          </cell>
          <cell r="CC732" t="str">
            <v/>
          </cell>
          <cell r="CD732" t="str">
            <v/>
          </cell>
          <cell r="CE732" t="str">
            <v/>
          </cell>
          <cell r="CF732" t="str">
            <v/>
          </cell>
          <cell r="CG732" t="str">
            <v/>
          </cell>
          <cell r="CH732" t="str">
            <v/>
          </cell>
          <cell r="CK732" t="str">
            <v xml:space="preserve">See parts below. Damaged parts will require replacement of tank. </v>
          </cell>
          <cell r="CL732" t="str">
            <v>Y</v>
          </cell>
        </row>
        <row r="733">
          <cell r="A733">
            <v>751</v>
          </cell>
          <cell r="B733">
            <v>422</v>
          </cell>
          <cell r="C733">
            <v>3</v>
          </cell>
          <cell r="D733" t="str">
            <v>Y</v>
          </cell>
          <cell r="E733">
            <v>1</v>
          </cell>
          <cell r="F733" t="str">
            <v>SV00A0A410AA0101</v>
          </cell>
          <cell r="G733" t="str">
            <v>PF-5177/5/NA92/W</v>
          </cell>
          <cell r="H733" t="str">
            <v>PMRS</v>
          </cell>
          <cell r="I733" t="str">
            <v>AUXILIARY TANK- 2 - PMRS</v>
          </cell>
          <cell r="J733" t="str">
            <v>Sponge Layer</v>
          </cell>
          <cell r="K733" t="str">
            <v>Self Seal Covering</v>
          </cell>
          <cell r="L733" t="str">
            <v>Sponge Layer</v>
          </cell>
          <cell r="M733">
            <v>1</v>
          </cell>
          <cell r="N733">
            <v>1</v>
          </cell>
          <cell r="O733">
            <v>1</v>
          </cell>
          <cell r="P733">
            <v>1</v>
          </cell>
          <cell r="Q733">
            <v>9.9999999999999995E-7</v>
          </cell>
          <cell r="R733">
            <v>1000000</v>
          </cell>
          <cell r="S733" t="str">
            <v>No redundancy</v>
          </cell>
          <cell r="T733" t="str">
            <v>Unsubstantiated Estimate</v>
          </cell>
          <cell r="U733">
            <v>3</v>
          </cell>
          <cell r="V733">
            <v>0.23333333333333334</v>
          </cell>
          <cell r="W733">
            <v>2.3333333333333333E-7</v>
          </cell>
          <cell r="X733" t="str">
            <v>Tank is considered beyond economic repair. Remove and replace tank in accordance with above. Expected to require 2 mechanics to remove the tank. Repair by exchange available at First or Second line without special facilities. Vendor approved repair of the</v>
          </cell>
          <cell r="Z733">
            <v>1</v>
          </cell>
          <cell r="AA733" t="str">
            <v>R6</v>
          </cell>
          <cell r="AB733" t="str">
            <v>T0</v>
          </cell>
          <cell r="AC733" t="str">
            <v>T0</v>
          </cell>
          <cell r="AD733" t="str">
            <v>T0</v>
          </cell>
          <cell r="AE733">
            <v>0</v>
          </cell>
          <cell r="AF733">
            <v>1.6666666666666666E-2</v>
          </cell>
          <cell r="AG733">
            <v>0.11666666666666667</v>
          </cell>
          <cell r="AH733">
            <v>1.6666666666666666E-2</v>
          </cell>
          <cell r="AI733">
            <v>0</v>
          </cell>
          <cell r="AJ733">
            <v>8.3333333333333329E-2</v>
          </cell>
          <cell r="AK733">
            <v>0</v>
          </cell>
          <cell r="AL733">
            <v>0</v>
          </cell>
          <cell r="AM733">
            <v>0.23333333333333334</v>
          </cell>
          <cell r="AN733">
            <v>2.3333333333333333E-7</v>
          </cell>
          <cell r="AP733">
            <v>2</v>
          </cell>
          <cell r="AQ733">
            <v>3</v>
          </cell>
          <cell r="BD733">
            <v>2</v>
          </cell>
          <cell r="BF733">
            <v>1</v>
          </cell>
          <cell r="BG733">
            <v>1</v>
          </cell>
          <cell r="BI733">
            <v>1</v>
          </cell>
          <cell r="BJ733">
            <v>2</v>
          </cell>
          <cell r="BK733">
            <v>1</v>
          </cell>
          <cell r="BL733">
            <v>2</v>
          </cell>
          <cell r="BM733">
            <v>3</v>
          </cell>
          <cell r="BO733" t="str">
            <v/>
          </cell>
          <cell r="BP733" t="str">
            <v/>
          </cell>
          <cell r="BQ733" t="str">
            <v/>
          </cell>
          <cell r="BR733" t="str">
            <v/>
          </cell>
          <cell r="BS733" t="str">
            <v/>
          </cell>
          <cell r="BT733" t="str">
            <v/>
          </cell>
          <cell r="BU733" t="str">
            <v/>
          </cell>
          <cell r="BV733" t="str">
            <v xml:space="preserve">Tank is considered beyond economic repair. Remove and replace tank in accordance with above. Expected to require 2 mechanics to remove the tank. </v>
          </cell>
          <cell r="BW733" t="str">
            <v/>
          </cell>
          <cell r="BX733" t="str">
            <v/>
          </cell>
          <cell r="BY733" t="str">
            <v/>
          </cell>
          <cell r="BZ733" t="str">
            <v/>
          </cell>
          <cell r="CA733" t="str">
            <v xml:space="preserve">Repair by exchange available at First or Second line without special facilities. </v>
          </cell>
          <cell r="CB733" t="str">
            <v/>
          </cell>
          <cell r="CC733" t="str">
            <v xml:space="preserve">Vendor approved repair of the tank is predicted to be too time consuming for level 1 or 2 instituations and these should be controlled in level 3 or 4 institutions with greater access to materials, tools and clean, well-lit ventillated facilities.  </v>
          </cell>
          <cell r="CD733" t="str">
            <v xml:space="preserve">Difficult to repair.  Some specialist patching is possible.  GKN can supply details. </v>
          </cell>
          <cell r="CE733" t="str">
            <v/>
          </cell>
          <cell r="CF733" t="str">
            <v xml:space="preserve">Cutting tools and Separating spatulas required. </v>
          </cell>
          <cell r="CG733" t="str">
            <v xml:space="preserve">Reinstall in the reverse order. </v>
          </cell>
          <cell r="CH733" t="str">
            <v xml:space="preserve">Task time doesn't include 24 hours inactive time awaiting curing of Adhesives. </v>
          </cell>
          <cell r="CI733" t="str">
            <v xml:space="preserve">Use thread-locking compound on fasteners. Use silicone grease on bonded seals for preservation.  Use anti-seizing grease/compound on bulkhead connectors and bolts.  Use  bonding compound on mounting strap clamp locations as required. </v>
          </cell>
          <cell r="CJ733" t="str">
            <v>Life Limited.  Exchange the tank at 15 years. Return to Vendor for refurbishment or condemn.</v>
          </cell>
          <cell r="CK733" t="str">
            <v/>
          </cell>
          <cell r="CL733" t="str">
            <v>Y</v>
          </cell>
        </row>
        <row r="734">
          <cell r="A734">
            <v>752</v>
          </cell>
          <cell r="B734">
            <v>423</v>
          </cell>
          <cell r="C734">
            <v>3</v>
          </cell>
          <cell r="D734" t="str">
            <v>Y</v>
          </cell>
          <cell r="E734">
            <v>1</v>
          </cell>
          <cell r="F734" t="str">
            <v>SV00A0A410AA0103</v>
          </cell>
          <cell r="G734" t="str">
            <v>R-PU5503</v>
          </cell>
          <cell r="H734" t="str">
            <v>PMRS</v>
          </cell>
          <cell r="I734" t="str">
            <v>AUXILIARY TANK- 2 - PMRS</v>
          </cell>
          <cell r="J734" t="str">
            <v>Outer Covering SPRAY PU</v>
          </cell>
          <cell r="K734" t="str">
            <v>Self Seal Covering</v>
          </cell>
          <cell r="L734" t="str">
            <v>Outer Covering SPRAY PU</v>
          </cell>
          <cell r="M734">
            <v>1</v>
          </cell>
          <cell r="N734">
            <v>1</v>
          </cell>
          <cell r="O734">
            <v>1</v>
          </cell>
          <cell r="P734">
            <v>1</v>
          </cell>
          <cell r="Q734">
            <v>9.9999999999999995E-7</v>
          </cell>
          <cell r="R734">
            <v>1000000</v>
          </cell>
          <cell r="S734" t="str">
            <v>No redundancy</v>
          </cell>
          <cell r="T734" t="str">
            <v>Unsubstantiated Estimate</v>
          </cell>
          <cell r="U734">
            <v>2</v>
          </cell>
          <cell r="V734">
            <v>0.23333333333333334</v>
          </cell>
          <cell r="W734">
            <v>2.3333333333333333E-7</v>
          </cell>
          <cell r="X734" t="str">
            <v>Tank is considered beyond economic repair. Remove and replace tank in accordance with above. Expected to require 2 mechanics to remove the tank. Repair by exchange available at First or Second line without special facilities. Vendor approved repair of the</v>
          </cell>
          <cell r="Z734">
            <v>1</v>
          </cell>
          <cell r="AA734" t="str">
            <v>R6</v>
          </cell>
          <cell r="AB734" t="str">
            <v>T0</v>
          </cell>
          <cell r="AC734" t="str">
            <v>T0</v>
          </cell>
          <cell r="AD734" t="str">
            <v>T0</v>
          </cell>
          <cell r="AE734">
            <v>0</v>
          </cell>
          <cell r="AF734">
            <v>1.6666666666666666E-2</v>
          </cell>
          <cell r="AG734">
            <v>0.11666666666666667</v>
          </cell>
          <cell r="AH734">
            <v>1.6666666666666666E-2</v>
          </cell>
          <cell r="AI734">
            <v>0</v>
          </cell>
          <cell r="AJ734">
            <v>8.3333333333333329E-2</v>
          </cell>
          <cell r="AK734">
            <v>0</v>
          </cell>
          <cell r="AL734">
            <v>0</v>
          </cell>
          <cell r="AM734">
            <v>0.23333333333333334</v>
          </cell>
          <cell r="AN734">
            <v>2.3333333333333333E-7</v>
          </cell>
          <cell r="AP734">
            <v>2</v>
          </cell>
          <cell r="AQ734">
            <v>3</v>
          </cell>
          <cell r="BD734">
            <v>2</v>
          </cell>
          <cell r="BF734">
            <v>1</v>
          </cell>
          <cell r="BG734">
            <v>1</v>
          </cell>
          <cell r="BI734">
            <v>1</v>
          </cell>
          <cell r="BJ734">
            <v>5</v>
          </cell>
          <cell r="BK734">
            <v>1</v>
          </cell>
          <cell r="BL734">
            <v>3</v>
          </cell>
          <cell r="BM734">
            <v>1</v>
          </cell>
          <cell r="BO734" t="str">
            <v/>
          </cell>
          <cell r="BP734" t="str">
            <v/>
          </cell>
          <cell r="BQ734" t="str">
            <v/>
          </cell>
          <cell r="BR734" t="str">
            <v/>
          </cell>
          <cell r="BS734" t="str">
            <v/>
          </cell>
          <cell r="BT734" t="str">
            <v/>
          </cell>
          <cell r="BU734" t="str">
            <v/>
          </cell>
          <cell r="BV734" t="str">
            <v xml:space="preserve">Tank is considered beyond economic repair. Remove and replace tank in accordance with above. Expected to require 2 mechanics to remove the tank. </v>
          </cell>
          <cell r="BW734" t="str">
            <v/>
          </cell>
          <cell r="BX734" t="str">
            <v/>
          </cell>
          <cell r="BY734" t="str">
            <v/>
          </cell>
          <cell r="BZ734" t="str">
            <v/>
          </cell>
          <cell r="CA734" t="str">
            <v xml:space="preserve">Repair by exchange available at First or Second line without special facilities. </v>
          </cell>
          <cell r="CB734" t="str">
            <v/>
          </cell>
          <cell r="CC734" t="str">
            <v xml:space="preserve">Vendor approved repair of the tank is predicted to be too time consuming for level 1 or 2 instituations and these should be controlled in level 3 or 4 institutions with greater access to materials, tools and clean, well-lit ventillated facilities.  </v>
          </cell>
          <cell r="CD734" t="str">
            <v xml:space="preserve">Difficult to repair.  Some specialist patching is possible.  GKN can supply details. </v>
          </cell>
          <cell r="CE734" t="str">
            <v/>
          </cell>
          <cell r="CF734" t="str">
            <v>Requires simple disposible PU application mixing and application tools and Disposible NItrile Gloves. HAZAROUS. MATERIAL, FOLLOW MSDS M-FPT/R-PU555/A and B (provided in the Kit) and the INSTRUCTIONS (provided in the Kit).</v>
          </cell>
          <cell r="CG734" t="str">
            <v xml:space="preserve">Reinstall in the reverse order. </v>
          </cell>
          <cell r="CH734" t="str">
            <v xml:space="preserve">Task time doesn't include 24 hours inactive time awaiting curing of Adhesives. </v>
          </cell>
          <cell r="CI734" t="str">
            <v>Use thread-locking compound on fasteners. Use silicone grease on bonded seals for preservation.  Use anti-seizing grease/compound on bulkhead connectors and bolts.  Use  bonding compound on mounting strap clamp locations as required.  Use  2 Part PU Repai</v>
          </cell>
          <cell r="CJ734" t="str">
            <v xml:space="preserve">No predicted life limitations. </v>
          </cell>
          <cell r="CK734" t="str">
            <v/>
          </cell>
          <cell r="CL734" t="str">
            <v>Y</v>
          </cell>
        </row>
        <row r="735">
          <cell r="A735">
            <v>753</v>
          </cell>
          <cell r="B735">
            <v>423</v>
          </cell>
          <cell r="C735">
            <v>3</v>
          </cell>
          <cell r="D735" t="str">
            <v>Y</v>
          </cell>
          <cell r="E735">
            <v>1</v>
          </cell>
          <cell r="F735" t="str">
            <v>SV00A0A410AA0105</v>
          </cell>
          <cell r="G735" t="str">
            <v>CA8360R/285</v>
          </cell>
          <cell r="H735" t="str">
            <v>PMRS</v>
          </cell>
          <cell r="I735" t="str">
            <v>AUXILIARY TANK- 2 - PMRS</v>
          </cell>
          <cell r="J735" t="str">
            <v>Def Stan 80-208 NATO Green No. 285 (Matt, Pu multi-pack)</v>
          </cell>
          <cell r="K735" t="str">
            <v>Camoflage Covering</v>
          </cell>
          <cell r="L735" t="str">
            <v>Def Stan 80-208 NATO Green No. 285 (Matt, Pu multi-pack)</v>
          </cell>
          <cell r="M735">
            <v>1</v>
          </cell>
          <cell r="N735">
            <v>1</v>
          </cell>
          <cell r="O735">
            <v>1</v>
          </cell>
          <cell r="P735">
            <v>1</v>
          </cell>
          <cell r="Q735">
            <v>9.9999999999999995E-7</v>
          </cell>
          <cell r="R735">
            <v>1000000</v>
          </cell>
          <cell r="S735" t="str">
            <v>No redundancy</v>
          </cell>
          <cell r="T735" t="str">
            <v>Unsubstantiated Estimate</v>
          </cell>
          <cell r="U735">
            <v>2</v>
          </cell>
          <cell r="V735">
            <v>0.23333333333333334</v>
          </cell>
          <cell r="W735">
            <v>2.3333333333333333E-7</v>
          </cell>
          <cell r="X735" t="str">
            <v>Tank is considered beyond economic repair. Remove and replace tank in accordance with above. Expected to require 2 mechanics to remove the tank. Repair by exchange available at First or Second line without special facilities. Vendor approved repair of the</v>
          </cell>
          <cell r="Z735">
            <v>1</v>
          </cell>
          <cell r="AA735" t="str">
            <v>R6</v>
          </cell>
          <cell r="AB735" t="str">
            <v>T0</v>
          </cell>
          <cell r="AC735" t="str">
            <v>T0</v>
          </cell>
          <cell r="AD735" t="str">
            <v>T0</v>
          </cell>
          <cell r="AE735">
            <v>0</v>
          </cell>
          <cell r="AF735">
            <v>1.6666666666666666E-2</v>
          </cell>
          <cell r="AG735">
            <v>0.11666666666666667</v>
          </cell>
          <cell r="AH735">
            <v>1.6666666666666666E-2</v>
          </cell>
          <cell r="AI735">
            <v>0</v>
          </cell>
          <cell r="AJ735">
            <v>8.3333333333333329E-2</v>
          </cell>
          <cell r="AK735">
            <v>0</v>
          </cell>
          <cell r="AL735">
            <v>0</v>
          </cell>
          <cell r="AM735">
            <v>0.23333333333333334</v>
          </cell>
          <cell r="AN735">
            <v>2.3333333333333333E-7</v>
          </cell>
          <cell r="AP735">
            <v>2</v>
          </cell>
          <cell r="AQ735">
            <v>3</v>
          </cell>
          <cell r="BD735">
            <v>2</v>
          </cell>
          <cell r="BF735">
            <v>1</v>
          </cell>
          <cell r="BG735">
            <v>1</v>
          </cell>
          <cell r="BI735">
            <v>1</v>
          </cell>
          <cell r="BJ735">
            <v>4</v>
          </cell>
          <cell r="BK735">
            <v>1</v>
          </cell>
          <cell r="BL735">
            <v>4</v>
          </cell>
          <cell r="BM735">
            <v>1</v>
          </cell>
          <cell r="BO735" t="str">
            <v/>
          </cell>
          <cell r="BP735" t="str">
            <v/>
          </cell>
          <cell r="BQ735" t="str">
            <v/>
          </cell>
          <cell r="BR735" t="str">
            <v/>
          </cell>
          <cell r="BS735" t="str">
            <v/>
          </cell>
          <cell r="BT735" t="str">
            <v/>
          </cell>
          <cell r="BU735" t="str">
            <v/>
          </cell>
          <cell r="BV735" t="str">
            <v xml:space="preserve">Tank is considered beyond economic repair. Remove and replace tank in accordance with above. Expected to require 2 mechanics to remove the tank. </v>
          </cell>
          <cell r="BW735" t="str">
            <v/>
          </cell>
          <cell r="BX735" t="str">
            <v/>
          </cell>
          <cell r="BY735" t="str">
            <v/>
          </cell>
          <cell r="BZ735" t="str">
            <v/>
          </cell>
          <cell r="CA735" t="str">
            <v xml:space="preserve">Repair by exchange available at First or Second line without special facilities. </v>
          </cell>
          <cell r="CB735" t="str">
            <v/>
          </cell>
          <cell r="CC735" t="str">
            <v xml:space="preserve">Vendor approved repair of the tank is predicted to be too time consuming for level 1 or 2 instituations and these should be controlled in level 3 or 4 institutions with greater access to materials, tools and clean, well-lit ventillated facilities.  </v>
          </cell>
          <cell r="CD735" t="str">
            <v xml:space="preserve">Difficult to repair.  Some specialist patching is possible.  GKN can supply details. </v>
          </cell>
          <cell r="CE735" t="str">
            <v/>
          </cell>
          <cell r="CF735" t="str">
            <v xml:space="preserve">Prepare the surface in accordance with manufacturers MSDS and application instructions. </v>
          </cell>
          <cell r="CG735" t="str">
            <v xml:space="preserve">Reinstall in the reverse order. </v>
          </cell>
          <cell r="CH735" t="str">
            <v xml:space="preserve">Task time doesn't include 24 hours inactive time awaiting curing of Adhesives. </v>
          </cell>
          <cell r="CI735" t="str">
            <v>Use thread-locking compound on fasteners. Use silicone grease on bonded seals for preservation.  Use anti-seizing grease/compound on bulkhead connectors and bolts.  Use bonding compound on mounting strap clamp locations as required.  Use Def Stan 8-28 NAT</v>
          </cell>
          <cell r="CJ735" t="str">
            <v xml:space="preserve">No predicted life limitations. </v>
          </cell>
          <cell r="CK735" t="str">
            <v/>
          </cell>
          <cell r="CL735" t="str">
            <v>Y</v>
          </cell>
        </row>
        <row r="736">
          <cell r="A736">
            <v>754</v>
          </cell>
          <cell r="B736">
            <v>314</v>
          </cell>
          <cell r="C736">
            <v>2</v>
          </cell>
          <cell r="D736" t="str">
            <v>N</v>
          </cell>
          <cell r="E736">
            <v>0</v>
          </cell>
          <cell r="F736" t="str">
            <v>SV00A0A410AA15</v>
          </cell>
          <cell r="G736" t="str">
            <v>FT28394</v>
          </cell>
          <cell r="H736" t="str">
            <v>SCOUT/REC</v>
          </cell>
          <cell r="I736" t="str">
            <v>AUXILIARY TANK- 2 - PMRS</v>
          </cell>
          <cell r="J736" t="str">
            <v/>
          </cell>
          <cell r="K736" t="str">
            <v>Access Cover Assy</v>
          </cell>
          <cell r="L736" t="str">
            <v/>
          </cell>
          <cell r="M736" t="str">
            <v/>
          </cell>
          <cell r="N736" t="str">
            <v/>
          </cell>
          <cell r="O736">
            <v>2.274817423967924</v>
          </cell>
          <cell r="P736">
            <v>2.274817423967924</v>
          </cell>
          <cell r="Q736">
            <v>2.274817423967924E-6</v>
          </cell>
          <cell r="R736">
            <v>439595.71852395852</v>
          </cell>
          <cell r="S736" t="str">
            <v>No redundancy</v>
          </cell>
          <cell r="T736" t="str">
            <v>Sum of Below Parts</v>
          </cell>
          <cell r="U736">
            <v>1</v>
          </cell>
          <cell r="V736">
            <v>0.74842309663077577</v>
          </cell>
          <cell r="W736">
            <v>1.702525900715718E-6</v>
          </cell>
          <cell r="X736" t="str">
            <v xml:space="preserve">Repair by exchange available at First or Second line without special facilities. See parts below. Individual damaged parts can be replaced without replacing the tank. </v>
          </cell>
          <cell r="Z736">
            <v>0</v>
          </cell>
          <cell r="AA736" t="str">
            <v>T0</v>
          </cell>
          <cell r="AB736" t="str">
            <v>T0</v>
          </cell>
          <cell r="AC736" t="str">
            <v>T0</v>
          </cell>
          <cell r="AD736" t="str">
            <v>T0</v>
          </cell>
          <cell r="AL736" t="str">
            <v>MTTE =</v>
          </cell>
          <cell r="AM736">
            <v>0.74842309663077577</v>
          </cell>
          <cell r="AN736">
            <v>1.702525900715718E-6</v>
          </cell>
          <cell r="AP736">
            <v>1</v>
          </cell>
          <cell r="AQ736">
            <v>4</v>
          </cell>
          <cell r="BJ736">
            <v>6</v>
          </cell>
          <cell r="BL736">
            <v>6</v>
          </cell>
          <cell r="BM736">
            <v>5</v>
          </cell>
          <cell r="BN736">
            <v>2</v>
          </cell>
          <cell r="BO736" t="str">
            <v/>
          </cell>
          <cell r="BP736" t="str">
            <v/>
          </cell>
          <cell r="BQ736" t="str">
            <v/>
          </cell>
          <cell r="BR736" t="str">
            <v/>
          </cell>
          <cell r="BS736" t="str">
            <v/>
          </cell>
          <cell r="BT736" t="str">
            <v/>
          </cell>
          <cell r="BU736" t="str">
            <v/>
          </cell>
          <cell r="BV736" t="str">
            <v/>
          </cell>
          <cell r="BW736" t="str">
            <v/>
          </cell>
          <cell r="BX736" t="str">
            <v/>
          </cell>
          <cell r="BY736" t="str">
            <v/>
          </cell>
          <cell r="BZ736" t="str">
            <v/>
          </cell>
          <cell r="CA736" t="str">
            <v xml:space="preserve">Repair by exchange available at First or Second line without special facilities. </v>
          </cell>
          <cell r="CB736" t="str">
            <v/>
          </cell>
          <cell r="CC736" t="str">
            <v/>
          </cell>
          <cell r="CD736" t="str">
            <v/>
          </cell>
          <cell r="CE736" t="str">
            <v/>
          </cell>
          <cell r="CF736" t="str">
            <v/>
          </cell>
          <cell r="CG736" t="str">
            <v/>
          </cell>
          <cell r="CH736" t="str">
            <v/>
          </cell>
          <cell r="CI736" t="str">
            <v/>
          </cell>
          <cell r="CJ736" t="str">
            <v/>
          </cell>
          <cell r="CK736" t="str">
            <v xml:space="preserve">See parts below. Individual damaged parts can be replaced without replacing the tank. </v>
          </cell>
          <cell r="CL736" t="str">
            <v>Y</v>
          </cell>
        </row>
        <row r="737">
          <cell r="A737">
            <v>755</v>
          </cell>
          <cell r="B737">
            <v>314</v>
          </cell>
          <cell r="C737">
            <v>3</v>
          </cell>
          <cell r="D737" t="str">
            <v>Y</v>
          </cell>
          <cell r="E737">
            <v>0.224</v>
          </cell>
          <cell r="F737" t="str">
            <v>SV00A0A410AA1501</v>
          </cell>
          <cell r="G737" t="str">
            <v>FT28396</v>
          </cell>
          <cell r="H737" t="str">
            <v>SCOUT/REC</v>
          </cell>
          <cell r="I737" t="str">
            <v>AUXILIARY TANK- 2 - PMRS</v>
          </cell>
          <cell r="J737" t="str">
            <v>Lid</v>
          </cell>
          <cell r="K737" t="str">
            <v xml:space="preserve"> Access Cover Assy   FT28394</v>
          </cell>
          <cell r="L737" t="str">
            <v>Lid</v>
          </cell>
          <cell r="M737">
            <v>1</v>
          </cell>
          <cell r="N737">
            <v>1</v>
          </cell>
          <cell r="O737">
            <v>0.224</v>
          </cell>
          <cell r="P737">
            <v>0.224</v>
          </cell>
          <cell r="Q737">
            <v>2.2399999999999999E-7</v>
          </cell>
          <cell r="R737">
            <v>4464285.7142857146</v>
          </cell>
          <cell r="S737" t="str">
            <v>No redundancy</v>
          </cell>
          <cell r="T737" t="str">
            <v>NPRD 95 P2-152, Plate - 0.008M GM converted to hours.</v>
          </cell>
          <cell r="U737">
            <v>1</v>
          </cell>
          <cell r="V737">
            <v>0.85</v>
          </cell>
          <cell r="W737">
            <v>1.9039999999999998E-7</v>
          </cell>
          <cell r="X737" t="str">
            <v>Expected to require 1 mechanic to conduct repairs. Expected to be repairable in situ. Remove Cover Lid Assembly. Remove 36 bolts to remove the Top Access Plate. Repair by exchange available at First or Second line without special facilities. Remove and re</v>
          </cell>
          <cell r="Y737">
            <v>36</v>
          </cell>
          <cell r="Z737">
            <v>0</v>
          </cell>
          <cell r="AA737" t="str">
            <v>T0</v>
          </cell>
          <cell r="AB737" t="str">
            <v>T6</v>
          </cell>
          <cell r="AC737" t="str">
            <v>P17</v>
          </cell>
          <cell r="AD737" t="str">
            <v>T0</v>
          </cell>
          <cell r="AE737">
            <v>0.3</v>
          </cell>
          <cell r="AF737">
            <v>0</v>
          </cell>
          <cell r="AG737">
            <v>0.16666666666666666</v>
          </cell>
          <cell r="AH737">
            <v>0</v>
          </cell>
          <cell r="AI737">
            <v>0.3</v>
          </cell>
          <cell r="AJ737">
            <v>8.3333333333333329E-2</v>
          </cell>
          <cell r="AK737">
            <v>0</v>
          </cell>
          <cell r="AL737">
            <v>0</v>
          </cell>
          <cell r="AM737">
            <v>0.85</v>
          </cell>
          <cell r="AN737">
            <v>1.9039999999999998E-7</v>
          </cell>
          <cell r="AP737">
            <v>1</v>
          </cell>
          <cell r="AQ737">
            <v>1</v>
          </cell>
          <cell r="AR737">
            <v>1</v>
          </cell>
          <cell r="AS737">
            <v>36</v>
          </cell>
          <cell r="AW737">
            <v>2</v>
          </cell>
          <cell r="BD737">
            <v>1</v>
          </cell>
          <cell r="BJ737">
            <v>1</v>
          </cell>
          <cell r="BL737">
            <v>1</v>
          </cell>
          <cell r="BM737">
            <v>1</v>
          </cell>
          <cell r="BO737" t="str">
            <v xml:space="preserve">Expected to require 1 mechanic to conduct repairs. </v>
          </cell>
          <cell r="BP737" t="str">
            <v xml:space="preserve">Expected to be repairable in situ. </v>
          </cell>
          <cell r="BQ737" t="str">
            <v/>
          </cell>
          <cell r="BR737" t="str">
            <v/>
          </cell>
          <cell r="BS737" t="str">
            <v/>
          </cell>
          <cell r="BT737" t="str">
            <v xml:space="preserve">Remove Cover Lid Assembly. </v>
          </cell>
          <cell r="BU737" t="str">
            <v/>
          </cell>
          <cell r="BV737" t="str">
            <v/>
          </cell>
          <cell r="BW737" t="str">
            <v xml:space="preserve">Remove 36 bolts to remove the Top Access Plate. </v>
          </cell>
          <cell r="BX737" t="str">
            <v/>
          </cell>
          <cell r="BY737" t="str">
            <v/>
          </cell>
          <cell r="BZ737" t="str">
            <v/>
          </cell>
          <cell r="CA737" t="str">
            <v xml:space="preserve">Repair by exchange available at First or Second line without special facilities. </v>
          </cell>
          <cell r="CB737" t="str">
            <v/>
          </cell>
          <cell r="CC737" t="str">
            <v/>
          </cell>
          <cell r="CD737" t="str">
            <v/>
          </cell>
          <cell r="CE737" t="str">
            <v/>
          </cell>
          <cell r="CF737" t="str">
            <v xml:space="preserve">Remove and replace part with standard tools. No Special tools predicted. </v>
          </cell>
          <cell r="CG737" t="str">
            <v/>
          </cell>
          <cell r="CH737" t="str">
            <v/>
          </cell>
          <cell r="CI737" t="str">
            <v xml:space="preserve">No consumeables predicted. </v>
          </cell>
          <cell r="CJ737" t="str">
            <v xml:space="preserve">No predicted life limitations. </v>
          </cell>
          <cell r="CK737" t="str">
            <v/>
          </cell>
          <cell r="CL737" t="str">
            <v>Y</v>
          </cell>
        </row>
        <row r="738">
          <cell r="A738">
            <v>756</v>
          </cell>
          <cell r="B738">
            <v>364</v>
          </cell>
          <cell r="C738">
            <v>3</v>
          </cell>
          <cell r="D738" t="str">
            <v>Y</v>
          </cell>
          <cell r="E738">
            <v>0.19500000000000001</v>
          </cell>
          <cell r="F738" t="str">
            <v>SV00A0A410AA1503</v>
          </cell>
          <cell r="G738" t="str">
            <v>FT28517</v>
          </cell>
          <cell r="H738" t="str">
            <v>SCOUT/REC</v>
          </cell>
          <cell r="I738" t="str">
            <v>AUXILIARY TANK- 2 - PMRS</v>
          </cell>
          <cell r="J738" t="str">
            <v>P seal</v>
          </cell>
          <cell r="K738" t="str">
            <v xml:space="preserve"> Access Cover Assy   FT28394</v>
          </cell>
          <cell r="L738" t="str">
            <v>P seal</v>
          </cell>
          <cell r="M738">
            <v>1</v>
          </cell>
          <cell r="N738">
            <v>1</v>
          </cell>
          <cell r="O738">
            <v>0.19500000000000001</v>
          </cell>
          <cell r="P738">
            <v>0.19500000000000001</v>
          </cell>
          <cell r="Q738">
            <v>1.9500000000000001E-7</v>
          </cell>
          <cell r="R738">
            <v>5128205.128205128</v>
          </cell>
          <cell r="S738" t="str">
            <v>No redundancy</v>
          </cell>
          <cell r="T738" t="str">
            <v>NPRD 95 P2-179, Seal O-Ring - 0.0780 GF converted to GM.</v>
          </cell>
          <cell r="U738">
            <v>1</v>
          </cell>
          <cell r="V738">
            <v>0.70000000000000007</v>
          </cell>
          <cell r="W738">
            <v>1.3650000000000001E-7</v>
          </cell>
          <cell r="X738" t="str">
            <v>Expected to require 1 mechanic to conduct repairs. Expected to be replaceable in situ. Remove Cover Lid Assembly. Remove 36 bolts to remove the Top Access Plate. Repair by exchange available at First or Second line without special facilities. Remove and r</v>
          </cell>
          <cell r="Y738">
            <v>36</v>
          </cell>
          <cell r="Z738">
            <v>0</v>
          </cell>
          <cell r="AA738" t="str">
            <v>T0</v>
          </cell>
          <cell r="AB738" t="str">
            <v>T6</v>
          </cell>
          <cell r="AC738" t="str">
            <v>P26</v>
          </cell>
          <cell r="AD738" t="str">
            <v>T0</v>
          </cell>
          <cell r="AE738">
            <v>0.3</v>
          </cell>
          <cell r="AF738">
            <v>0</v>
          </cell>
          <cell r="AG738">
            <v>1.6666666666666666E-2</v>
          </cell>
          <cell r="AH738">
            <v>0</v>
          </cell>
          <cell r="AI738">
            <v>0.3</v>
          </cell>
          <cell r="AJ738">
            <v>8.3333333333333329E-2</v>
          </cell>
          <cell r="AK738">
            <v>0</v>
          </cell>
          <cell r="AL738">
            <v>0</v>
          </cell>
          <cell r="AM738">
            <v>0.70000000000000007</v>
          </cell>
          <cell r="AN738">
            <v>1.3650000000000001E-7</v>
          </cell>
          <cell r="AP738">
            <v>2</v>
          </cell>
          <cell r="AQ738">
            <v>1</v>
          </cell>
          <cell r="AR738">
            <v>1</v>
          </cell>
          <cell r="AS738">
            <v>36</v>
          </cell>
          <cell r="AW738">
            <v>2</v>
          </cell>
          <cell r="BD738">
            <v>1</v>
          </cell>
          <cell r="BJ738">
            <v>1</v>
          </cell>
          <cell r="BL738">
            <v>1</v>
          </cell>
          <cell r="BM738">
            <v>2</v>
          </cell>
          <cell r="BO738" t="str">
            <v xml:space="preserve">Expected to require 1 mechanic to conduct repairs. </v>
          </cell>
          <cell r="BP738" t="str">
            <v xml:space="preserve">Expected to be replaceable in situ. </v>
          </cell>
          <cell r="BQ738" t="str">
            <v/>
          </cell>
          <cell r="BR738" t="str">
            <v/>
          </cell>
          <cell r="BS738" t="str">
            <v/>
          </cell>
          <cell r="BT738" t="str">
            <v xml:space="preserve">Remove Cover Lid Assembly. </v>
          </cell>
          <cell r="BU738" t="str">
            <v/>
          </cell>
          <cell r="BV738" t="str">
            <v/>
          </cell>
          <cell r="BW738" t="str">
            <v xml:space="preserve">Remove 36 bolts to remove the Top Access Plate. </v>
          </cell>
          <cell r="BX738" t="str">
            <v/>
          </cell>
          <cell r="BY738" t="str">
            <v/>
          </cell>
          <cell r="BZ738" t="str">
            <v/>
          </cell>
          <cell r="CA738" t="str">
            <v xml:space="preserve">Repair by exchange available at First or Second line without special facilities. </v>
          </cell>
          <cell r="CB738" t="str">
            <v/>
          </cell>
          <cell r="CC738" t="str">
            <v/>
          </cell>
          <cell r="CD738" t="str">
            <v/>
          </cell>
          <cell r="CE738" t="str">
            <v/>
          </cell>
          <cell r="CF738" t="str">
            <v xml:space="preserve">Remove and replace part with standard tools. No Special tools predicted. </v>
          </cell>
          <cell r="CG738" t="str">
            <v/>
          </cell>
          <cell r="CH738" t="str">
            <v/>
          </cell>
          <cell r="CI738" t="str">
            <v xml:space="preserve">No consumeables predicted. </v>
          </cell>
          <cell r="CJ738" t="str">
            <v>Life Limited. This material is subject to deterioration. Inspect on condition at 10 years, and every 5 years subsequently.</v>
          </cell>
          <cell r="CK738" t="str">
            <v/>
          </cell>
          <cell r="CL738" t="str">
            <v>Y</v>
          </cell>
        </row>
        <row r="739">
          <cell r="A739">
            <v>757</v>
          </cell>
          <cell r="B739">
            <v>92</v>
          </cell>
          <cell r="C739">
            <v>3</v>
          </cell>
          <cell r="D739" t="str">
            <v>Y</v>
          </cell>
          <cell r="E739">
            <v>2.8915175482151878E-3</v>
          </cell>
          <cell r="F739" t="str">
            <v>SV00A0A410AA1505</v>
          </cell>
          <cell r="G739" t="str">
            <v>FT28516</v>
          </cell>
          <cell r="H739" t="str">
            <v>SCOUT/REC</v>
          </cell>
          <cell r="I739" t="str">
            <v>AUXILIARY TANK- 2 - PMRS</v>
          </cell>
          <cell r="J739" t="str">
            <v>P seal Plate</v>
          </cell>
          <cell r="K739" t="str">
            <v xml:space="preserve"> Access Cover Assy   FT28394</v>
          </cell>
          <cell r="L739" t="str">
            <v>P seal Plate</v>
          </cell>
          <cell r="M739">
            <v>1</v>
          </cell>
          <cell r="N739">
            <v>1</v>
          </cell>
          <cell r="O739">
            <v>2.8915175482151878E-3</v>
          </cell>
          <cell r="P739">
            <v>2.8915175482151878E-3</v>
          </cell>
          <cell r="Q739">
            <v>2.8915175482151878E-9</v>
          </cell>
          <cell r="R739">
            <v>345839160</v>
          </cell>
          <cell r="S739" t="str">
            <v>No redundancy</v>
          </cell>
          <cell r="T739" t="str">
            <v>NPRD 95 P2- 98, Gasket P# 2-242N674-70 - 1/864.5979 GF converted to GM.</v>
          </cell>
          <cell r="U739">
            <v>1</v>
          </cell>
          <cell r="V739">
            <v>0.68333333333333335</v>
          </cell>
          <cell r="W739">
            <v>1.9758703246137118E-9</v>
          </cell>
          <cell r="X739" t="str">
            <v>Expected to require 1 mechanic to conduct repairs. Expected to be replaceable in situ. Remove Cover Lid Assembly. Remove 36 bolts to remove the Top Access Plate. Repair by exchange available at First or Second line without special facilities. Remove and r</v>
          </cell>
          <cell r="Y739">
            <v>36</v>
          </cell>
          <cell r="Z739">
            <v>0</v>
          </cell>
          <cell r="AA739" t="str">
            <v>T0</v>
          </cell>
          <cell r="AB739" t="str">
            <v>PT6</v>
          </cell>
          <cell r="AC739" t="str">
            <v>T0</v>
          </cell>
          <cell r="AD739" t="str">
            <v>T0</v>
          </cell>
          <cell r="AE739">
            <v>0</v>
          </cell>
          <cell r="AF739">
            <v>0</v>
          </cell>
          <cell r="AG739">
            <v>0.6</v>
          </cell>
          <cell r="AH739">
            <v>0</v>
          </cell>
          <cell r="AI739">
            <v>0</v>
          </cell>
          <cell r="AJ739">
            <v>8.3333333333333329E-2</v>
          </cell>
          <cell r="AK739">
            <v>0</v>
          </cell>
          <cell r="AL739">
            <v>0</v>
          </cell>
          <cell r="AM739">
            <v>0.68333333333333335</v>
          </cell>
          <cell r="AN739">
            <v>1.9758703246137118E-9</v>
          </cell>
          <cell r="AP739">
            <v>2</v>
          </cell>
          <cell r="AQ739">
            <v>1</v>
          </cell>
          <cell r="AR739">
            <v>1</v>
          </cell>
          <cell r="AS739">
            <v>36</v>
          </cell>
          <cell r="AW739">
            <v>2</v>
          </cell>
          <cell r="BD739">
            <v>1</v>
          </cell>
          <cell r="BJ739">
            <v>1</v>
          </cell>
          <cell r="BL739">
            <v>1</v>
          </cell>
          <cell r="BM739">
            <v>1</v>
          </cell>
          <cell r="BO739" t="str">
            <v xml:space="preserve">Expected to require 1 mechanic to conduct repairs. </v>
          </cell>
          <cell r="BP739" t="str">
            <v xml:space="preserve">Expected to be replaceable in situ. </v>
          </cell>
          <cell r="BQ739" t="str">
            <v/>
          </cell>
          <cell r="BR739" t="str">
            <v/>
          </cell>
          <cell r="BS739" t="str">
            <v/>
          </cell>
          <cell r="BT739" t="str">
            <v xml:space="preserve">Remove Cover Lid Assembly. </v>
          </cell>
          <cell r="BU739" t="str">
            <v/>
          </cell>
          <cell r="BV739" t="str">
            <v/>
          </cell>
          <cell r="BW739" t="str">
            <v xml:space="preserve">Remove 36 bolts to remove the Top Access Plate. </v>
          </cell>
          <cell r="BX739" t="str">
            <v/>
          </cell>
          <cell r="BY739" t="str">
            <v/>
          </cell>
          <cell r="BZ739" t="str">
            <v/>
          </cell>
          <cell r="CA739" t="str">
            <v xml:space="preserve">Repair by exchange available at First or Second line without special facilities. </v>
          </cell>
          <cell r="CB739" t="str">
            <v/>
          </cell>
          <cell r="CC739" t="str">
            <v/>
          </cell>
          <cell r="CD739" t="str">
            <v/>
          </cell>
          <cell r="CE739" t="str">
            <v/>
          </cell>
          <cell r="CF739" t="str">
            <v xml:space="preserve">Remove and replace part with standard tools. No Special tools predicted. </v>
          </cell>
          <cell r="CG739" t="str">
            <v/>
          </cell>
          <cell r="CH739" t="str">
            <v/>
          </cell>
          <cell r="CI739" t="str">
            <v xml:space="preserve">No consumeables predicted. </v>
          </cell>
          <cell r="CJ739" t="str">
            <v xml:space="preserve">No predicted life limitations. </v>
          </cell>
          <cell r="CK739" t="str">
            <v/>
          </cell>
          <cell r="CL739" t="str">
            <v>Y</v>
          </cell>
        </row>
        <row r="740">
          <cell r="A740">
            <v>758</v>
          </cell>
          <cell r="B740">
            <v>327</v>
          </cell>
          <cell r="C740">
            <v>3</v>
          </cell>
          <cell r="D740" t="str">
            <v>Y</v>
          </cell>
          <cell r="E740">
            <v>0.44800000000000001</v>
          </cell>
          <cell r="F740" t="str">
            <v>SV00A0A410AA1507</v>
          </cell>
          <cell r="G740" t="str">
            <v>BT-M5X16CSK/SS</v>
          </cell>
          <cell r="H740" t="str">
            <v>SCOUT/REC</v>
          </cell>
          <cell r="I740" t="str">
            <v>AUXILIARY TANK- 2 - PMRS</v>
          </cell>
          <cell r="J740" t="str">
            <v>M5 coutersink Screws</v>
          </cell>
          <cell r="K740" t="str">
            <v xml:space="preserve"> Access Cover Assy   FT28394</v>
          </cell>
          <cell r="L740" t="str">
            <v>M5 coutersink Screws</v>
          </cell>
          <cell r="M740">
            <v>8</v>
          </cell>
          <cell r="N740">
            <v>8</v>
          </cell>
          <cell r="O740">
            <v>5.6000000000000001E-2</v>
          </cell>
          <cell r="P740">
            <v>0.44800000000000001</v>
          </cell>
          <cell r="Q740">
            <v>4.4799999999999999E-7</v>
          </cell>
          <cell r="R740">
            <v>2232142.8571428573</v>
          </cell>
          <cell r="S740" t="str">
            <v>Multiple fasteners</v>
          </cell>
          <cell r="T740" t="str">
            <v>NPRD 95 P2-20, Bolt Hex Head - 0.0020M converted to hours</v>
          </cell>
          <cell r="U740">
            <v>1</v>
          </cell>
          <cell r="V740">
            <v>0.70000000000000007</v>
          </cell>
          <cell r="W740">
            <v>3.136E-7</v>
          </cell>
          <cell r="X740" t="str">
            <v>Expected to require 1 mechanic to conduct repairs. Expected to be replaceable in situ. Remove Cover Lid Assembly. Remove 36 bolts to remove the Top Access Plate. Repair by exchange available at First or Second line without special facilities. Remove and r</v>
          </cell>
          <cell r="Y740">
            <v>36</v>
          </cell>
          <cell r="Z740">
            <v>0</v>
          </cell>
          <cell r="AA740" t="str">
            <v>T0</v>
          </cell>
          <cell r="AB740" t="str">
            <v>T6</v>
          </cell>
          <cell r="AC740" t="str">
            <v>P6</v>
          </cell>
          <cell r="AD740" t="str">
            <v>T0</v>
          </cell>
          <cell r="AE740">
            <v>0.3</v>
          </cell>
          <cell r="AF740">
            <v>0</v>
          </cell>
          <cell r="AG740">
            <v>1.6666666666666666E-2</v>
          </cell>
          <cell r="AH740">
            <v>0</v>
          </cell>
          <cell r="AI740">
            <v>0.3</v>
          </cell>
          <cell r="AJ740">
            <v>8.3333333333333329E-2</v>
          </cell>
          <cell r="AK740">
            <v>0</v>
          </cell>
          <cell r="AL740">
            <v>0</v>
          </cell>
          <cell r="AM740">
            <v>0.70000000000000007</v>
          </cell>
          <cell r="AN740">
            <v>3.136E-7</v>
          </cell>
          <cell r="AP740">
            <v>2</v>
          </cell>
          <cell r="AQ740">
            <v>1</v>
          </cell>
          <cell r="AR740">
            <v>1</v>
          </cell>
          <cell r="AS740">
            <v>36</v>
          </cell>
          <cell r="AW740">
            <v>2</v>
          </cell>
          <cell r="BD740">
            <v>1</v>
          </cell>
          <cell r="BJ740">
            <v>1</v>
          </cell>
          <cell r="BL740">
            <v>1</v>
          </cell>
          <cell r="BM740">
            <v>1</v>
          </cell>
          <cell r="BO740" t="str">
            <v xml:space="preserve">Expected to require 1 mechanic to conduct repairs. </v>
          </cell>
          <cell r="BP740" t="str">
            <v xml:space="preserve">Expected to be replaceable in situ. </v>
          </cell>
          <cell r="BQ740" t="str">
            <v/>
          </cell>
          <cell r="BR740" t="str">
            <v/>
          </cell>
          <cell r="BS740" t="str">
            <v/>
          </cell>
          <cell r="BT740" t="str">
            <v xml:space="preserve">Remove Cover Lid Assembly. </v>
          </cell>
          <cell r="BU740" t="str">
            <v/>
          </cell>
          <cell r="BV740" t="str">
            <v/>
          </cell>
          <cell r="BW740" t="str">
            <v xml:space="preserve">Remove 36 bolts to remove the Top Access Plate. </v>
          </cell>
          <cell r="BX740" t="str">
            <v/>
          </cell>
          <cell r="BY740" t="str">
            <v/>
          </cell>
          <cell r="BZ740" t="str">
            <v/>
          </cell>
          <cell r="CA740" t="str">
            <v xml:space="preserve">Repair by exchange available at First or Second line without special facilities. </v>
          </cell>
          <cell r="CB740" t="str">
            <v/>
          </cell>
          <cell r="CC740" t="str">
            <v/>
          </cell>
          <cell r="CD740" t="str">
            <v/>
          </cell>
          <cell r="CE740" t="str">
            <v/>
          </cell>
          <cell r="CF740" t="str">
            <v xml:space="preserve">Remove and replace part with standard tools. No Special tools predicted. </v>
          </cell>
          <cell r="CG740" t="str">
            <v/>
          </cell>
          <cell r="CH740" t="str">
            <v/>
          </cell>
          <cell r="CI740" t="str">
            <v xml:space="preserve">No consumeables predicted. </v>
          </cell>
          <cell r="CJ740" t="str">
            <v xml:space="preserve">No predicted life limitations. </v>
          </cell>
          <cell r="CK740" t="str">
            <v/>
          </cell>
          <cell r="CL740" t="str">
            <v>Y</v>
          </cell>
        </row>
        <row r="741">
          <cell r="A741">
            <v>759</v>
          </cell>
          <cell r="B741">
            <v>327</v>
          </cell>
          <cell r="C741">
            <v>3</v>
          </cell>
          <cell r="D741" t="str">
            <v>Y</v>
          </cell>
          <cell r="E741">
            <v>5.6000000000000001E-2</v>
          </cell>
          <cell r="F741" t="str">
            <v>SV00A0A410AA1509</v>
          </cell>
          <cell r="G741" t="str">
            <v>BT-M8X200HX/SS</v>
          </cell>
          <cell r="H741" t="str">
            <v>SCOUT/REC</v>
          </cell>
          <cell r="I741" t="str">
            <v>AUXILIARY TANK- 2 - PMRS</v>
          </cell>
          <cell r="J741" t="str">
            <v>M8x200mm Bolt Hex Head</v>
          </cell>
          <cell r="K741" t="str">
            <v xml:space="preserve"> Access Cover Assy   FT28394</v>
          </cell>
          <cell r="L741" t="str">
            <v>M8x200mm Bolt Hex Head</v>
          </cell>
          <cell r="M741">
            <v>1</v>
          </cell>
          <cell r="N741">
            <v>1</v>
          </cell>
          <cell r="O741">
            <v>5.6000000000000001E-2</v>
          </cell>
          <cell r="P741">
            <v>5.6000000000000001E-2</v>
          </cell>
          <cell r="Q741">
            <v>5.5999999999999999E-8</v>
          </cell>
          <cell r="R741">
            <v>17857142.857142858</v>
          </cell>
          <cell r="S741" t="str">
            <v>No redundancy</v>
          </cell>
          <cell r="T741" t="str">
            <v>NPRD 95 P2-20, Bolt Hex Head - 0.0020M converted to hours</v>
          </cell>
          <cell r="U741">
            <v>1</v>
          </cell>
          <cell r="V741">
            <v>0.70000000000000007</v>
          </cell>
          <cell r="W741">
            <v>3.92E-8</v>
          </cell>
          <cell r="X741" t="str">
            <v>Expected to require 1 mechanic to conduct repairs. Expected to be replaceable in situ. Remove Cover Lid Assembly. Remove 36 bolts to remove the Top Access Plate. Repair by exchange available at First or Second line without special facilities. Remove and r</v>
          </cell>
          <cell r="Y741">
            <v>36</v>
          </cell>
          <cell r="Z741">
            <v>0</v>
          </cell>
          <cell r="AA741" t="str">
            <v>T0</v>
          </cell>
          <cell r="AB741" t="str">
            <v>T6</v>
          </cell>
          <cell r="AC741" t="str">
            <v>P6</v>
          </cell>
          <cell r="AD741" t="str">
            <v>T0</v>
          </cell>
          <cell r="AE741">
            <v>0.3</v>
          </cell>
          <cell r="AF741">
            <v>0</v>
          </cell>
          <cell r="AG741">
            <v>1.6666666666666666E-2</v>
          </cell>
          <cell r="AH741">
            <v>0</v>
          </cell>
          <cell r="AI741">
            <v>0.3</v>
          </cell>
          <cell r="AJ741">
            <v>8.3333333333333329E-2</v>
          </cell>
          <cell r="AK741">
            <v>0</v>
          </cell>
          <cell r="AL741">
            <v>0</v>
          </cell>
          <cell r="AM741">
            <v>0.70000000000000007</v>
          </cell>
          <cell r="AN741">
            <v>3.92E-8</v>
          </cell>
          <cell r="AP741">
            <v>2</v>
          </cell>
          <cell r="AQ741">
            <v>1</v>
          </cell>
          <cell r="AR741">
            <v>1</v>
          </cell>
          <cell r="AS741">
            <v>36</v>
          </cell>
          <cell r="AW741">
            <v>2</v>
          </cell>
          <cell r="BD741">
            <v>1</v>
          </cell>
          <cell r="BJ741">
            <v>1</v>
          </cell>
          <cell r="BL741">
            <v>1</v>
          </cell>
          <cell r="BM741">
            <v>1</v>
          </cell>
          <cell r="BO741" t="str">
            <v xml:space="preserve">Expected to require 1 mechanic to conduct repairs. </v>
          </cell>
          <cell r="BP741" t="str">
            <v xml:space="preserve">Expected to be replaceable in situ. </v>
          </cell>
          <cell r="BQ741" t="str">
            <v/>
          </cell>
          <cell r="BR741" t="str">
            <v/>
          </cell>
          <cell r="BS741" t="str">
            <v/>
          </cell>
          <cell r="BT741" t="str">
            <v xml:space="preserve">Remove Cover Lid Assembly. </v>
          </cell>
          <cell r="BU741" t="str">
            <v/>
          </cell>
          <cell r="BV741" t="str">
            <v/>
          </cell>
          <cell r="BW741" t="str">
            <v xml:space="preserve">Remove 36 bolts to remove the Top Access Plate. </v>
          </cell>
          <cell r="BX741" t="str">
            <v/>
          </cell>
          <cell r="BY741" t="str">
            <v/>
          </cell>
          <cell r="BZ741" t="str">
            <v/>
          </cell>
          <cell r="CA741" t="str">
            <v xml:space="preserve">Repair by exchange available at First or Second line without special facilities. </v>
          </cell>
          <cell r="CB741" t="str">
            <v/>
          </cell>
          <cell r="CC741" t="str">
            <v/>
          </cell>
          <cell r="CD741" t="str">
            <v/>
          </cell>
          <cell r="CE741" t="str">
            <v/>
          </cell>
          <cell r="CF741" t="str">
            <v xml:space="preserve">Remove and replace part with standard tools. No Special tools predicted. </v>
          </cell>
          <cell r="CG741" t="str">
            <v/>
          </cell>
          <cell r="CH741" t="str">
            <v/>
          </cell>
          <cell r="CI741" t="str">
            <v xml:space="preserve">No consumeables predicted. </v>
          </cell>
          <cell r="CJ741" t="str">
            <v xml:space="preserve">No predicted life limitations. </v>
          </cell>
          <cell r="CK741" t="str">
            <v/>
          </cell>
          <cell r="CL741" t="str">
            <v>Y</v>
          </cell>
        </row>
        <row r="742">
          <cell r="A742">
            <v>760</v>
          </cell>
          <cell r="B742">
            <v>340</v>
          </cell>
          <cell r="C742">
            <v>3</v>
          </cell>
          <cell r="D742" t="str">
            <v>Y</v>
          </cell>
          <cell r="E742">
            <v>4.4857137227114409E-2</v>
          </cell>
          <cell r="F742" t="str">
            <v>SV00A0A410AA1511</v>
          </cell>
          <cell r="G742" t="str">
            <v>NT-M8/NYL</v>
          </cell>
          <cell r="H742" t="str">
            <v>SCOUT/REC</v>
          </cell>
          <cell r="I742" t="str">
            <v>AUXILIARY TANK- 2 - PMRS</v>
          </cell>
          <cell r="J742" t="str">
            <v>M8 Nylok Nut</v>
          </cell>
          <cell r="K742" t="str">
            <v xml:space="preserve"> Access Cover Assy   FT28394</v>
          </cell>
          <cell r="L742" t="str">
            <v>M8 Nylok Nut</v>
          </cell>
          <cell r="M742">
            <v>1</v>
          </cell>
          <cell r="N742">
            <v>1</v>
          </cell>
          <cell r="O742">
            <v>4.4857137227114409E-2</v>
          </cell>
          <cell r="P742">
            <v>4.4857137227114409E-2</v>
          </cell>
          <cell r="Q742">
            <v>4.4857137227114411E-8</v>
          </cell>
          <cell r="R742">
            <v>22292996.428571429</v>
          </cell>
          <cell r="S742" t="str">
            <v>No redundancy</v>
          </cell>
          <cell r="T742" t="str">
            <v>NPRD 95 P2-146, Nut Plain Hexagon P# MS-51968-17- 1/624.2039M GM converted to hours.</v>
          </cell>
          <cell r="U742">
            <v>1</v>
          </cell>
          <cell r="V742">
            <v>0.70000000000000007</v>
          </cell>
          <cell r="W742">
            <v>3.1399996058980091E-8</v>
          </cell>
          <cell r="X742" t="str">
            <v>Expected to require 1 mechanic to conduct repairs. Expected to be replaceable in situ. Remove Cover Lid Assembly. Remove 36 bolts to remove the Top Access Plate. Repair by exchange available at First or Second line without special facilities. Remove and r</v>
          </cell>
          <cell r="Y742">
            <v>36</v>
          </cell>
          <cell r="Z742">
            <v>0</v>
          </cell>
          <cell r="AA742" t="str">
            <v>T0</v>
          </cell>
          <cell r="AB742" t="str">
            <v>T6</v>
          </cell>
          <cell r="AC742" t="str">
            <v>P19</v>
          </cell>
          <cell r="AD742" t="str">
            <v>T0</v>
          </cell>
          <cell r="AE742">
            <v>0.3</v>
          </cell>
          <cell r="AF742">
            <v>0</v>
          </cell>
          <cell r="AG742">
            <v>1.6666666666666666E-2</v>
          </cell>
          <cell r="AH742">
            <v>0</v>
          </cell>
          <cell r="AI742">
            <v>0.3</v>
          </cell>
          <cell r="AJ742">
            <v>8.3333333333333329E-2</v>
          </cell>
          <cell r="AK742">
            <v>0</v>
          </cell>
          <cell r="AL742">
            <v>0</v>
          </cell>
          <cell r="AM742">
            <v>0.70000000000000007</v>
          </cell>
          <cell r="AN742">
            <v>3.1399996058980091E-8</v>
          </cell>
          <cell r="AP742">
            <v>2</v>
          </cell>
          <cell r="AQ742">
            <v>1</v>
          </cell>
          <cell r="AR742">
            <v>1</v>
          </cell>
          <cell r="AS742">
            <v>36</v>
          </cell>
          <cell r="AW742">
            <v>2</v>
          </cell>
          <cell r="BD742">
            <v>1</v>
          </cell>
          <cell r="BJ742">
            <v>1</v>
          </cell>
          <cell r="BL742">
            <v>1</v>
          </cell>
          <cell r="BM742">
            <v>1</v>
          </cell>
          <cell r="BO742" t="str">
            <v xml:space="preserve">Expected to require 1 mechanic to conduct repairs. </v>
          </cell>
          <cell r="BP742" t="str">
            <v xml:space="preserve">Expected to be replaceable in situ. </v>
          </cell>
          <cell r="BQ742" t="str">
            <v/>
          </cell>
          <cell r="BR742" t="str">
            <v/>
          </cell>
          <cell r="BS742" t="str">
            <v/>
          </cell>
          <cell r="BT742" t="str">
            <v xml:space="preserve">Remove Cover Lid Assembly. </v>
          </cell>
          <cell r="BU742" t="str">
            <v/>
          </cell>
          <cell r="BV742" t="str">
            <v/>
          </cell>
          <cell r="BW742" t="str">
            <v xml:space="preserve">Remove 36 bolts to remove the Top Access Plate. </v>
          </cell>
          <cell r="BX742" t="str">
            <v/>
          </cell>
          <cell r="BY742" t="str">
            <v/>
          </cell>
          <cell r="BZ742" t="str">
            <v/>
          </cell>
          <cell r="CA742" t="str">
            <v xml:space="preserve">Repair by exchange available at First or Second line without special facilities. </v>
          </cell>
          <cell r="CB742" t="str">
            <v/>
          </cell>
          <cell r="CC742" t="str">
            <v/>
          </cell>
          <cell r="CD742" t="str">
            <v/>
          </cell>
          <cell r="CE742" t="str">
            <v/>
          </cell>
          <cell r="CF742" t="str">
            <v xml:space="preserve">Remove and replace part with standard tools. No Special tools predicted. </v>
          </cell>
          <cell r="CG742" t="str">
            <v/>
          </cell>
          <cell r="CH742" t="str">
            <v/>
          </cell>
          <cell r="CI742" t="str">
            <v xml:space="preserve">No consumeables predicted. </v>
          </cell>
          <cell r="CJ742" t="str">
            <v xml:space="preserve">No predicted life limitations. </v>
          </cell>
          <cell r="CK742" t="str">
            <v/>
          </cell>
          <cell r="CL742" t="str">
            <v>Y</v>
          </cell>
        </row>
        <row r="743">
          <cell r="A743">
            <v>761</v>
          </cell>
          <cell r="B743">
            <v>5</v>
          </cell>
          <cell r="C743">
            <v>3</v>
          </cell>
          <cell r="D743" t="str">
            <v>Y</v>
          </cell>
          <cell r="E743">
            <v>3.3227507677037645E-2</v>
          </cell>
          <cell r="F743" t="str">
            <v>SV00A0A410AA1513</v>
          </cell>
          <cell r="G743" t="str">
            <v>Z-W-M8</v>
          </cell>
          <cell r="H743" t="str">
            <v>SCOUT/REC</v>
          </cell>
          <cell r="I743" t="str">
            <v>AUXILIARY TANK- 2 - PMRS</v>
          </cell>
          <cell r="J743" t="str">
            <v xml:space="preserve">M8 Washer </v>
          </cell>
          <cell r="K743" t="str">
            <v xml:space="preserve"> Access Cover Assy   FT28394</v>
          </cell>
          <cell r="L743" t="str">
            <v xml:space="preserve">M8 Washer </v>
          </cell>
          <cell r="M743">
            <v>2</v>
          </cell>
          <cell r="N743">
            <v>2</v>
          </cell>
          <cell r="O743">
            <v>1.6613753838518822E-2</v>
          </cell>
          <cell r="P743">
            <v>3.3227507677037645E-2</v>
          </cell>
          <cell r="Q743">
            <v>3.3227507677037647E-8</v>
          </cell>
          <cell r="R743">
            <v>30095546.428571425</v>
          </cell>
          <cell r="S743" t="str">
            <v>No redundancy</v>
          </cell>
          <cell r="T743" t="str">
            <v>NPRD 95 P2-237, Washer P# 7748743 - 1/1685.3506M GM converted to hours</v>
          </cell>
          <cell r="U743">
            <v>1</v>
          </cell>
          <cell r="V743">
            <v>0.70000000000000007</v>
          </cell>
          <cell r="W743">
            <v>2.3259255373926356E-8</v>
          </cell>
          <cell r="X743" t="str">
            <v>Expected to require 1 mechanic to conduct repairs. Expected to be replaceable in situ. Remove Cover Lid Assembly. Remove 36 bolts to remove the Top Access Plate. Repair by exchange available at First or Second line without special facilities. Remove and r</v>
          </cell>
          <cell r="Y743">
            <v>36</v>
          </cell>
          <cell r="Z743">
            <v>0</v>
          </cell>
          <cell r="AA743" t="str">
            <v>T0</v>
          </cell>
          <cell r="AB743" t="str">
            <v>T6</v>
          </cell>
          <cell r="AC743" t="str">
            <v>P26</v>
          </cell>
          <cell r="AD743" t="str">
            <v>T0</v>
          </cell>
          <cell r="AE743">
            <v>0.3</v>
          </cell>
          <cell r="AF743">
            <v>0</v>
          </cell>
          <cell r="AG743">
            <v>1.6666666666666666E-2</v>
          </cell>
          <cell r="AH743">
            <v>0</v>
          </cell>
          <cell r="AI743">
            <v>0.3</v>
          </cell>
          <cell r="AJ743">
            <v>8.3333333333333329E-2</v>
          </cell>
          <cell r="AK743">
            <v>0</v>
          </cell>
          <cell r="AL743">
            <v>0</v>
          </cell>
          <cell r="AM743">
            <v>0.70000000000000007</v>
          </cell>
          <cell r="AN743">
            <v>2.3259255373926356E-8</v>
          </cell>
          <cell r="AP743">
            <v>2</v>
          </cell>
          <cell r="AQ743">
            <v>1</v>
          </cell>
          <cell r="AR743">
            <v>1</v>
          </cell>
          <cell r="AS743">
            <v>36</v>
          </cell>
          <cell r="AW743">
            <v>2</v>
          </cell>
          <cell r="BD743">
            <v>1</v>
          </cell>
          <cell r="BJ743">
            <v>1</v>
          </cell>
          <cell r="BL743">
            <v>1</v>
          </cell>
          <cell r="BM743">
            <v>1</v>
          </cell>
          <cell r="BO743" t="str">
            <v xml:space="preserve">Expected to require 1 mechanic to conduct repairs. </v>
          </cell>
          <cell r="BP743" t="str">
            <v xml:space="preserve">Expected to be replaceable in situ. </v>
          </cell>
          <cell r="BQ743" t="str">
            <v/>
          </cell>
          <cell r="BR743" t="str">
            <v/>
          </cell>
          <cell r="BS743" t="str">
            <v/>
          </cell>
          <cell r="BT743" t="str">
            <v xml:space="preserve">Remove Cover Lid Assembly. </v>
          </cell>
          <cell r="BU743" t="str">
            <v/>
          </cell>
          <cell r="BV743" t="str">
            <v/>
          </cell>
          <cell r="BW743" t="str">
            <v xml:space="preserve">Remove 36 bolts to remove the Top Access Plate. </v>
          </cell>
          <cell r="BX743" t="str">
            <v/>
          </cell>
          <cell r="BY743" t="str">
            <v/>
          </cell>
          <cell r="BZ743" t="str">
            <v/>
          </cell>
          <cell r="CA743" t="str">
            <v xml:space="preserve">Repair by exchange available at First or Second line without special facilities. </v>
          </cell>
          <cell r="CB743" t="str">
            <v/>
          </cell>
          <cell r="CC743" t="str">
            <v/>
          </cell>
          <cell r="CD743" t="str">
            <v/>
          </cell>
          <cell r="CE743" t="str">
            <v/>
          </cell>
          <cell r="CF743" t="str">
            <v xml:space="preserve">Remove and replace part with standard tools. No Special tools predicted. </v>
          </cell>
          <cell r="CG743" t="str">
            <v/>
          </cell>
          <cell r="CH743" t="str">
            <v/>
          </cell>
          <cell r="CI743" t="str">
            <v xml:space="preserve">No consumeables predicted. </v>
          </cell>
          <cell r="CJ743" t="str">
            <v xml:space="preserve">No predicted life limitations. </v>
          </cell>
          <cell r="CK743" t="str">
            <v/>
          </cell>
          <cell r="CL743" t="str">
            <v>Y</v>
          </cell>
        </row>
        <row r="744">
          <cell r="A744">
            <v>762</v>
          </cell>
          <cell r="B744">
            <v>5</v>
          </cell>
          <cell r="C744">
            <v>3</v>
          </cell>
          <cell r="D744" t="str">
            <v>Y</v>
          </cell>
          <cell r="E744">
            <v>3.3227507677037645E-2</v>
          </cell>
          <cell r="F744" t="str">
            <v>SV00A0A410AA1515</v>
          </cell>
          <cell r="G744" t="str">
            <v>Y-GFM-081016-11</v>
          </cell>
          <cell r="H744" t="str">
            <v>SCOUT/REC</v>
          </cell>
          <cell r="I744" t="str">
            <v>AUXILIARY TANK- 2 - PMRS</v>
          </cell>
          <cell r="J744" t="str">
            <v>M8 Shoulder Washer</v>
          </cell>
          <cell r="K744" t="str">
            <v xml:space="preserve"> Access Cover Assy   FT28394</v>
          </cell>
          <cell r="L744" t="str">
            <v>M8 Shoulder Washer</v>
          </cell>
          <cell r="M744">
            <v>2</v>
          </cell>
          <cell r="N744">
            <v>2</v>
          </cell>
          <cell r="O744">
            <v>1.6613753838518822E-2</v>
          </cell>
          <cell r="P744">
            <v>3.3227507677037645E-2</v>
          </cell>
          <cell r="Q744">
            <v>3.3227507677037647E-8</v>
          </cell>
          <cell r="R744">
            <v>30095546.428571425</v>
          </cell>
          <cell r="S744" t="str">
            <v>No redundancy</v>
          </cell>
          <cell r="T744" t="str">
            <v>NPRD 95 P2-237, Washer P# 7748743 - 1/1685.3506M GM converted to hours</v>
          </cell>
          <cell r="U744">
            <v>1</v>
          </cell>
          <cell r="V744">
            <v>0.70000000000000007</v>
          </cell>
          <cell r="W744">
            <v>2.3259255373926356E-8</v>
          </cell>
          <cell r="X744" t="str">
            <v>Expected to require 1 mechanic to conduct repairs. Expected to be replaceable in situ. Remove Cover Lid Assembly. Remove 36 bolts to remove the Top Access Plate. Repair by exchange available at First or Second line without special facilities. Remove and r</v>
          </cell>
          <cell r="Y744">
            <v>36</v>
          </cell>
          <cell r="Z744">
            <v>0</v>
          </cell>
          <cell r="AA744" t="str">
            <v>T0</v>
          </cell>
          <cell r="AB744" t="str">
            <v>T6</v>
          </cell>
          <cell r="AC744" t="str">
            <v>P26</v>
          </cell>
          <cell r="AD744" t="str">
            <v>T0</v>
          </cell>
          <cell r="AE744">
            <v>0.3</v>
          </cell>
          <cell r="AF744">
            <v>0</v>
          </cell>
          <cell r="AG744">
            <v>1.6666666666666666E-2</v>
          </cell>
          <cell r="AH744">
            <v>0</v>
          </cell>
          <cell r="AI744">
            <v>0.3</v>
          </cell>
          <cell r="AJ744">
            <v>8.3333333333333329E-2</v>
          </cell>
          <cell r="AK744">
            <v>0</v>
          </cell>
          <cell r="AL744">
            <v>0</v>
          </cell>
          <cell r="AM744">
            <v>0.70000000000000007</v>
          </cell>
          <cell r="AN744">
            <v>2.3259255373926356E-8</v>
          </cell>
          <cell r="AP744">
            <v>2</v>
          </cell>
          <cell r="AQ744">
            <v>1</v>
          </cell>
          <cell r="AR744">
            <v>1</v>
          </cell>
          <cell r="AS744">
            <v>36</v>
          </cell>
          <cell r="AW744">
            <v>2</v>
          </cell>
          <cell r="BD744">
            <v>1</v>
          </cell>
          <cell r="BJ744">
            <v>1</v>
          </cell>
          <cell r="BL744">
            <v>1</v>
          </cell>
          <cell r="BM744">
            <v>1</v>
          </cell>
          <cell r="BO744" t="str">
            <v xml:space="preserve">Expected to require 1 mechanic to conduct repairs. </v>
          </cell>
          <cell r="BP744" t="str">
            <v xml:space="preserve">Expected to be replaceable in situ. </v>
          </cell>
          <cell r="BQ744" t="str">
            <v/>
          </cell>
          <cell r="BR744" t="str">
            <v/>
          </cell>
          <cell r="BS744" t="str">
            <v/>
          </cell>
          <cell r="BT744" t="str">
            <v xml:space="preserve">Remove Cover Lid Assembly. </v>
          </cell>
          <cell r="BU744" t="str">
            <v/>
          </cell>
          <cell r="BV744" t="str">
            <v/>
          </cell>
          <cell r="BW744" t="str">
            <v xml:space="preserve">Remove 36 bolts to remove the Top Access Plate. </v>
          </cell>
          <cell r="BX744" t="str">
            <v/>
          </cell>
          <cell r="BY744" t="str">
            <v/>
          </cell>
          <cell r="BZ744" t="str">
            <v/>
          </cell>
          <cell r="CA744" t="str">
            <v xml:space="preserve">Repair by exchange available at First or Second line without special facilities. </v>
          </cell>
          <cell r="CB744" t="str">
            <v/>
          </cell>
          <cell r="CC744" t="str">
            <v/>
          </cell>
          <cell r="CD744" t="str">
            <v/>
          </cell>
          <cell r="CE744" t="str">
            <v/>
          </cell>
          <cell r="CF744" t="str">
            <v xml:space="preserve">Remove and replace part with standard tools. No Special tools predicted. </v>
          </cell>
          <cell r="CG744" t="str">
            <v/>
          </cell>
          <cell r="CH744" t="str">
            <v/>
          </cell>
          <cell r="CI744" t="str">
            <v xml:space="preserve">No consumeables predicted. </v>
          </cell>
          <cell r="CJ744" t="str">
            <v xml:space="preserve">No predicted life limitations. </v>
          </cell>
          <cell r="CK744" t="str">
            <v/>
          </cell>
          <cell r="CL744" t="str">
            <v>Y</v>
          </cell>
        </row>
        <row r="745">
          <cell r="A745">
            <v>763</v>
          </cell>
          <cell r="C745">
            <v>3</v>
          </cell>
          <cell r="D745" t="str">
            <v>Y</v>
          </cell>
          <cell r="E745">
            <v>4.3499999999999997E-2</v>
          </cell>
          <cell r="F745" t="str">
            <v>SV00A0A410AA1517</v>
          </cell>
          <cell r="G745" t="str">
            <v>Y-DIN471-16X1</v>
          </cell>
          <cell r="H745" t="str">
            <v>SCOUT/REC</v>
          </cell>
          <cell r="I745" t="str">
            <v>AUXILIARY TANK- 2 - PMRS</v>
          </cell>
          <cell r="J745" t="str">
            <v>Circlip</v>
          </cell>
          <cell r="K745" t="str">
            <v xml:space="preserve"> Access Cover Assy   FT28394</v>
          </cell>
          <cell r="L745" t="str">
            <v>Circlip</v>
          </cell>
          <cell r="M745">
            <v>1</v>
          </cell>
          <cell r="N745">
            <v>1</v>
          </cell>
          <cell r="O745">
            <v>4.3499999999999997E-2</v>
          </cell>
          <cell r="P745">
            <v>4.3499999999999997E-2</v>
          </cell>
          <cell r="Q745">
            <v>4.3499999999999999E-8</v>
          </cell>
          <cell r="R745">
            <v>22988505.747126438</v>
          </cell>
          <cell r="S745" t="str">
            <v>No redundancy</v>
          </cell>
          <cell r="T745" t="str">
            <v>NPRD 95 P2-42, Clip Retaining Summary, 0.0087 converted from GB to GM</v>
          </cell>
          <cell r="U745">
            <v>1</v>
          </cell>
          <cell r="V745">
            <v>0.71666666666666667</v>
          </cell>
          <cell r="W745">
            <v>3.1175E-8</v>
          </cell>
          <cell r="X745" t="str">
            <v>Expected to require 1 mechanic to conduct repairs. Expected to be replaceable in situ. Remove Cover Lid Assembly. Remove 36 bolts to remove the Top Access Plate. Repair by exchange available at First or Second line without special facilities. Remove and r</v>
          </cell>
          <cell r="Y745">
            <v>36</v>
          </cell>
          <cell r="Z745">
            <v>0</v>
          </cell>
          <cell r="AA745" t="str">
            <v>T0</v>
          </cell>
          <cell r="AB745" t="str">
            <v>T6</v>
          </cell>
          <cell r="AC745" t="str">
            <v>P9</v>
          </cell>
          <cell r="AD745" t="str">
            <v>T0</v>
          </cell>
          <cell r="AE745">
            <v>0.3</v>
          </cell>
          <cell r="AF745">
            <v>0</v>
          </cell>
          <cell r="AG745">
            <v>3.3333333333333333E-2</v>
          </cell>
          <cell r="AH745">
            <v>0</v>
          </cell>
          <cell r="AI745">
            <v>0.3</v>
          </cell>
          <cell r="AJ745">
            <v>8.3333333333333329E-2</v>
          </cell>
          <cell r="AK745">
            <v>0</v>
          </cell>
          <cell r="AL745">
            <v>0</v>
          </cell>
          <cell r="AM745">
            <v>0.71666666666666667</v>
          </cell>
          <cell r="AN745">
            <v>3.1175E-8</v>
          </cell>
          <cell r="AP745">
            <v>2</v>
          </cell>
          <cell r="AQ745">
            <v>1</v>
          </cell>
          <cell r="AR745">
            <v>1</v>
          </cell>
          <cell r="AS745">
            <v>36</v>
          </cell>
          <cell r="AW745">
            <v>2</v>
          </cell>
          <cell r="BD745">
            <v>1</v>
          </cell>
          <cell r="BJ745">
            <v>1</v>
          </cell>
          <cell r="BL745">
            <v>1</v>
          </cell>
          <cell r="BM745">
            <v>1</v>
          </cell>
          <cell r="BO745" t="str">
            <v xml:space="preserve">Expected to require 1 mechanic to conduct repairs. </v>
          </cell>
          <cell r="BP745" t="str">
            <v xml:space="preserve">Expected to be replaceable in situ. </v>
          </cell>
          <cell r="BQ745" t="str">
            <v/>
          </cell>
          <cell r="BR745" t="str">
            <v/>
          </cell>
          <cell r="BS745" t="str">
            <v/>
          </cell>
          <cell r="BT745" t="str">
            <v xml:space="preserve">Remove Cover Lid Assembly. </v>
          </cell>
          <cell r="BU745" t="str">
            <v/>
          </cell>
          <cell r="BV745" t="str">
            <v/>
          </cell>
          <cell r="BW745" t="str">
            <v xml:space="preserve">Remove 36 bolts to remove the Top Access Plate. </v>
          </cell>
          <cell r="BX745" t="str">
            <v/>
          </cell>
          <cell r="BY745" t="str">
            <v/>
          </cell>
          <cell r="BZ745" t="str">
            <v/>
          </cell>
          <cell r="CA745" t="str">
            <v xml:space="preserve">Repair by exchange available at First or Second line without special facilities. </v>
          </cell>
          <cell r="CB745" t="str">
            <v/>
          </cell>
          <cell r="CC745" t="str">
            <v/>
          </cell>
          <cell r="CD745" t="str">
            <v/>
          </cell>
          <cell r="CE745" t="str">
            <v/>
          </cell>
          <cell r="CF745" t="str">
            <v xml:space="preserve">Remove and replace part with standard tools. No Special tools predicted. </v>
          </cell>
          <cell r="CG745" t="str">
            <v/>
          </cell>
          <cell r="CH745" t="str">
            <v/>
          </cell>
          <cell r="CI745" t="str">
            <v xml:space="preserve">No consumeables predicted. </v>
          </cell>
          <cell r="CJ745" t="str">
            <v xml:space="preserve">No predicted life limitations. </v>
          </cell>
          <cell r="CK745" t="str">
            <v/>
          </cell>
          <cell r="CL745" t="str">
            <v>Y</v>
          </cell>
        </row>
        <row r="746">
          <cell r="A746">
            <v>764</v>
          </cell>
          <cell r="C746">
            <v>3</v>
          </cell>
          <cell r="D746" t="str">
            <v>Y</v>
          </cell>
          <cell r="E746">
            <v>4.3499999999999997E-2</v>
          </cell>
          <cell r="F746" t="str">
            <v>SV00A0A410AA1519</v>
          </cell>
          <cell r="G746" t="str">
            <v>FT28520</v>
          </cell>
          <cell r="H746" t="str">
            <v>SCOUT/REC</v>
          </cell>
          <cell r="I746" t="str">
            <v>AUXILIARY TANK- 2 - PMRS</v>
          </cell>
          <cell r="J746" t="str">
            <v>Catch</v>
          </cell>
          <cell r="K746" t="str">
            <v xml:space="preserve"> Access Cover Assy   FT28394</v>
          </cell>
          <cell r="L746" t="str">
            <v>Catch</v>
          </cell>
          <cell r="M746">
            <v>1</v>
          </cell>
          <cell r="N746">
            <v>1</v>
          </cell>
          <cell r="O746">
            <v>4.3499999999999997E-2</v>
          </cell>
          <cell r="P746">
            <v>4.3499999999999997E-2</v>
          </cell>
          <cell r="Q746">
            <v>4.3499999999999999E-8</v>
          </cell>
          <cell r="R746">
            <v>22988505.747126438</v>
          </cell>
          <cell r="S746" t="str">
            <v>No redundancy</v>
          </cell>
          <cell r="T746" t="str">
            <v>NPRD 95 P2-42, Clip Retaining Summary, 0.0087 converted from GB to GM</v>
          </cell>
          <cell r="U746">
            <v>1</v>
          </cell>
          <cell r="V746">
            <v>0.70000000000000007</v>
          </cell>
          <cell r="W746">
            <v>3.0450000000000005E-8</v>
          </cell>
          <cell r="X746" t="str">
            <v>Expected to require 1 mechanic to conduct repairs. Expected to be replaceable in situ. Remove Cover Lid Assembly. Remove 36 bolts to remove the Top Access Plate. Repair by exchange available at First or Second line without special facilities. Remove and r</v>
          </cell>
          <cell r="Y746">
            <v>36</v>
          </cell>
          <cell r="Z746">
            <v>0</v>
          </cell>
          <cell r="AA746" t="str">
            <v>T0</v>
          </cell>
          <cell r="AB746" t="str">
            <v>T6</v>
          </cell>
          <cell r="AC746" t="str">
            <v>P8</v>
          </cell>
          <cell r="AD746" t="str">
            <v>T0</v>
          </cell>
          <cell r="AE746">
            <v>0.3</v>
          </cell>
          <cell r="AF746">
            <v>0</v>
          </cell>
          <cell r="AG746">
            <v>1.6666666666666666E-2</v>
          </cell>
          <cell r="AH746">
            <v>0</v>
          </cell>
          <cell r="AI746">
            <v>0.3</v>
          </cell>
          <cell r="AJ746">
            <v>8.3333333333333329E-2</v>
          </cell>
          <cell r="AK746">
            <v>0</v>
          </cell>
          <cell r="AL746">
            <v>0</v>
          </cell>
          <cell r="AM746">
            <v>0.70000000000000007</v>
          </cell>
          <cell r="AN746">
            <v>3.0450000000000005E-8</v>
          </cell>
          <cell r="AP746">
            <v>2</v>
          </cell>
          <cell r="AQ746">
            <v>1</v>
          </cell>
          <cell r="AR746">
            <v>1</v>
          </cell>
          <cell r="AS746">
            <v>36</v>
          </cell>
          <cell r="AW746">
            <v>2</v>
          </cell>
          <cell r="BD746">
            <v>1</v>
          </cell>
          <cell r="BJ746">
            <v>1</v>
          </cell>
          <cell r="BL746">
            <v>1</v>
          </cell>
          <cell r="BM746">
            <v>1</v>
          </cell>
          <cell r="BO746" t="str">
            <v xml:space="preserve">Expected to require 1 mechanic to conduct repairs. </v>
          </cell>
          <cell r="BP746" t="str">
            <v xml:space="preserve">Expected to be replaceable in situ. </v>
          </cell>
          <cell r="BQ746" t="str">
            <v/>
          </cell>
          <cell r="BR746" t="str">
            <v/>
          </cell>
          <cell r="BS746" t="str">
            <v/>
          </cell>
          <cell r="BT746" t="str">
            <v xml:space="preserve">Remove Cover Lid Assembly. </v>
          </cell>
          <cell r="BU746" t="str">
            <v/>
          </cell>
          <cell r="BV746" t="str">
            <v/>
          </cell>
          <cell r="BW746" t="str">
            <v xml:space="preserve">Remove 36 bolts to remove the Top Access Plate. </v>
          </cell>
          <cell r="BX746" t="str">
            <v/>
          </cell>
          <cell r="BY746" t="str">
            <v/>
          </cell>
          <cell r="BZ746" t="str">
            <v/>
          </cell>
          <cell r="CA746" t="str">
            <v xml:space="preserve">Repair by exchange available at First or Second line without special facilities. </v>
          </cell>
          <cell r="CB746" t="str">
            <v/>
          </cell>
          <cell r="CC746" t="str">
            <v/>
          </cell>
          <cell r="CD746" t="str">
            <v/>
          </cell>
          <cell r="CE746" t="str">
            <v/>
          </cell>
          <cell r="CF746" t="str">
            <v xml:space="preserve">Remove and replace part with standard tools. No Special tools predicted. </v>
          </cell>
          <cell r="CG746" t="str">
            <v/>
          </cell>
          <cell r="CH746" t="str">
            <v/>
          </cell>
          <cell r="CI746" t="str">
            <v xml:space="preserve">No consumeables predicted. </v>
          </cell>
          <cell r="CJ746" t="str">
            <v xml:space="preserve">No predicted life limitations. </v>
          </cell>
          <cell r="CK746" t="str">
            <v/>
          </cell>
          <cell r="CL746" t="str">
            <v>Y</v>
          </cell>
        </row>
        <row r="747">
          <cell r="A747">
            <v>765</v>
          </cell>
          <cell r="B747">
            <v>5</v>
          </cell>
          <cell r="C747">
            <v>3</v>
          </cell>
          <cell r="D747" t="str">
            <v>Y</v>
          </cell>
          <cell r="E747">
            <v>1.6613753838518822E-2</v>
          </cell>
          <cell r="F747" t="str">
            <v>SV00A0A410AA1521</v>
          </cell>
          <cell r="G747" t="str">
            <v>SP93/D48</v>
          </cell>
          <cell r="H747" t="str">
            <v>SCOUT/REC</v>
          </cell>
          <cell r="I747" t="str">
            <v>AUXILIARY TANK- 2 - PMRS</v>
          </cell>
          <cell r="J747" t="str">
            <v>Grommet</v>
          </cell>
          <cell r="K747" t="str">
            <v xml:space="preserve"> Access Cover Assy   FT28394</v>
          </cell>
          <cell r="L747" t="str">
            <v>Grommet</v>
          </cell>
          <cell r="M747">
            <v>1</v>
          </cell>
          <cell r="N747">
            <v>1</v>
          </cell>
          <cell r="O747">
            <v>1.6613753838518822E-2</v>
          </cell>
          <cell r="P747">
            <v>1.6613753838518822E-2</v>
          </cell>
          <cell r="Q747">
            <v>1.6613753838518823E-8</v>
          </cell>
          <cell r="R747">
            <v>60191092.857142851</v>
          </cell>
          <cell r="S747" t="str">
            <v>No redundancy</v>
          </cell>
          <cell r="T747" t="str">
            <v>NPRD 95 P2-237, Washer P# 7748743 - 1/1685.3506M GM converted to hours</v>
          </cell>
          <cell r="U747">
            <v>1</v>
          </cell>
          <cell r="V747">
            <v>0.71666666666666667</v>
          </cell>
          <cell r="W747">
            <v>1.1906523584271823E-8</v>
          </cell>
          <cell r="X747" t="str">
            <v>Expected to require 1 mechanic to conduct repairs. Expected to be replaceable in situ. Remove Cover Lid Assembly. Remove 36 bolts to remove the Top Access Plate. Repair by exchange available at First or Second line without special facilities. Remove and r</v>
          </cell>
          <cell r="Y747">
            <v>36</v>
          </cell>
          <cell r="Z747">
            <v>0</v>
          </cell>
          <cell r="AA747" t="str">
            <v>T0</v>
          </cell>
          <cell r="AB747" t="str">
            <v>T6</v>
          </cell>
          <cell r="AC747" t="str">
            <v>P15</v>
          </cell>
          <cell r="AD747" t="str">
            <v>T0</v>
          </cell>
          <cell r="AE747">
            <v>0.3</v>
          </cell>
          <cell r="AF747">
            <v>0</v>
          </cell>
          <cell r="AG747">
            <v>3.3333333333333333E-2</v>
          </cell>
          <cell r="AH747">
            <v>0</v>
          </cell>
          <cell r="AI747">
            <v>0.3</v>
          </cell>
          <cell r="AJ747">
            <v>8.3333333333333329E-2</v>
          </cell>
          <cell r="AK747">
            <v>0</v>
          </cell>
          <cell r="AL747">
            <v>0</v>
          </cell>
          <cell r="AM747">
            <v>0.71666666666666667</v>
          </cell>
          <cell r="AN747">
            <v>1.1906523584271823E-8</v>
          </cell>
          <cell r="AP747">
            <v>2</v>
          </cell>
          <cell r="AQ747">
            <v>1</v>
          </cell>
          <cell r="AR747">
            <v>1</v>
          </cell>
          <cell r="AS747">
            <v>36</v>
          </cell>
          <cell r="AW747">
            <v>2</v>
          </cell>
          <cell r="BD747">
            <v>1</v>
          </cell>
          <cell r="BJ747">
            <v>1</v>
          </cell>
          <cell r="BL747">
            <v>1</v>
          </cell>
          <cell r="BM747">
            <v>1</v>
          </cell>
          <cell r="BO747" t="str">
            <v xml:space="preserve">Expected to require 1 mechanic to conduct repairs. </v>
          </cell>
          <cell r="BP747" t="str">
            <v xml:space="preserve">Expected to be replaceable in situ. </v>
          </cell>
          <cell r="BQ747" t="str">
            <v/>
          </cell>
          <cell r="BR747" t="str">
            <v/>
          </cell>
          <cell r="BS747" t="str">
            <v/>
          </cell>
          <cell r="BT747" t="str">
            <v xml:space="preserve">Remove Cover Lid Assembly. </v>
          </cell>
          <cell r="BU747" t="str">
            <v/>
          </cell>
          <cell r="BV747" t="str">
            <v/>
          </cell>
          <cell r="BW747" t="str">
            <v xml:space="preserve">Remove 36 bolts to remove the Top Access Plate. </v>
          </cell>
          <cell r="BX747" t="str">
            <v/>
          </cell>
          <cell r="BY747" t="str">
            <v/>
          </cell>
          <cell r="BZ747" t="str">
            <v/>
          </cell>
          <cell r="CA747" t="str">
            <v xml:space="preserve">Repair by exchange available at First or Second line without special facilities. </v>
          </cell>
          <cell r="CB747" t="str">
            <v/>
          </cell>
          <cell r="CC747" t="str">
            <v/>
          </cell>
          <cell r="CD747" t="str">
            <v/>
          </cell>
          <cell r="CE747" t="str">
            <v/>
          </cell>
          <cell r="CF747" t="str">
            <v xml:space="preserve">Remove and replace part with standard tools. No Special tools predicted. </v>
          </cell>
          <cell r="CG747" t="str">
            <v/>
          </cell>
          <cell r="CH747" t="str">
            <v/>
          </cell>
          <cell r="CI747" t="str">
            <v xml:space="preserve">No consumeables predicted. </v>
          </cell>
          <cell r="CJ747" t="str">
            <v xml:space="preserve">No predicted life limitations. </v>
          </cell>
          <cell r="CK747" t="str">
            <v/>
          </cell>
          <cell r="CL747" t="str">
            <v>Y</v>
          </cell>
        </row>
        <row r="748">
          <cell r="A748">
            <v>766</v>
          </cell>
          <cell r="C748">
            <v>3</v>
          </cell>
          <cell r="D748" t="str">
            <v>Y</v>
          </cell>
          <cell r="E748">
            <v>1.1339999999999999</v>
          </cell>
          <cell r="F748" t="str">
            <v>SV00A0A410AA1523</v>
          </cell>
          <cell r="G748" t="str">
            <v>CON-W01</v>
          </cell>
          <cell r="H748" t="str">
            <v>SCOUT/REC</v>
          </cell>
          <cell r="I748" t="str">
            <v>AUXILIARY TANK- 2 - PMRS</v>
          </cell>
          <cell r="J748" t="str">
            <v>Steel Wool Mediem Grade</v>
          </cell>
          <cell r="K748" t="str">
            <v xml:space="preserve"> Access Cover Assy   FT28394</v>
          </cell>
          <cell r="L748" t="str">
            <v>Steel Wool Mediem Grade</v>
          </cell>
          <cell r="M748">
            <v>1</v>
          </cell>
          <cell r="N748">
            <v>1</v>
          </cell>
          <cell r="O748">
            <v>1.1339999999999999</v>
          </cell>
          <cell r="P748">
            <v>1.1339999999999999</v>
          </cell>
          <cell r="Q748">
            <v>1.1339999999999999E-6</v>
          </cell>
          <cell r="R748">
            <v>881834.21516754862</v>
          </cell>
          <cell r="S748" t="str">
            <v>No redundancy</v>
          </cell>
          <cell r="T748" t="str">
            <v>NPRD-95 P2-136. Mechanical Filter Screen (Summary). 0.2286 GB converted to GM.</v>
          </cell>
          <cell r="U748">
            <v>1</v>
          </cell>
          <cell r="V748">
            <v>0.76666666666666672</v>
          </cell>
          <cell r="W748">
            <v>8.6939999999999999E-7</v>
          </cell>
          <cell r="X748" t="str">
            <v>Expected to require 1 mechanic to conduct repairs. Expected to be replaceable in situ. Remove Cover Lid Assembly. Remove 36 bolts to remove the Top Access Plate. Repair by exchange available at First or Second line without special facilities. Remove and r</v>
          </cell>
          <cell r="Y748">
            <v>36</v>
          </cell>
          <cell r="Z748">
            <v>0</v>
          </cell>
          <cell r="AA748" t="str">
            <v>T0</v>
          </cell>
          <cell r="AB748" t="str">
            <v>T6</v>
          </cell>
          <cell r="AC748" t="str">
            <v>P22</v>
          </cell>
          <cell r="AD748" t="str">
            <v>T0</v>
          </cell>
          <cell r="AE748">
            <v>0.3</v>
          </cell>
          <cell r="AF748">
            <v>0</v>
          </cell>
          <cell r="AG748">
            <v>8.3333333333333329E-2</v>
          </cell>
          <cell r="AH748">
            <v>0</v>
          </cell>
          <cell r="AI748">
            <v>0.3</v>
          </cell>
          <cell r="AJ748">
            <v>8.3333333333333329E-2</v>
          </cell>
          <cell r="AK748">
            <v>0</v>
          </cell>
          <cell r="AL748">
            <v>0</v>
          </cell>
          <cell r="AM748">
            <v>0.76666666666666672</v>
          </cell>
          <cell r="AN748">
            <v>8.6939999999999999E-7</v>
          </cell>
          <cell r="AP748">
            <v>2</v>
          </cell>
          <cell r="AQ748">
            <v>1</v>
          </cell>
          <cell r="AR748">
            <v>1</v>
          </cell>
          <cell r="AS748">
            <v>36</v>
          </cell>
          <cell r="AW748">
            <v>2</v>
          </cell>
          <cell r="BD748">
            <v>1</v>
          </cell>
          <cell r="BJ748">
            <v>1</v>
          </cell>
          <cell r="BL748">
            <v>1</v>
          </cell>
          <cell r="BM748">
            <v>1</v>
          </cell>
          <cell r="BO748" t="str">
            <v xml:space="preserve">Expected to require 1 mechanic to conduct repairs. </v>
          </cell>
          <cell r="BP748" t="str">
            <v xml:space="preserve">Expected to be replaceable in situ. </v>
          </cell>
          <cell r="BQ748" t="str">
            <v/>
          </cell>
          <cell r="BR748" t="str">
            <v/>
          </cell>
          <cell r="BS748" t="str">
            <v/>
          </cell>
          <cell r="BT748" t="str">
            <v xml:space="preserve">Remove Cover Lid Assembly. </v>
          </cell>
          <cell r="BU748" t="str">
            <v/>
          </cell>
          <cell r="BV748" t="str">
            <v/>
          </cell>
          <cell r="BW748" t="str">
            <v xml:space="preserve">Remove 36 bolts to remove the Top Access Plate. </v>
          </cell>
          <cell r="BX748" t="str">
            <v/>
          </cell>
          <cell r="BY748" t="str">
            <v/>
          </cell>
          <cell r="BZ748" t="str">
            <v/>
          </cell>
          <cell r="CA748" t="str">
            <v xml:space="preserve">Repair by exchange available at First or Second line without special facilities. </v>
          </cell>
          <cell r="CB748" t="str">
            <v/>
          </cell>
          <cell r="CC748" t="str">
            <v/>
          </cell>
          <cell r="CD748" t="str">
            <v/>
          </cell>
          <cell r="CE748" t="str">
            <v/>
          </cell>
          <cell r="CF748" t="str">
            <v xml:space="preserve">Remove and replace part with standard tools. No Special tools predicted. </v>
          </cell>
          <cell r="CG748" t="str">
            <v/>
          </cell>
          <cell r="CH748" t="str">
            <v/>
          </cell>
          <cell r="CI748" t="str">
            <v xml:space="preserve">No consumeables predicted. </v>
          </cell>
          <cell r="CJ748" t="str">
            <v xml:space="preserve">No predicted life limitations. </v>
          </cell>
          <cell r="CK748" t="str">
            <v/>
          </cell>
          <cell r="CL748" t="str">
            <v>Y</v>
          </cell>
        </row>
        <row r="749">
          <cell r="A749">
            <v>767</v>
          </cell>
          <cell r="B749">
            <v>425</v>
          </cell>
          <cell r="C749">
            <v>2</v>
          </cell>
          <cell r="D749" t="str">
            <v>Y</v>
          </cell>
          <cell r="E749">
            <v>1</v>
          </cell>
          <cell r="F749" t="str">
            <v>SV00A0A410AA09</v>
          </cell>
          <cell r="G749" t="str">
            <v>FT28214</v>
          </cell>
          <cell r="H749" t="str">
            <v>PMRS</v>
          </cell>
          <cell r="I749" t="str">
            <v>AUXILIARY TANK- 2 - PMRS</v>
          </cell>
          <cell r="J749" t="str">
            <v>SAFOAM Cut Block LRU</v>
          </cell>
          <cell r="K749" t="str">
            <v>Reticulated Safety Foam</v>
          </cell>
          <cell r="L749" t="str">
            <v>SAFOAM Cut Block LRU</v>
          </cell>
          <cell r="M749">
            <v>1</v>
          </cell>
          <cell r="N749">
            <v>1</v>
          </cell>
          <cell r="O749">
            <v>1</v>
          </cell>
          <cell r="P749">
            <v>1</v>
          </cell>
          <cell r="Q749">
            <v>9.9999999999999995E-7</v>
          </cell>
          <cell r="R749">
            <v>1000000</v>
          </cell>
          <cell r="S749" t="str">
            <v>No redundancy</v>
          </cell>
          <cell r="T749" t="str">
            <v>Unsubstantiated Estimate</v>
          </cell>
          <cell r="U749">
            <v>2</v>
          </cell>
          <cell r="V749">
            <v>0.23333333333333334</v>
          </cell>
          <cell r="W749">
            <v>2.3333333333333333E-7</v>
          </cell>
          <cell r="X749" t="str">
            <v xml:space="preserve">Tank is considered beyond economic repair. Remove and replace tank in accordance with above. Expected to require 2 mechanics to remove the tank. Repair by exchange available at First or Second line without special facilities. Systematically remove SAFOAM </v>
          </cell>
          <cell r="Z749">
            <v>1</v>
          </cell>
          <cell r="AA749" t="str">
            <v>R6</v>
          </cell>
          <cell r="AB749" t="str">
            <v>T0</v>
          </cell>
          <cell r="AC749" t="str">
            <v>T0</v>
          </cell>
          <cell r="AD749" t="str">
            <v>T0</v>
          </cell>
          <cell r="AE749">
            <v>0</v>
          </cell>
          <cell r="AF749">
            <v>1.6666666666666666E-2</v>
          </cell>
          <cell r="AG749">
            <v>0.11666666666666667</v>
          </cell>
          <cell r="AH749">
            <v>1.6666666666666666E-2</v>
          </cell>
          <cell r="AI749">
            <v>0</v>
          </cell>
          <cell r="AJ749">
            <v>8.3333333333333329E-2</v>
          </cell>
          <cell r="AK749">
            <v>0</v>
          </cell>
          <cell r="AL749">
            <v>0</v>
          </cell>
          <cell r="AM749">
            <v>0.23333333333333334</v>
          </cell>
          <cell r="AN749">
            <v>2.3333333333333333E-7</v>
          </cell>
          <cell r="AP749">
            <v>2</v>
          </cell>
          <cell r="AQ749">
            <v>3</v>
          </cell>
          <cell r="BD749">
            <v>2</v>
          </cell>
          <cell r="BG749">
            <v>1</v>
          </cell>
          <cell r="BH749">
            <v>1</v>
          </cell>
          <cell r="BJ749">
            <v>2</v>
          </cell>
          <cell r="BK749">
            <v>1</v>
          </cell>
          <cell r="BL749">
            <v>5</v>
          </cell>
          <cell r="BM749">
            <v>2</v>
          </cell>
          <cell r="BO749" t="str">
            <v/>
          </cell>
          <cell r="BP749" t="str">
            <v/>
          </cell>
          <cell r="BQ749" t="str">
            <v/>
          </cell>
          <cell r="BR749" t="str">
            <v/>
          </cell>
          <cell r="BS749" t="str">
            <v/>
          </cell>
          <cell r="BT749" t="str">
            <v/>
          </cell>
          <cell r="BU749" t="str">
            <v/>
          </cell>
          <cell r="BV749" t="str">
            <v xml:space="preserve">Tank is considered beyond economic repair. Remove and replace tank in accordance with above. Expected to require 2 mechanics to remove the tank. </v>
          </cell>
          <cell r="BW749" t="str">
            <v/>
          </cell>
          <cell r="BX749" t="str">
            <v/>
          </cell>
          <cell r="BY749" t="str">
            <v/>
          </cell>
          <cell r="BZ749" t="str">
            <v/>
          </cell>
          <cell r="CA749" t="str">
            <v xml:space="preserve">Repair by exchange available at First or Second line without special facilities. </v>
          </cell>
          <cell r="CB749" t="str">
            <v/>
          </cell>
          <cell r="CC749" t="str">
            <v/>
          </cell>
          <cell r="CD749" t="str">
            <v/>
          </cell>
          <cell r="CE749" t="str">
            <v xml:space="preserve">Systematically remove SAFOAM layers and discard in accordance with local responsibilities.  Carefully reinstall new layers of Safoam in accordance with instructions. </v>
          </cell>
          <cell r="CF749" t="str">
            <v xml:space="preserve">Cutting tools and Separating spatulas required. </v>
          </cell>
          <cell r="CG749" t="str">
            <v xml:space="preserve">Reinstall in the reverse order. </v>
          </cell>
          <cell r="CH749" t="str">
            <v xml:space="preserve">Task time doesn't include 24 hours inactive time awaiting curing of Adhesives. </v>
          </cell>
          <cell r="CI749" t="str">
            <v xml:space="preserve">Use thread-locking compound on fasteners. Use silicone grease on bonded seals for preservation.  Use anti-seizing grease/compound on bulkhead connectors and bolts.  Use  bonding compound on mounting strap clamp locations as required. Use P-NEA26 adhesive </v>
          </cell>
          <cell r="CJ749" t="str">
            <v>Life Limited. This material is subject to deterioration. Inspect on condition at 10 years, and every 5 years subsequently.</v>
          </cell>
          <cell r="CK749" t="str">
            <v/>
          </cell>
          <cell r="CL749" t="str">
            <v>Y</v>
          </cell>
        </row>
        <row r="750">
          <cell r="A750">
            <v>768</v>
          </cell>
          <cell r="B750">
            <v>426</v>
          </cell>
          <cell r="C750">
            <v>2</v>
          </cell>
          <cell r="D750" t="str">
            <v>N</v>
          </cell>
          <cell r="E750">
            <v>0</v>
          </cell>
          <cell r="F750" t="str">
            <v>SV00A0A410AA03</v>
          </cell>
          <cell r="G750" t="str">
            <v>FT28184</v>
          </cell>
          <cell r="H750" t="str">
            <v>PMRS</v>
          </cell>
          <cell r="I750" t="str">
            <v>AUXILIARY TANK- 2 - PMRS</v>
          </cell>
          <cell r="J750" t="str">
            <v/>
          </cell>
          <cell r="K750" t="str">
            <v>Top Plate Assy</v>
          </cell>
          <cell r="L750" t="str">
            <v/>
          </cell>
          <cell r="M750" t="str">
            <v/>
          </cell>
          <cell r="N750" t="str">
            <v/>
          </cell>
          <cell r="O750">
            <v>3.0118781732831081</v>
          </cell>
          <cell r="P750">
            <v>3.0118781732831081</v>
          </cell>
          <cell r="Q750">
            <v>3.0118781732831083E-6</v>
          </cell>
          <cell r="R750">
            <v>332018.74128592212</v>
          </cell>
          <cell r="S750" t="str">
            <v>No redundancy</v>
          </cell>
          <cell r="T750" t="str">
            <v>Sum of Below Parts</v>
          </cell>
          <cell r="U750">
            <v>1</v>
          </cell>
          <cell r="V750">
            <v>0.73206179543197358</v>
          </cell>
          <cell r="W750">
            <v>2.2048809431560051E-6</v>
          </cell>
          <cell r="X750" t="str">
            <v xml:space="preserve">Repair by exchange available at First or Second line without special facilities. See parts below. Individual damaged parts can be replaced without replacing the tank. </v>
          </cell>
          <cell r="Z750">
            <v>0</v>
          </cell>
          <cell r="AA750" t="str">
            <v>T0</v>
          </cell>
          <cell r="AB750" t="str">
            <v>T0</v>
          </cell>
          <cell r="AC750" t="str">
            <v>T0</v>
          </cell>
          <cell r="AD750" t="str">
            <v>T0</v>
          </cell>
          <cell r="AL750" t="str">
            <v>MTTE =</v>
          </cell>
          <cell r="AM750">
            <v>0.73206179543197358</v>
          </cell>
          <cell r="AN750">
            <v>2.2048809431560051E-6</v>
          </cell>
          <cell r="AP750">
            <v>1</v>
          </cell>
          <cell r="AQ750">
            <v>4</v>
          </cell>
          <cell r="BJ750">
            <v>6</v>
          </cell>
          <cell r="BL750">
            <v>6</v>
          </cell>
          <cell r="BM750">
            <v>5</v>
          </cell>
          <cell r="BN750">
            <v>2</v>
          </cell>
          <cell r="BO750" t="str">
            <v/>
          </cell>
          <cell r="BP750" t="str">
            <v/>
          </cell>
          <cell r="BQ750" t="str">
            <v/>
          </cell>
          <cell r="BR750" t="str">
            <v/>
          </cell>
          <cell r="BS750" t="str">
            <v/>
          </cell>
          <cell r="BT750" t="str">
            <v/>
          </cell>
          <cell r="BU750" t="str">
            <v/>
          </cell>
          <cell r="BV750" t="str">
            <v/>
          </cell>
          <cell r="BW750" t="str">
            <v/>
          </cell>
          <cell r="BX750" t="str">
            <v/>
          </cell>
          <cell r="BY750" t="str">
            <v/>
          </cell>
          <cell r="BZ750" t="str">
            <v/>
          </cell>
          <cell r="CA750" t="str">
            <v xml:space="preserve">Repair by exchange available at First or Second line without special facilities. </v>
          </cell>
          <cell r="CB750" t="str">
            <v/>
          </cell>
          <cell r="CC750" t="str">
            <v/>
          </cell>
          <cell r="CD750" t="str">
            <v/>
          </cell>
          <cell r="CE750" t="str">
            <v/>
          </cell>
          <cell r="CF750" t="str">
            <v/>
          </cell>
          <cell r="CG750" t="str">
            <v/>
          </cell>
          <cell r="CH750" t="str">
            <v/>
          </cell>
          <cell r="CI750" t="str">
            <v/>
          </cell>
          <cell r="CJ750" t="str">
            <v/>
          </cell>
          <cell r="CK750" t="str">
            <v xml:space="preserve">See parts below. Individual damaged parts can be replaced without replacing the tank. </v>
          </cell>
          <cell r="CL750" t="str">
            <v>Y</v>
          </cell>
        </row>
        <row r="751">
          <cell r="A751">
            <v>769</v>
          </cell>
          <cell r="B751">
            <v>426</v>
          </cell>
          <cell r="C751">
            <v>3</v>
          </cell>
          <cell r="D751" t="str">
            <v>Y</v>
          </cell>
          <cell r="E751">
            <v>0.224</v>
          </cell>
          <cell r="F751" t="str">
            <v>SV00A0A410AA0301</v>
          </cell>
          <cell r="G751" t="str">
            <v>FT28224</v>
          </cell>
          <cell r="H751" t="str">
            <v>PMRS</v>
          </cell>
          <cell r="I751" t="str">
            <v>AUXILIARY TANK- 2 - PMRS</v>
          </cell>
          <cell r="J751" t="str">
            <v>Plate</v>
          </cell>
          <cell r="K751" t="str">
            <v>Top Access Plate Assy FT28184</v>
          </cell>
          <cell r="L751" t="str">
            <v>Plate</v>
          </cell>
          <cell r="M751">
            <v>1</v>
          </cell>
          <cell r="N751">
            <v>1</v>
          </cell>
          <cell r="O751">
            <v>0.224</v>
          </cell>
          <cell r="P751">
            <v>0.224</v>
          </cell>
          <cell r="Q751">
            <v>2.2399999999999999E-7</v>
          </cell>
          <cell r="R751">
            <v>4464285.7142857146</v>
          </cell>
          <cell r="S751" t="str">
            <v>No redundancy</v>
          </cell>
          <cell r="T751" t="str">
            <v>NPRD 95 P2-152, Plate - 0.008M GM converted to hours.</v>
          </cell>
          <cell r="U751">
            <v>1</v>
          </cell>
          <cell r="V751">
            <v>0.71666666666666667</v>
          </cell>
          <cell r="W751">
            <v>1.6053333333333334E-7</v>
          </cell>
          <cell r="X751" t="str">
            <v>Expected to require 1 mechanic to conduct repairs. Expected to be repairable in situ. Remove Cover Lid Assembly. Remove 36 bolts to remove the Top Access Plate. Replace each  Gasket with every disturbance. Repair by exchange available at First or Second l</v>
          </cell>
          <cell r="Y751">
            <v>36</v>
          </cell>
          <cell r="Z751">
            <v>0</v>
          </cell>
          <cell r="AA751" t="str">
            <v>T0</v>
          </cell>
          <cell r="AB751" t="str">
            <v>PT6</v>
          </cell>
          <cell r="AC751" t="str">
            <v>T0</v>
          </cell>
          <cell r="AD751" t="str">
            <v>P14</v>
          </cell>
          <cell r="AE751">
            <v>0</v>
          </cell>
          <cell r="AF751">
            <v>0</v>
          </cell>
          <cell r="AG751">
            <v>0.6333333333333333</v>
          </cell>
          <cell r="AH751">
            <v>0</v>
          </cell>
          <cell r="AI751">
            <v>0</v>
          </cell>
          <cell r="AJ751">
            <v>8.3333333333333329E-2</v>
          </cell>
          <cell r="AK751">
            <v>0</v>
          </cell>
          <cell r="AL751">
            <v>0</v>
          </cell>
          <cell r="AM751">
            <v>0.71666666666666667</v>
          </cell>
          <cell r="AN751">
            <v>1.6053333333333334E-7</v>
          </cell>
          <cell r="AP751">
            <v>1</v>
          </cell>
          <cell r="AQ751">
            <v>1</v>
          </cell>
          <cell r="AR751">
            <v>1</v>
          </cell>
          <cell r="AS751">
            <v>36</v>
          </cell>
          <cell r="AW751">
            <v>2</v>
          </cell>
          <cell r="BA751">
            <v>1</v>
          </cell>
          <cell r="BB751">
            <v>2</v>
          </cell>
          <cell r="BC751">
            <v>3</v>
          </cell>
          <cell r="BD751">
            <v>1</v>
          </cell>
          <cell r="BJ751">
            <v>1</v>
          </cell>
          <cell r="BL751">
            <v>1</v>
          </cell>
          <cell r="BM751">
            <v>1</v>
          </cell>
          <cell r="BO751" t="str">
            <v xml:space="preserve">Expected to require 1 mechanic to conduct repairs. </v>
          </cell>
          <cell r="BP751" t="str">
            <v xml:space="preserve">Expected to be repairable in situ. </v>
          </cell>
          <cell r="BQ751" t="str">
            <v/>
          </cell>
          <cell r="BR751" t="str">
            <v/>
          </cell>
          <cell r="BS751" t="str">
            <v/>
          </cell>
          <cell r="BT751" t="str">
            <v xml:space="preserve">Remove Cover Lid Assembly. </v>
          </cell>
          <cell r="BU751" t="str">
            <v/>
          </cell>
          <cell r="BV751" t="str">
            <v/>
          </cell>
          <cell r="BW751" t="str">
            <v xml:space="preserve">Remove 36 bolts to remove the Top Access Plate. </v>
          </cell>
          <cell r="BX751" t="str">
            <v/>
          </cell>
          <cell r="BY751" t="str">
            <v/>
          </cell>
          <cell r="BZ751" t="str">
            <v xml:space="preserve">Replace each  Gasket with every disturbance. </v>
          </cell>
          <cell r="CA751" t="str">
            <v xml:space="preserve">Repair by exchange available at First or Second line without special facilities. </v>
          </cell>
          <cell r="CB751" t="str">
            <v/>
          </cell>
          <cell r="CC751" t="str">
            <v/>
          </cell>
          <cell r="CD751" t="str">
            <v/>
          </cell>
          <cell r="CE751" t="str">
            <v/>
          </cell>
          <cell r="CF751" t="str">
            <v xml:space="preserve">Remove and replace part with standard tools. No Special tools predicted. </v>
          </cell>
          <cell r="CG751" t="str">
            <v/>
          </cell>
          <cell r="CH751" t="str">
            <v/>
          </cell>
          <cell r="CI751" t="str">
            <v xml:space="preserve">No consumeables predicted. </v>
          </cell>
          <cell r="CJ751" t="str">
            <v xml:space="preserve">No predicted life limitations. </v>
          </cell>
          <cell r="CK751" t="str">
            <v/>
          </cell>
          <cell r="CL751" t="str">
            <v>Y</v>
          </cell>
        </row>
        <row r="752">
          <cell r="A752">
            <v>770</v>
          </cell>
          <cell r="B752">
            <v>428</v>
          </cell>
          <cell r="C752">
            <v>3</v>
          </cell>
          <cell r="D752" t="str">
            <v>Y</v>
          </cell>
          <cell r="E752">
            <v>5.7830350964303756E-3</v>
          </cell>
          <cell r="F752" t="str">
            <v>SV00A0A410AA0303</v>
          </cell>
          <cell r="G752" t="str">
            <v>FT28255</v>
          </cell>
          <cell r="H752" t="str">
            <v>PMRS</v>
          </cell>
          <cell r="I752" t="str">
            <v>AUXILIARY TANK- 2 - PMRS</v>
          </cell>
          <cell r="J752" t="str">
            <v>Gasket</v>
          </cell>
          <cell r="K752" t="str">
            <v>Top Access Plate Assy FT28184</v>
          </cell>
          <cell r="L752" t="str">
            <v>Gasket</v>
          </cell>
          <cell r="M752">
            <v>2</v>
          </cell>
          <cell r="N752">
            <v>2</v>
          </cell>
          <cell r="O752">
            <v>2.8915175482151878E-3</v>
          </cell>
          <cell r="P752">
            <v>5.7830350964303756E-3</v>
          </cell>
          <cell r="Q752">
            <v>5.7830350964303757E-9</v>
          </cell>
          <cell r="R752">
            <v>172919580</v>
          </cell>
          <cell r="S752" t="str">
            <v>No redundancy</v>
          </cell>
          <cell r="T752" t="str">
            <v>NPRD 95 P2- 98, Gasket P# 2-242N674-70 - 1/864.5979 GF converted to GM.</v>
          </cell>
          <cell r="U752">
            <v>1</v>
          </cell>
          <cell r="V752">
            <v>0.71666666666666667</v>
          </cell>
          <cell r="W752">
            <v>4.1445084857751029E-9</v>
          </cell>
          <cell r="X752" t="str">
            <v xml:space="preserve">Expected to require 1 mechanic to conduct repairs. Expected to be replaceable in situ. Remove Cover Lid Assembly. Remove 36 bolts to remove the Top Access Plate. Replace each  Gasket with every disturbance. Repair by exchange available at First or Second </v>
          </cell>
          <cell r="Y752">
            <v>36</v>
          </cell>
          <cell r="Z752">
            <v>0</v>
          </cell>
          <cell r="AA752" t="str">
            <v>T0</v>
          </cell>
          <cell r="AB752" t="str">
            <v>T6</v>
          </cell>
          <cell r="AC752" t="str">
            <v>P14</v>
          </cell>
          <cell r="AD752" t="str">
            <v>T0</v>
          </cell>
          <cell r="AE752">
            <v>0.3</v>
          </cell>
          <cell r="AF752">
            <v>0</v>
          </cell>
          <cell r="AG752">
            <v>3.3333333333333333E-2</v>
          </cell>
          <cell r="AH752">
            <v>0</v>
          </cell>
          <cell r="AI752">
            <v>0.3</v>
          </cell>
          <cell r="AJ752">
            <v>8.3333333333333329E-2</v>
          </cell>
          <cell r="AK752">
            <v>0</v>
          </cell>
          <cell r="AL752">
            <v>0</v>
          </cell>
          <cell r="AM752">
            <v>0.71666666666666667</v>
          </cell>
          <cell r="AN752">
            <v>4.1445084857751029E-9</v>
          </cell>
          <cell r="AP752">
            <v>2</v>
          </cell>
          <cell r="AQ752">
            <v>1</v>
          </cell>
          <cell r="AR752">
            <v>1</v>
          </cell>
          <cell r="AS752">
            <v>36</v>
          </cell>
          <cell r="AW752">
            <v>2</v>
          </cell>
          <cell r="BA752">
            <v>1</v>
          </cell>
          <cell r="BB752">
            <v>2</v>
          </cell>
          <cell r="BC752">
            <v>3</v>
          </cell>
          <cell r="BD752">
            <v>1</v>
          </cell>
          <cell r="BJ752">
            <v>1</v>
          </cell>
          <cell r="BL752">
            <v>1</v>
          </cell>
          <cell r="BM752">
            <v>4</v>
          </cell>
          <cell r="BO752" t="str">
            <v xml:space="preserve">Expected to require 1 mechanic to conduct repairs. </v>
          </cell>
          <cell r="BP752" t="str">
            <v xml:space="preserve">Expected to be replaceable in situ. </v>
          </cell>
          <cell r="BQ752" t="str">
            <v/>
          </cell>
          <cell r="BR752" t="str">
            <v/>
          </cell>
          <cell r="BS752" t="str">
            <v/>
          </cell>
          <cell r="BT752" t="str">
            <v xml:space="preserve">Remove Cover Lid Assembly. </v>
          </cell>
          <cell r="BU752" t="str">
            <v/>
          </cell>
          <cell r="BV752" t="str">
            <v/>
          </cell>
          <cell r="BW752" t="str">
            <v xml:space="preserve">Remove 36 bolts to remove the Top Access Plate. </v>
          </cell>
          <cell r="BX752" t="str">
            <v/>
          </cell>
          <cell r="BY752" t="str">
            <v/>
          </cell>
          <cell r="BZ752" t="str">
            <v xml:space="preserve">Replace each  Gasket with every disturbance. </v>
          </cell>
          <cell r="CA752" t="str">
            <v xml:space="preserve">Repair by exchange available at First or Second line without special facilities. </v>
          </cell>
          <cell r="CB752" t="str">
            <v/>
          </cell>
          <cell r="CC752" t="str">
            <v/>
          </cell>
          <cell r="CD752" t="str">
            <v/>
          </cell>
          <cell r="CE752" t="str">
            <v/>
          </cell>
          <cell r="CF752" t="str">
            <v xml:space="preserve">Remove and replace part with standard tools. No Special tools predicted. </v>
          </cell>
          <cell r="CG752" t="str">
            <v/>
          </cell>
          <cell r="CH752" t="str">
            <v/>
          </cell>
          <cell r="CI752" t="str">
            <v xml:space="preserve">No consumeables predicted. </v>
          </cell>
          <cell r="CJ752" t="str">
            <v xml:space="preserve">Life Limited. This material is subject to deterioration. Inspect on condition at 10 years, and every 5 years subsequently. If disturbed, replace with new. </v>
          </cell>
          <cell r="CK752" t="str">
            <v/>
          </cell>
          <cell r="CL752" t="str">
            <v>Y</v>
          </cell>
        </row>
        <row r="753">
          <cell r="A753">
            <v>771</v>
          </cell>
          <cell r="B753">
            <v>429</v>
          </cell>
          <cell r="C753">
            <v>3</v>
          </cell>
          <cell r="D753" t="str">
            <v>Y</v>
          </cell>
          <cell r="E753">
            <v>2.016</v>
          </cell>
          <cell r="F753" t="str">
            <v>SV00A0A410AA0305</v>
          </cell>
          <cell r="G753" t="str">
            <v>BT-M6X30HX/SS</v>
          </cell>
          <cell r="H753" t="str">
            <v>PMRS</v>
          </cell>
          <cell r="I753" t="str">
            <v>AUXILIARY TANK- 2 - PMRS</v>
          </cell>
          <cell r="J753" t="str">
            <v>M6 BOLT HEX HEAD</v>
          </cell>
          <cell r="K753" t="str">
            <v>Top Access Plate Assy FT28184</v>
          </cell>
          <cell r="L753" t="str">
            <v>M6 BOLT HEX HEAD</v>
          </cell>
          <cell r="M753">
            <v>36</v>
          </cell>
          <cell r="N753">
            <v>36</v>
          </cell>
          <cell r="O753">
            <v>5.6000000000000001E-2</v>
          </cell>
          <cell r="P753">
            <v>2.016</v>
          </cell>
          <cell r="Q753">
            <v>2.0159999999999998E-6</v>
          </cell>
          <cell r="R753">
            <v>496031.74603174609</v>
          </cell>
          <cell r="S753" t="str">
            <v>Multiple fasteners</v>
          </cell>
          <cell r="T753" t="str">
            <v>NPRD 95 P2-20, Bolt Hex Head - 0.0020M converted to hours</v>
          </cell>
          <cell r="U753">
            <v>1</v>
          </cell>
          <cell r="V753">
            <v>0.73333333333333328</v>
          </cell>
          <cell r="W753">
            <v>1.4783999999999997E-6</v>
          </cell>
          <cell r="X753" t="str">
            <v xml:space="preserve">Expected to require 1 mechanic to conduct repairs. Expected to be replaceable in situ. Remove Cover Lid Assembly. Remove 36 bolts to remove the Top Access Plate. Replace each  Gasket with every disturbance. Repair by exchange available at First or Second </v>
          </cell>
          <cell r="Z753">
            <v>0</v>
          </cell>
          <cell r="AA753" t="str">
            <v>T0</v>
          </cell>
          <cell r="AB753" t="str">
            <v>T6</v>
          </cell>
          <cell r="AC753" t="str">
            <v>P6</v>
          </cell>
          <cell r="AD753" t="str">
            <v>P14</v>
          </cell>
          <cell r="AE753">
            <v>0.3</v>
          </cell>
          <cell r="AF753">
            <v>0</v>
          </cell>
          <cell r="AG753">
            <v>0.05</v>
          </cell>
          <cell r="AH753">
            <v>0</v>
          </cell>
          <cell r="AI753">
            <v>0.3</v>
          </cell>
          <cell r="AJ753">
            <v>8.3333333333333329E-2</v>
          </cell>
          <cell r="AK753">
            <v>0</v>
          </cell>
          <cell r="AL753">
            <v>0</v>
          </cell>
          <cell r="AM753">
            <v>0.73333333333333328</v>
          </cell>
          <cell r="AN753">
            <v>1.4783999999999997E-6</v>
          </cell>
          <cell r="AP753">
            <v>2</v>
          </cell>
          <cell r="AQ753">
            <v>1</v>
          </cell>
          <cell r="AR753">
            <v>1</v>
          </cell>
          <cell r="AS753">
            <v>36</v>
          </cell>
          <cell r="AW753">
            <v>2</v>
          </cell>
          <cell r="BA753">
            <v>1</v>
          </cell>
          <cell r="BB753">
            <v>2</v>
          </cell>
          <cell r="BC753">
            <v>3</v>
          </cell>
          <cell r="BD753">
            <v>1</v>
          </cell>
          <cell r="BJ753">
            <v>1</v>
          </cell>
          <cell r="BL753">
            <v>1</v>
          </cell>
          <cell r="BM753">
            <v>1</v>
          </cell>
          <cell r="BO753" t="str">
            <v xml:space="preserve">Expected to require 1 mechanic to conduct repairs. </v>
          </cell>
          <cell r="BP753" t="str">
            <v xml:space="preserve">Expected to be replaceable in situ. </v>
          </cell>
          <cell r="BQ753" t="str">
            <v/>
          </cell>
          <cell r="BR753" t="str">
            <v/>
          </cell>
          <cell r="BS753" t="str">
            <v/>
          </cell>
          <cell r="BT753" t="str">
            <v xml:space="preserve">Remove Cover Lid Assembly. </v>
          </cell>
          <cell r="BU753" t="str">
            <v/>
          </cell>
          <cell r="BV753" t="str">
            <v/>
          </cell>
          <cell r="BW753" t="str">
            <v xml:space="preserve">Remove 36 bolts to remove the Top Access Plate. </v>
          </cell>
          <cell r="BX753" t="str">
            <v/>
          </cell>
          <cell r="BY753" t="str">
            <v/>
          </cell>
          <cell r="BZ753" t="str">
            <v xml:space="preserve">Replace each  Gasket with every disturbance. </v>
          </cell>
          <cell r="CA753" t="str">
            <v xml:space="preserve">Repair by exchange available at First or Second line without special facilities. </v>
          </cell>
          <cell r="CB753" t="str">
            <v/>
          </cell>
          <cell r="CC753" t="str">
            <v/>
          </cell>
          <cell r="CD753" t="str">
            <v/>
          </cell>
          <cell r="CE753" t="str">
            <v/>
          </cell>
          <cell r="CF753" t="str">
            <v xml:space="preserve">Remove and replace part with standard tools. No Special tools predicted. </v>
          </cell>
          <cell r="CG753" t="str">
            <v/>
          </cell>
          <cell r="CH753" t="str">
            <v/>
          </cell>
          <cell r="CI753" t="str">
            <v xml:space="preserve">No consumeables predicted. </v>
          </cell>
          <cell r="CJ753" t="str">
            <v xml:space="preserve">No predicted life limitations. </v>
          </cell>
          <cell r="CK753" t="str">
            <v/>
          </cell>
          <cell r="CL753" t="str">
            <v>Y</v>
          </cell>
        </row>
        <row r="754">
          <cell r="A754">
            <v>772</v>
          </cell>
          <cell r="B754">
            <v>429</v>
          </cell>
          <cell r="C754">
            <v>3</v>
          </cell>
          <cell r="D754" t="str">
            <v>Y</v>
          </cell>
          <cell r="E754">
            <v>0.16800000000000001</v>
          </cell>
          <cell r="F754" t="str">
            <v>SV00A0A410AA0307</v>
          </cell>
          <cell r="G754" t="str">
            <v>BT-M6X16CSK/SS</v>
          </cell>
          <cell r="H754" t="str">
            <v>PMRS/REP/REC</v>
          </cell>
          <cell r="I754" t="str">
            <v>AUXILIARY TANK- 2 - PMRS</v>
          </cell>
          <cell r="J754" t="str">
            <v>M6 Bolt Csk Head</v>
          </cell>
          <cell r="K754" t="str">
            <v>Top Access Plate Assy FT28184</v>
          </cell>
          <cell r="L754" t="str">
            <v>M6 Bolt Csk Head</v>
          </cell>
          <cell r="M754">
            <v>3</v>
          </cell>
          <cell r="N754">
            <v>3</v>
          </cell>
          <cell r="O754">
            <v>5.6000000000000001E-2</v>
          </cell>
          <cell r="P754">
            <v>0.16800000000000001</v>
          </cell>
          <cell r="Q754">
            <v>1.6800000000000002E-7</v>
          </cell>
          <cell r="R754">
            <v>5952380.9523809515</v>
          </cell>
          <cell r="S754" t="str">
            <v>Multiple fasteners</v>
          </cell>
          <cell r="T754" t="str">
            <v>NPRD 95 P2-20, Bolt Hex Head - 0.0020M converted to hours</v>
          </cell>
          <cell r="U754">
            <v>1</v>
          </cell>
          <cell r="V754">
            <v>0.73333333333333328</v>
          </cell>
          <cell r="W754">
            <v>1.2320000000000002E-7</v>
          </cell>
          <cell r="X754" t="str">
            <v xml:space="preserve">Expected to require 1 mechanic to conduct repairs. Expected to be replaceable in situ. Remove Cover Lid Assembly. Remove 36 bolts to remove the Top Access Plate. Replace each  Gasket with every disturbance. Repair by exchange available at First or Second </v>
          </cell>
          <cell r="Y754">
            <v>36</v>
          </cell>
          <cell r="Z754">
            <v>0</v>
          </cell>
          <cell r="AA754" t="str">
            <v>T0</v>
          </cell>
          <cell r="AB754" t="str">
            <v>T6</v>
          </cell>
          <cell r="AC754" t="str">
            <v>P6</v>
          </cell>
          <cell r="AD754" t="str">
            <v>P14</v>
          </cell>
          <cell r="AE754">
            <v>0.3</v>
          </cell>
          <cell r="AF754">
            <v>0</v>
          </cell>
          <cell r="AG754">
            <v>0.05</v>
          </cell>
          <cell r="AH754">
            <v>0</v>
          </cell>
          <cell r="AI754">
            <v>0.3</v>
          </cell>
          <cell r="AJ754">
            <v>8.3333333333333329E-2</v>
          </cell>
          <cell r="AK754">
            <v>0</v>
          </cell>
          <cell r="AL754">
            <v>0</v>
          </cell>
          <cell r="AM754">
            <v>0.73333333333333328</v>
          </cell>
          <cell r="AN754">
            <v>1.2320000000000002E-7</v>
          </cell>
          <cell r="AP754">
            <v>2</v>
          </cell>
          <cell r="AQ754">
            <v>1</v>
          </cell>
          <cell r="AR754">
            <v>1</v>
          </cell>
          <cell r="AS754">
            <v>36</v>
          </cell>
          <cell r="AW754">
            <v>2</v>
          </cell>
          <cell r="BA754">
            <v>1</v>
          </cell>
          <cell r="BB754">
            <v>2</v>
          </cell>
          <cell r="BC754">
            <v>3</v>
          </cell>
          <cell r="BD754">
            <v>1</v>
          </cell>
          <cell r="BJ754">
            <v>1</v>
          </cell>
          <cell r="BL754">
            <v>1</v>
          </cell>
          <cell r="BM754">
            <v>1</v>
          </cell>
          <cell r="BO754" t="str">
            <v xml:space="preserve">Expected to require 1 mechanic to conduct repairs. </v>
          </cell>
          <cell r="BP754" t="str">
            <v xml:space="preserve">Expected to be replaceable in situ. </v>
          </cell>
          <cell r="BQ754" t="str">
            <v/>
          </cell>
          <cell r="BR754" t="str">
            <v/>
          </cell>
          <cell r="BS754" t="str">
            <v/>
          </cell>
          <cell r="BT754" t="str">
            <v xml:space="preserve">Remove Cover Lid Assembly. </v>
          </cell>
          <cell r="BU754" t="str">
            <v/>
          </cell>
          <cell r="BV754" t="str">
            <v/>
          </cell>
          <cell r="BW754" t="str">
            <v xml:space="preserve">Remove 36 bolts to remove the Top Access Plate. </v>
          </cell>
          <cell r="BX754" t="str">
            <v/>
          </cell>
          <cell r="BY754" t="str">
            <v/>
          </cell>
          <cell r="BZ754" t="str">
            <v xml:space="preserve">Replace each  Gasket with every disturbance. </v>
          </cell>
          <cell r="CA754" t="str">
            <v xml:space="preserve">Repair by exchange available at First or Second line without special facilities. </v>
          </cell>
          <cell r="CB754" t="str">
            <v/>
          </cell>
          <cell r="CC754" t="str">
            <v/>
          </cell>
          <cell r="CD754" t="str">
            <v/>
          </cell>
          <cell r="CE754" t="str">
            <v/>
          </cell>
          <cell r="CF754" t="str">
            <v xml:space="preserve">Remove and replace part with standard tools. No Special tools predicted. </v>
          </cell>
          <cell r="CG754" t="str">
            <v/>
          </cell>
          <cell r="CH754" t="str">
            <v/>
          </cell>
          <cell r="CI754" t="str">
            <v xml:space="preserve">No consumeables predicted. </v>
          </cell>
          <cell r="CJ754" t="str">
            <v xml:space="preserve">No predicted life limitations. </v>
          </cell>
          <cell r="CK754" t="str">
            <v/>
          </cell>
          <cell r="CL754" t="str">
            <v>Y</v>
          </cell>
        </row>
        <row r="755">
          <cell r="A755">
            <v>773</v>
          </cell>
          <cell r="B755">
            <v>430</v>
          </cell>
          <cell r="C755">
            <v>3</v>
          </cell>
          <cell r="D755" t="str">
            <v>Y</v>
          </cell>
          <cell r="E755">
            <v>0.59809513818667759</v>
          </cell>
          <cell r="F755" t="str">
            <v>SV00A0A410AA0309</v>
          </cell>
          <cell r="G755" t="str">
            <v>Z-W-M6</v>
          </cell>
          <cell r="H755" t="str">
            <v>PMRS</v>
          </cell>
          <cell r="I755" t="str">
            <v>AUXILIARY TANK- 2 - PMRS</v>
          </cell>
          <cell r="J755" t="str">
            <v>M6 Washer</v>
          </cell>
          <cell r="K755" t="str">
            <v>Top Access Plate Assy FT28184</v>
          </cell>
          <cell r="L755" t="str">
            <v>M6 Washer</v>
          </cell>
          <cell r="M755">
            <v>36</v>
          </cell>
          <cell r="N755">
            <v>36</v>
          </cell>
          <cell r="O755">
            <v>1.6613753838518822E-2</v>
          </cell>
          <cell r="P755">
            <v>0.59809513818667759</v>
          </cell>
          <cell r="Q755">
            <v>5.9809513818667757E-7</v>
          </cell>
          <cell r="R755">
            <v>1671974.8015873018</v>
          </cell>
          <cell r="S755" t="str">
            <v>Multiple fasteners</v>
          </cell>
          <cell r="T755" t="str">
            <v>NPRD 95 P2-237, Washer P# 7748743 - 1/1685.3506M GM converted to hours</v>
          </cell>
          <cell r="U755">
            <v>1</v>
          </cell>
          <cell r="V755">
            <v>0.73333333333333328</v>
          </cell>
          <cell r="W755">
            <v>4.3860310133689687E-7</v>
          </cell>
          <cell r="X755" t="str">
            <v xml:space="preserve">Expected to require 1 mechanic to conduct repairs. Expected to be replaceable in situ. Remove Cover Lid Assembly. Remove 36 bolts to remove the Top Access Plate. Replace each  Gasket with every disturbance. Repair by exchange available at First or Second </v>
          </cell>
          <cell r="Z755">
            <v>0</v>
          </cell>
          <cell r="AA755" t="str">
            <v>T0</v>
          </cell>
          <cell r="AB755" t="str">
            <v>T6</v>
          </cell>
          <cell r="AC755" t="str">
            <v>P26</v>
          </cell>
          <cell r="AD755" t="str">
            <v>P14</v>
          </cell>
          <cell r="AE755">
            <v>0.3</v>
          </cell>
          <cell r="AF755">
            <v>0</v>
          </cell>
          <cell r="AG755">
            <v>0.05</v>
          </cell>
          <cell r="AH755">
            <v>0</v>
          </cell>
          <cell r="AI755">
            <v>0.3</v>
          </cell>
          <cell r="AJ755">
            <v>8.3333333333333329E-2</v>
          </cell>
          <cell r="AK755">
            <v>0</v>
          </cell>
          <cell r="AL755">
            <v>0</v>
          </cell>
          <cell r="AM755">
            <v>0.73333333333333328</v>
          </cell>
          <cell r="AN755">
            <v>4.3860310133689687E-7</v>
          </cell>
          <cell r="AP755">
            <v>2</v>
          </cell>
          <cell r="AQ755">
            <v>1</v>
          </cell>
          <cell r="AR755">
            <v>1</v>
          </cell>
          <cell r="AS755">
            <v>36</v>
          </cell>
          <cell r="AW755">
            <v>2</v>
          </cell>
          <cell r="BA755">
            <v>1</v>
          </cell>
          <cell r="BB755">
            <v>2</v>
          </cell>
          <cell r="BC755">
            <v>3</v>
          </cell>
          <cell r="BD755">
            <v>1</v>
          </cell>
          <cell r="BJ755">
            <v>1</v>
          </cell>
          <cell r="BL755">
            <v>1</v>
          </cell>
          <cell r="BM755">
            <v>1</v>
          </cell>
          <cell r="BO755" t="str">
            <v xml:space="preserve">Expected to require 1 mechanic to conduct repairs. </v>
          </cell>
          <cell r="BP755" t="str">
            <v xml:space="preserve">Expected to be replaceable in situ. </v>
          </cell>
          <cell r="BQ755" t="str">
            <v/>
          </cell>
          <cell r="BR755" t="str">
            <v/>
          </cell>
          <cell r="BS755" t="str">
            <v/>
          </cell>
          <cell r="BT755" t="str">
            <v xml:space="preserve">Remove Cover Lid Assembly. </v>
          </cell>
          <cell r="BU755" t="str">
            <v/>
          </cell>
          <cell r="BV755" t="str">
            <v/>
          </cell>
          <cell r="BW755" t="str">
            <v xml:space="preserve">Remove 36 bolts to remove the Top Access Plate. </v>
          </cell>
          <cell r="BX755" t="str">
            <v/>
          </cell>
          <cell r="BY755" t="str">
            <v/>
          </cell>
          <cell r="BZ755" t="str">
            <v xml:space="preserve">Replace each  Gasket with every disturbance. </v>
          </cell>
          <cell r="CA755" t="str">
            <v xml:space="preserve">Repair by exchange available at First or Second line without special facilities. </v>
          </cell>
          <cell r="CB755" t="str">
            <v/>
          </cell>
          <cell r="CC755" t="str">
            <v/>
          </cell>
          <cell r="CD755" t="str">
            <v/>
          </cell>
          <cell r="CE755" t="str">
            <v/>
          </cell>
          <cell r="CF755" t="str">
            <v xml:space="preserve">Remove and replace part with standard tools. No Special tools predicted. </v>
          </cell>
          <cell r="CG755" t="str">
            <v/>
          </cell>
          <cell r="CH755" t="str">
            <v/>
          </cell>
          <cell r="CI755" t="str">
            <v xml:space="preserve">No consumeables predicted. </v>
          </cell>
          <cell r="CJ755" t="str">
            <v xml:space="preserve">No predicted life limitations. </v>
          </cell>
          <cell r="CK755" t="str">
            <v/>
          </cell>
          <cell r="CL755" t="str">
            <v>Y</v>
          </cell>
        </row>
        <row r="756">
          <cell r="A756">
            <v>774</v>
          </cell>
          <cell r="B756">
            <v>431</v>
          </cell>
          <cell r="C756">
            <v>2</v>
          </cell>
          <cell r="D756" t="str">
            <v>N</v>
          </cell>
          <cell r="E756">
            <v>0</v>
          </cell>
          <cell r="F756" t="str">
            <v>SV00A0A410AA05</v>
          </cell>
          <cell r="G756" t="str">
            <v/>
          </cell>
          <cell r="H756" t="str">
            <v>PMRS</v>
          </cell>
          <cell r="I756" t="str">
            <v>AUXILIARY TANK- 2 - PMRS</v>
          </cell>
          <cell r="J756" t="str">
            <v/>
          </cell>
          <cell r="K756" t="str">
            <v>Fuel Filler</v>
          </cell>
          <cell r="L756" t="str">
            <v/>
          </cell>
          <cell r="M756" t="str">
            <v/>
          </cell>
          <cell r="N756" t="str">
            <v/>
          </cell>
          <cell r="O756">
            <v>26.780689268291866</v>
          </cell>
          <cell r="P756">
            <v>26.780689268291866</v>
          </cell>
          <cell r="Q756">
            <v>2.6780689268291864E-5</v>
          </cell>
          <cell r="R756">
            <v>37340.338405105671</v>
          </cell>
          <cell r="S756" t="str">
            <v>No redundancy</v>
          </cell>
          <cell r="T756" t="str">
            <v>Sum of Below Parts</v>
          </cell>
          <cell r="U756">
            <v>1</v>
          </cell>
          <cell r="V756">
            <v>0.10111703094442839</v>
          </cell>
          <cell r="W756">
            <v>2.7079837854549898E-6</v>
          </cell>
          <cell r="X756" t="str">
            <v xml:space="preserve">Repair by exchange available at First or Second line without special facilities. See parts below. Individual damaged parts can be replaced without replacing the tank. </v>
          </cell>
          <cell r="Z756">
            <v>0</v>
          </cell>
          <cell r="AA756" t="str">
            <v>T0</v>
          </cell>
          <cell r="AB756" t="str">
            <v>T0</v>
          </cell>
          <cell r="AC756" t="str">
            <v>T0</v>
          </cell>
          <cell r="AD756" t="str">
            <v>T0</v>
          </cell>
          <cell r="AL756" t="str">
            <v>MTTE =</v>
          </cell>
          <cell r="AM756">
            <v>0.10111703094442839</v>
          </cell>
          <cell r="AN756">
            <v>2.7079837854549898E-6</v>
          </cell>
          <cell r="AP756">
            <v>1</v>
          </cell>
          <cell r="AQ756">
            <v>4</v>
          </cell>
          <cell r="BJ756">
            <v>6</v>
          </cell>
          <cell r="BL756">
            <v>6</v>
          </cell>
          <cell r="BM756">
            <v>5</v>
          </cell>
          <cell r="BN756">
            <v>2</v>
          </cell>
          <cell r="BO756" t="str">
            <v/>
          </cell>
          <cell r="BP756" t="str">
            <v/>
          </cell>
          <cell r="BQ756" t="str">
            <v/>
          </cell>
          <cell r="BR756" t="str">
            <v/>
          </cell>
          <cell r="BS756" t="str">
            <v/>
          </cell>
          <cell r="BT756" t="str">
            <v/>
          </cell>
          <cell r="BU756" t="str">
            <v/>
          </cell>
          <cell r="BV756" t="str">
            <v/>
          </cell>
          <cell r="BW756" t="str">
            <v/>
          </cell>
          <cell r="BX756" t="str">
            <v/>
          </cell>
          <cell r="BY756" t="str">
            <v/>
          </cell>
          <cell r="BZ756" t="str">
            <v/>
          </cell>
          <cell r="CA756" t="str">
            <v xml:space="preserve">Repair by exchange available at First or Second line without special facilities. </v>
          </cell>
          <cell r="CB756" t="str">
            <v/>
          </cell>
          <cell r="CC756" t="str">
            <v/>
          </cell>
          <cell r="CD756" t="str">
            <v/>
          </cell>
          <cell r="CE756" t="str">
            <v/>
          </cell>
          <cell r="CF756" t="str">
            <v/>
          </cell>
          <cell r="CG756" t="str">
            <v/>
          </cell>
          <cell r="CH756" t="str">
            <v/>
          </cell>
          <cell r="CI756" t="str">
            <v/>
          </cell>
          <cell r="CJ756" t="str">
            <v/>
          </cell>
          <cell r="CK756" t="str">
            <v xml:space="preserve">See parts below. Individual damaged parts can be replaced without replacing the tank. </v>
          </cell>
          <cell r="CL756" t="str">
            <v>Y</v>
          </cell>
        </row>
        <row r="757">
          <cell r="A757">
            <v>775</v>
          </cell>
          <cell r="B757">
            <v>431</v>
          </cell>
          <cell r="C757">
            <v>3</v>
          </cell>
          <cell r="D757" t="str">
            <v>Y</v>
          </cell>
          <cell r="E757">
            <v>0.89600000000000002</v>
          </cell>
          <cell r="F757" t="str">
            <v>SV00A0A410AA0501</v>
          </cell>
          <cell r="G757" t="str">
            <v>Y-J2-1MA-X-V</v>
          </cell>
          <cell r="H757" t="str">
            <v>PMRS</v>
          </cell>
          <cell r="I757" t="str">
            <v>AUXILIARY TANK- 2 - PMRS</v>
          </cell>
          <cell r="J757" t="str">
            <v>Pressure/Gravity Refuel Coupling</v>
          </cell>
          <cell r="K757" t="str">
            <v>Fuel Filler LRU</v>
          </cell>
          <cell r="L757" t="str">
            <v>Pressure/Gravity Refuel Coupling</v>
          </cell>
          <cell r="M757">
            <v>1</v>
          </cell>
          <cell r="N757">
            <v>1</v>
          </cell>
          <cell r="O757">
            <v>0.89600000000000002</v>
          </cell>
          <cell r="P757">
            <v>0.89600000000000002</v>
          </cell>
          <cell r="Q757">
            <v>8.9599999999999998E-7</v>
          </cell>
          <cell r="R757">
            <v>1116071.4285714286</v>
          </cell>
          <cell r="S757" t="str">
            <v>No redundancy</v>
          </cell>
          <cell r="T757" t="str">
            <v>NPRD 95 P2-6, Adapter - 0.0320M converted to hours</v>
          </cell>
          <cell r="U757">
            <v>1</v>
          </cell>
          <cell r="V757">
            <v>0.13333333333333333</v>
          </cell>
          <cell r="W757">
            <v>1.1946666666666665E-7</v>
          </cell>
          <cell r="X757"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57">
            <v>0</v>
          </cell>
          <cell r="AA757" t="str">
            <v>T0</v>
          </cell>
          <cell r="AB757" t="str">
            <v>T0</v>
          </cell>
          <cell r="AC757" t="str">
            <v>P12</v>
          </cell>
          <cell r="AD757" t="str">
            <v>T0</v>
          </cell>
          <cell r="AE757">
            <v>0</v>
          </cell>
          <cell r="AF757">
            <v>0</v>
          </cell>
          <cell r="AG757">
            <v>0.05</v>
          </cell>
          <cell r="AH757">
            <v>0</v>
          </cell>
          <cell r="AI757">
            <v>0</v>
          </cell>
          <cell r="AJ757">
            <v>8.3333333333333329E-2</v>
          </cell>
          <cell r="AK757">
            <v>0</v>
          </cell>
          <cell r="AL757">
            <v>0</v>
          </cell>
          <cell r="AM757">
            <v>0.13333333333333333</v>
          </cell>
          <cell r="AN757">
            <v>1.1946666666666665E-7</v>
          </cell>
          <cell r="AP757">
            <v>2</v>
          </cell>
          <cell r="AQ757">
            <v>1</v>
          </cell>
          <cell r="AW757">
            <v>1</v>
          </cell>
          <cell r="BD757">
            <v>1</v>
          </cell>
          <cell r="BJ757">
            <v>1</v>
          </cell>
          <cell r="BK757">
            <v>1</v>
          </cell>
          <cell r="BL757">
            <v>1</v>
          </cell>
          <cell r="BM757">
            <v>1</v>
          </cell>
          <cell r="BO757" t="str">
            <v xml:space="preserve">Expected to require 1 mechanic to conduct repairs. </v>
          </cell>
          <cell r="BP757" t="str">
            <v xml:space="preserve">Expected to be replaceable in situ. </v>
          </cell>
          <cell r="BQ757" t="str">
            <v/>
          </cell>
          <cell r="BR757" t="str">
            <v/>
          </cell>
          <cell r="BS757" t="str">
            <v/>
          </cell>
          <cell r="BT757" t="str">
            <v xml:space="preserve">Open Cover Lid Assembly. </v>
          </cell>
          <cell r="BU757" t="str">
            <v/>
          </cell>
          <cell r="BV757" t="str">
            <v/>
          </cell>
          <cell r="BW757" t="str">
            <v/>
          </cell>
          <cell r="BX757" t="str">
            <v/>
          </cell>
          <cell r="BY757" t="str">
            <v/>
          </cell>
          <cell r="BZ757" t="str">
            <v/>
          </cell>
          <cell r="CA757" t="str">
            <v xml:space="preserve">Repair by exchange available at First or Second line without special facilities. </v>
          </cell>
          <cell r="CB757" t="str">
            <v/>
          </cell>
          <cell r="CC757" t="str">
            <v/>
          </cell>
          <cell r="CD757" t="str">
            <v/>
          </cell>
          <cell r="CE757" t="str">
            <v/>
          </cell>
          <cell r="CF757" t="str">
            <v xml:space="preserve">Remove and replace part with standard tools. No Special tools predicted. </v>
          </cell>
          <cell r="CG757" t="str">
            <v xml:space="preserve">Reinstall in the reverse order. </v>
          </cell>
          <cell r="CH757" t="str">
            <v/>
          </cell>
          <cell r="CI757" t="str">
            <v xml:space="preserve">No consumeables predicted. </v>
          </cell>
          <cell r="CJ757" t="str">
            <v xml:space="preserve">No predicted life limitations. </v>
          </cell>
          <cell r="CK757" t="str">
            <v/>
          </cell>
          <cell r="CL757" t="str">
            <v>Y</v>
          </cell>
        </row>
        <row r="758">
          <cell r="A758">
            <v>776</v>
          </cell>
          <cell r="B758">
            <v>432</v>
          </cell>
          <cell r="C758">
            <v>3</v>
          </cell>
          <cell r="D758" t="str">
            <v>Y</v>
          </cell>
          <cell r="E758">
            <v>2.8915175482151878E-3</v>
          </cell>
          <cell r="F758" t="str">
            <v>SV00A0A410AA0503</v>
          </cell>
          <cell r="G758" t="str">
            <v>FT28385/2</v>
          </cell>
          <cell r="H758" t="str">
            <v>PMRS</v>
          </cell>
          <cell r="I758" t="str">
            <v>AUXILIARY TANK- 2 - PMRS</v>
          </cell>
          <cell r="J758" t="str">
            <v>PGRC Gasket</v>
          </cell>
          <cell r="K758" t="str">
            <v>Fuel Filler LRU</v>
          </cell>
          <cell r="L758" t="str">
            <v>PGRC Gasket</v>
          </cell>
          <cell r="M758">
            <v>1</v>
          </cell>
          <cell r="N758">
            <v>1</v>
          </cell>
          <cell r="O758">
            <v>2.8915175482151878E-3</v>
          </cell>
          <cell r="P758">
            <v>2.8915175482151878E-3</v>
          </cell>
          <cell r="Q758">
            <v>2.8915175482151878E-9</v>
          </cell>
          <cell r="R758">
            <v>345839160</v>
          </cell>
          <cell r="S758" t="str">
            <v>No redundancy</v>
          </cell>
          <cell r="T758" t="str">
            <v>NPRD 95 P2- 98, Gasket P# 2-242N674-70 - 1/864.5979 GF converted to GM.</v>
          </cell>
          <cell r="U758">
            <v>1</v>
          </cell>
          <cell r="V758">
            <v>0.11666666666666667</v>
          </cell>
          <cell r="W758">
            <v>3.3734371395843858E-10</v>
          </cell>
          <cell r="X758"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58">
            <v>0</v>
          </cell>
          <cell r="AA758" t="str">
            <v>T0</v>
          </cell>
          <cell r="AB758" t="str">
            <v>T0</v>
          </cell>
          <cell r="AC758" t="str">
            <v>P14</v>
          </cell>
          <cell r="AD758" t="str">
            <v>T0</v>
          </cell>
          <cell r="AE758">
            <v>0</v>
          </cell>
          <cell r="AF758">
            <v>0</v>
          </cell>
          <cell r="AG758">
            <v>3.3333333333333333E-2</v>
          </cell>
          <cell r="AH758">
            <v>0</v>
          </cell>
          <cell r="AI758">
            <v>0</v>
          </cell>
          <cell r="AJ758">
            <v>8.3333333333333329E-2</v>
          </cell>
          <cell r="AK758">
            <v>0</v>
          </cell>
          <cell r="AL758">
            <v>0</v>
          </cell>
          <cell r="AM758">
            <v>0.11666666666666667</v>
          </cell>
          <cell r="AN758">
            <v>3.3734371395843858E-10</v>
          </cell>
          <cell r="AP758">
            <v>2</v>
          </cell>
          <cell r="AQ758">
            <v>1</v>
          </cell>
          <cell r="AW758">
            <v>1</v>
          </cell>
          <cell r="BD758">
            <v>1</v>
          </cell>
          <cell r="BJ758">
            <v>1</v>
          </cell>
          <cell r="BK758">
            <v>1</v>
          </cell>
          <cell r="BL758">
            <v>1</v>
          </cell>
          <cell r="BM758">
            <v>4</v>
          </cell>
          <cell r="BO758" t="str">
            <v xml:space="preserve">Expected to require 1 mechanic to conduct repairs. </v>
          </cell>
          <cell r="BP758" t="str">
            <v xml:space="preserve">Expected to be replaceable in situ. </v>
          </cell>
          <cell r="BQ758" t="str">
            <v/>
          </cell>
          <cell r="BR758" t="str">
            <v/>
          </cell>
          <cell r="BS758" t="str">
            <v/>
          </cell>
          <cell r="BT758" t="str">
            <v xml:space="preserve">Open Cover Lid Assembly. </v>
          </cell>
          <cell r="BU758" t="str">
            <v/>
          </cell>
          <cell r="BV758" t="str">
            <v/>
          </cell>
          <cell r="BW758" t="str">
            <v/>
          </cell>
          <cell r="BX758" t="str">
            <v/>
          </cell>
          <cell r="BY758" t="str">
            <v/>
          </cell>
          <cell r="BZ758" t="str">
            <v/>
          </cell>
          <cell r="CA758" t="str">
            <v xml:space="preserve">Repair by exchange available at First or Second line without special facilities. </v>
          </cell>
          <cell r="CB758" t="str">
            <v/>
          </cell>
          <cell r="CC758" t="str">
            <v/>
          </cell>
          <cell r="CD758" t="str">
            <v/>
          </cell>
          <cell r="CE758" t="str">
            <v/>
          </cell>
          <cell r="CF758" t="str">
            <v xml:space="preserve">Remove and replace part with standard tools. No Special tools predicted. </v>
          </cell>
          <cell r="CG758" t="str">
            <v xml:space="preserve">Reinstall in the reverse order. </v>
          </cell>
          <cell r="CH758" t="str">
            <v/>
          </cell>
          <cell r="CI758" t="str">
            <v xml:space="preserve">No consumeables predicted. </v>
          </cell>
          <cell r="CJ758" t="str">
            <v xml:space="preserve">Life Limited. This material is subject to deterioration. Inspect on condition at 10 years, and every 5 years subsequently. If disturbed, replace with new. </v>
          </cell>
          <cell r="CK758" t="str">
            <v/>
          </cell>
          <cell r="CL758" t="str">
            <v>Y</v>
          </cell>
        </row>
        <row r="759">
          <cell r="A759">
            <v>777</v>
          </cell>
          <cell r="B759">
            <v>434</v>
          </cell>
          <cell r="C759">
            <v>3</v>
          </cell>
          <cell r="D759" t="str">
            <v>Y</v>
          </cell>
          <cell r="E759">
            <v>24.425797750743651</v>
          </cell>
          <cell r="F759" t="str">
            <v>SV00A0A410AA0505</v>
          </cell>
          <cell r="G759" t="str">
            <v>Y-FCMX109A</v>
          </cell>
          <cell r="H759" t="str">
            <v>PMRS</v>
          </cell>
          <cell r="I759" t="str">
            <v>AUXILIARY TANK- 2 - PMRS</v>
          </cell>
          <cell r="J759" t="str">
            <v>STANAG 3105  Filler Cap &amp; Lanyard</v>
          </cell>
          <cell r="K759" t="str">
            <v>Fuel Filler LRU</v>
          </cell>
          <cell r="L759" t="str">
            <v>STANAG 3105  Filler Cap &amp; Lanyard</v>
          </cell>
          <cell r="M759">
            <v>1</v>
          </cell>
          <cell r="N759">
            <v>1</v>
          </cell>
          <cell r="O759">
            <v>24.425797750743651</v>
          </cell>
          <cell r="P759">
            <v>24.425797750743651</v>
          </cell>
          <cell r="Q759">
            <v>2.4425797750743652E-5</v>
          </cell>
          <cell r="R759">
            <v>40940.32097557815</v>
          </cell>
          <cell r="S759" t="str">
            <v>No redundancy</v>
          </cell>
          <cell r="T759" t="str">
            <v>Similarity to FT54357</v>
          </cell>
          <cell r="U759">
            <v>1</v>
          </cell>
          <cell r="V759">
            <v>9.9999999999999992E-2</v>
          </cell>
          <cell r="W759">
            <v>2.442579775074365E-6</v>
          </cell>
          <cell r="X759"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59">
            <v>0</v>
          </cell>
          <cell r="AA759" t="str">
            <v>T0</v>
          </cell>
          <cell r="AB759" t="str">
            <v>T0</v>
          </cell>
          <cell r="AC759" t="str">
            <v>P5</v>
          </cell>
          <cell r="AD759" t="str">
            <v>T0</v>
          </cell>
          <cell r="AE759">
            <v>0</v>
          </cell>
          <cell r="AF759">
            <v>0</v>
          </cell>
          <cell r="AG759">
            <v>1.6666666666666666E-2</v>
          </cell>
          <cell r="AH759">
            <v>0</v>
          </cell>
          <cell r="AI759">
            <v>0</v>
          </cell>
          <cell r="AJ759">
            <v>8.3333333333333329E-2</v>
          </cell>
          <cell r="AK759">
            <v>0</v>
          </cell>
          <cell r="AL759">
            <v>0</v>
          </cell>
          <cell r="AM759">
            <v>9.9999999999999992E-2</v>
          </cell>
          <cell r="AN759">
            <v>2.442579775074365E-6</v>
          </cell>
          <cell r="AP759">
            <v>2</v>
          </cell>
          <cell r="AQ759">
            <v>1</v>
          </cell>
          <cell r="AW759">
            <v>1</v>
          </cell>
          <cell r="BD759">
            <v>1</v>
          </cell>
          <cell r="BJ759">
            <v>1</v>
          </cell>
          <cell r="BK759">
            <v>1</v>
          </cell>
          <cell r="BL759">
            <v>1</v>
          </cell>
          <cell r="BM759">
            <v>1</v>
          </cell>
          <cell r="BO759" t="str">
            <v xml:space="preserve">Expected to require 1 mechanic to conduct repairs. </v>
          </cell>
          <cell r="BP759" t="str">
            <v xml:space="preserve">Expected to be replaceable in situ. </v>
          </cell>
          <cell r="BQ759" t="str">
            <v/>
          </cell>
          <cell r="BR759" t="str">
            <v/>
          </cell>
          <cell r="BS759" t="str">
            <v/>
          </cell>
          <cell r="BT759" t="str">
            <v xml:space="preserve">Open Cover Lid Assembly. </v>
          </cell>
          <cell r="BU759" t="str">
            <v/>
          </cell>
          <cell r="BV759" t="str">
            <v/>
          </cell>
          <cell r="BW759" t="str">
            <v/>
          </cell>
          <cell r="BX759" t="str">
            <v/>
          </cell>
          <cell r="BY759" t="str">
            <v/>
          </cell>
          <cell r="BZ759" t="str">
            <v/>
          </cell>
          <cell r="CA759" t="str">
            <v xml:space="preserve">Repair by exchange available at First or Second line without special facilities. </v>
          </cell>
          <cell r="CB759" t="str">
            <v/>
          </cell>
          <cell r="CC759" t="str">
            <v/>
          </cell>
          <cell r="CD759" t="str">
            <v/>
          </cell>
          <cell r="CE759" t="str">
            <v/>
          </cell>
          <cell r="CF759" t="str">
            <v xml:space="preserve">Remove and replace part with standard tools. No Special tools predicted. </v>
          </cell>
          <cell r="CG759" t="str">
            <v xml:space="preserve">Reinstall in the reverse order. </v>
          </cell>
          <cell r="CH759" t="str">
            <v/>
          </cell>
          <cell r="CI759" t="str">
            <v xml:space="preserve">No consumeables predicted. </v>
          </cell>
          <cell r="CJ759" t="str">
            <v xml:space="preserve">No predicted life limitations. </v>
          </cell>
          <cell r="CK759" t="str">
            <v/>
          </cell>
          <cell r="CL759" t="str">
            <v>Y</v>
          </cell>
        </row>
        <row r="760">
          <cell r="A760">
            <v>778</v>
          </cell>
          <cell r="B760">
            <v>437</v>
          </cell>
          <cell r="C760">
            <v>3</v>
          </cell>
          <cell r="D760" t="str">
            <v>Y</v>
          </cell>
          <cell r="E760">
            <v>0.67200000000000004</v>
          </cell>
          <cell r="F760" t="str">
            <v>SV00A0A410AA0507</v>
          </cell>
          <cell r="G760" t="str">
            <v>BT-M4X12HX/SS</v>
          </cell>
          <cell r="H760" t="str">
            <v>PMRS</v>
          </cell>
          <cell r="I760" t="str">
            <v>AUXILIARY TANK- 2 - PMRS</v>
          </cell>
          <cell r="J760" t="str">
            <v>Bolt - M4</v>
          </cell>
          <cell r="K760" t="str">
            <v>Fuel Filler LRU</v>
          </cell>
          <cell r="L760" t="str">
            <v>Bolt - M4</v>
          </cell>
          <cell r="M760">
            <v>12</v>
          </cell>
          <cell r="N760">
            <v>12</v>
          </cell>
          <cell r="O760">
            <v>5.6000000000000001E-2</v>
          </cell>
          <cell r="P760">
            <v>0.67200000000000004</v>
          </cell>
          <cell r="Q760">
            <v>6.7200000000000009E-7</v>
          </cell>
          <cell r="R760">
            <v>1488095.2380952379</v>
          </cell>
          <cell r="S760" t="str">
            <v>Multiple fasteners</v>
          </cell>
          <cell r="T760" t="str">
            <v>NPRD 95 P2-20, Bolt Hex Head - 0.0020M converted to hours</v>
          </cell>
          <cell r="U760">
            <v>1</v>
          </cell>
          <cell r="V760">
            <v>9.9999999999999992E-2</v>
          </cell>
          <cell r="W760">
            <v>6.7200000000000006E-8</v>
          </cell>
          <cell r="X760"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60">
            <v>0</v>
          </cell>
          <cell r="AA760" t="str">
            <v>T0</v>
          </cell>
          <cell r="AB760" t="str">
            <v>T0</v>
          </cell>
          <cell r="AC760" t="str">
            <v>P6</v>
          </cell>
          <cell r="AD760" t="str">
            <v>T0</v>
          </cell>
          <cell r="AE760">
            <v>0</v>
          </cell>
          <cell r="AF760">
            <v>0</v>
          </cell>
          <cell r="AG760">
            <v>1.6666666666666666E-2</v>
          </cell>
          <cell r="AH760">
            <v>0</v>
          </cell>
          <cell r="AI760">
            <v>0</v>
          </cell>
          <cell r="AJ760">
            <v>8.3333333333333329E-2</v>
          </cell>
          <cell r="AK760">
            <v>0</v>
          </cell>
          <cell r="AL760">
            <v>0</v>
          </cell>
          <cell r="AM760">
            <v>9.9999999999999992E-2</v>
          </cell>
          <cell r="AN760">
            <v>6.7200000000000006E-8</v>
          </cell>
          <cell r="AP760">
            <v>2</v>
          </cell>
          <cell r="AQ760">
            <v>1</v>
          </cell>
          <cell r="AW760">
            <v>1</v>
          </cell>
          <cell r="BD760">
            <v>1</v>
          </cell>
          <cell r="BJ760">
            <v>1</v>
          </cell>
          <cell r="BK760">
            <v>1</v>
          </cell>
          <cell r="BL760">
            <v>1</v>
          </cell>
          <cell r="BM760">
            <v>1</v>
          </cell>
          <cell r="BO760" t="str">
            <v xml:space="preserve">Expected to require 1 mechanic to conduct repairs. </v>
          </cell>
          <cell r="BP760" t="str">
            <v xml:space="preserve">Expected to be replaceable in situ. </v>
          </cell>
          <cell r="BQ760" t="str">
            <v/>
          </cell>
          <cell r="BR760" t="str">
            <v/>
          </cell>
          <cell r="BS760" t="str">
            <v/>
          </cell>
          <cell r="BT760" t="str">
            <v xml:space="preserve">Open Cover Lid Assembly. </v>
          </cell>
          <cell r="BU760" t="str">
            <v/>
          </cell>
          <cell r="BV760" t="str">
            <v/>
          </cell>
          <cell r="BW760" t="str">
            <v/>
          </cell>
          <cell r="BX760" t="str">
            <v/>
          </cell>
          <cell r="BY760" t="str">
            <v/>
          </cell>
          <cell r="BZ760" t="str">
            <v/>
          </cell>
          <cell r="CA760" t="str">
            <v xml:space="preserve">Repair by exchange available at First or Second line without special facilities. </v>
          </cell>
          <cell r="CB760" t="str">
            <v/>
          </cell>
          <cell r="CC760" t="str">
            <v/>
          </cell>
          <cell r="CD760" t="str">
            <v/>
          </cell>
          <cell r="CE760" t="str">
            <v/>
          </cell>
          <cell r="CF760" t="str">
            <v xml:space="preserve">Remove and replace part with standard tools. No Special tools predicted. </v>
          </cell>
          <cell r="CG760" t="str">
            <v xml:space="preserve">Reinstall in the reverse order. </v>
          </cell>
          <cell r="CH760" t="str">
            <v/>
          </cell>
          <cell r="CI760" t="str">
            <v xml:space="preserve">No consumeables predicted. </v>
          </cell>
          <cell r="CJ760" t="str">
            <v xml:space="preserve">No predicted life limitations. </v>
          </cell>
          <cell r="CK760" t="str">
            <v/>
          </cell>
          <cell r="CL760" t="str">
            <v>Y</v>
          </cell>
        </row>
        <row r="761">
          <cell r="A761">
            <v>779</v>
          </cell>
          <cell r="B761">
            <v>438</v>
          </cell>
          <cell r="C761">
            <v>3</v>
          </cell>
          <cell r="D761" t="str">
            <v>Y</v>
          </cell>
          <cell r="E761">
            <v>0.78400000000000003</v>
          </cell>
          <cell r="F761" t="str">
            <v>SV00A0A410AA0509</v>
          </cell>
          <cell r="G761" t="str">
            <v>BT-M4X20CSK/SS</v>
          </cell>
          <cell r="H761" t="str">
            <v>PMRS</v>
          </cell>
          <cell r="I761" t="str">
            <v>AUXILIARY TANK- 2 - PMRS</v>
          </cell>
          <cell r="J761" t="str">
            <v>M4 CSK SCREW 20mm</v>
          </cell>
          <cell r="K761" t="str">
            <v>Fuel Filler LRU</v>
          </cell>
          <cell r="L761" t="str">
            <v>M4 CSK SCREW 20mm</v>
          </cell>
          <cell r="M761">
            <v>14</v>
          </cell>
          <cell r="N761">
            <v>14</v>
          </cell>
          <cell r="O761">
            <v>5.6000000000000001E-2</v>
          </cell>
          <cell r="P761">
            <v>0.78400000000000003</v>
          </cell>
          <cell r="Q761">
            <v>7.8400000000000003E-7</v>
          </cell>
          <cell r="R761">
            <v>1275510.2040816327</v>
          </cell>
          <cell r="S761" t="str">
            <v>Multiple fasteners</v>
          </cell>
          <cell r="T761" t="str">
            <v>NPRD 95 P2-20, Bolt Hex Head - 0.0020M converted to hours</v>
          </cell>
          <cell r="U761">
            <v>1</v>
          </cell>
          <cell r="V761">
            <v>9.9999999999999992E-2</v>
          </cell>
          <cell r="W761">
            <v>7.8400000000000001E-8</v>
          </cell>
          <cell r="X761"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61">
            <v>0</v>
          </cell>
          <cell r="AA761" t="str">
            <v>T0</v>
          </cell>
          <cell r="AB761" t="str">
            <v>T0</v>
          </cell>
          <cell r="AC761" t="str">
            <v>P6</v>
          </cell>
          <cell r="AD761" t="str">
            <v>T0</v>
          </cell>
          <cell r="AE761">
            <v>0</v>
          </cell>
          <cell r="AF761">
            <v>0</v>
          </cell>
          <cell r="AG761">
            <v>1.6666666666666666E-2</v>
          </cell>
          <cell r="AH761">
            <v>0</v>
          </cell>
          <cell r="AI761">
            <v>0</v>
          </cell>
          <cell r="AJ761">
            <v>8.3333333333333329E-2</v>
          </cell>
          <cell r="AK761">
            <v>0</v>
          </cell>
          <cell r="AL761">
            <v>0</v>
          </cell>
          <cell r="AM761">
            <v>9.9999999999999992E-2</v>
          </cell>
          <cell r="AN761">
            <v>7.8400000000000001E-8</v>
          </cell>
          <cell r="AP761">
            <v>2</v>
          </cell>
          <cell r="AQ761">
            <v>1</v>
          </cell>
          <cell r="AW761">
            <v>1</v>
          </cell>
          <cell r="BD761">
            <v>1</v>
          </cell>
          <cell r="BJ761">
            <v>1</v>
          </cell>
          <cell r="BK761">
            <v>1</v>
          </cell>
          <cell r="BL761">
            <v>1</v>
          </cell>
          <cell r="BM761">
            <v>1</v>
          </cell>
          <cell r="BO761" t="str">
            <v xml:space="preserve">Expected to require 1 mechanic to conduct repairs. </v>
          </cell>
          <cell r="BP761" t="str">
            <v xml:space="preserve">Expected to be replaceable in situ. </v>
          </cell>
          <cell r="BQ761" t="str">
            <v/>
          </cell>
          <cell r="BR761" t="str">
            <v/>
          </cell>
          <cell r="BS761" t="str">
            <v/>
          </cell>
          <cell r="BT761" t="str">
            <v xml:space="preserve">Open Cover Lid Assembly. </v>
          </cell>
          <cell r="BU761" t="str">
            <v/>
          </cell>
          <cell r="BV761" t="str">
            <v/>
          </cell>
          <cell r="BW761" t="str">
            <v/>
          </cell>
          <cell r="BX761" t="str">
            <v/>
          </cell>
          <cell r="BY761" t="str">
            <v/>
          </cell>
          <cell r="BZ761" t="str">
            <v/>
          </cell>
          <cell r="CA761" t="str">
            <v xml:space="preserve">Repair by exchange available at First or Second line without special facilities. </v>
          </cell>
          <cell r="CB761" t="str">
            <v/>
          </cell>
          <cell r="CC761" t="str">
            <v/>
          </cell>
          <cell r="CD761" t="str">
            <v/>
          </cell>
          <cell r="CE761" t="str">
            <v/>
          </cell>
          <cell r="CF761" t="str">
            <v xml:space="preserve">Remove and replace part with standard tools. No Special tools predicted. </v>
          </cell>
          <cell r="CG761" t="str">
            <v xml:space="preserve">Reinstall in the reverse order. </v>
          </cell>
          <cell r="CH761" t="str">
            <v/>
          </cell>
          <cell r="CI761" t="str">
            <v xml:space="preserve">No consumeables predicted. </v>
          </cell>
          <cell r="CJ761" t="str">
            <v xml:space="preserve">No predicted life limitations. </v>
          </cell>
          <cell r="CK761" t="str">
            <v/>
          </cell>
          <cell r="CL761" t="str">
            <v>Y</v>
          </cell>
        </row>
        <row r="762">
          <cell r="A762">
            <v>780</v>
          </cell>
          <cell r="B762">
            <v>439</v>
          </cell>
          <cell r="C762">
            <v>2</v>
          </cell>
          <cell r="D762" t="str">
            <v>N</v>
          </cell>
          <cell r="E762">
            <v>0</v>
          </cell>
          <cell r="F762" t="str">
            <v>SV00A0A460AA01</v>
          </cell>
          <cell r="G762" t="str">
            <v/>
          </cell>
          <cell r="H762" t="str">
            <v>PMRS</v>
          </cell>
          <cell r="I762" t="str">
            <v>AUXILIARY TANK- 2 - PMRS</v>
          </cell>
          <cell r="J762" t="str">
            <v/>
          </cell>
          <cell r="K762" t="str">
            <v>PRESSURE RELIEF VALVE - AUX TANK</v>
          </cell>
          <cell r="L762" t="str">
            <v/>
          </cell>
          <cell r="M762" t="str">
            <v/>
          </cell>
          <cell r="N762" t="str">
            <v/>
          </cell>
          <cell r="O762">
            <v>7.2215000000000007</v>
          </cell>
          <cell r="P762">
            <v>7.2215000000000007</v>
          </cell>
          <cell r="Q762">
            <v>7.2215000000000011E-6</v>
          </cell>
          <cell r="R762">
            <v>138475.38600013845</v>
          </cell>
          <cell r="S762" t="str">
            <v>No redundancy</v>
          </cell>
          <cell r="T762" t="str">
            <v>Sum of Below Parts</v>
          </cell>
          <cell r="U762">
            <v>1</v>
          </cell>
          <cell r="V762">
            <v>0.83567356735673559</v>
          </cell>
          <cell r="W762">
            <v>6.0348166666666669E-6</v>
          </cell>
          <cell r="X762" t="str">
            <v xml:space="preserve">Repair by exchange available at First or Second line without special facilities. See parts below. Individual damaged parts can be replaced without replacing the tank. </v>
          </cell>
          <cell r="Z762">
            <v>0</v>
          </cell>
          <cell r="AA762" t="str">
            <v>T0</v>
          </cell>
          <cell r="AB762" t="str">
            <v>T0</v>
          </cell>
          <cell r="AC762" t="str">
            <v>T0</v>
          </cell>
          <cell r="AD762" t="str">
            <v>T0</v>
          </cell>
          <cell r="AL762" t="str">
            <v>MTTE =</v>
          </cell>
          <cell r="AM762">
            <v>0.83567356735673559</v>
          </cell>
          <cell r="AN762">
            <v>6.0348166666666669E-6</v>
          </cell>
          <cell r="AP762">
            <v>1</v>
          </cell>
          <cell r="AQ762">
            <v>4</v>
          </cell>
          <cell r="BJ762">
            <v>6</v>
          </cell>
          <cell r="BL762">
            <v>6</v>
          </cell>
          <cell r="BM762">
            <v>5</v>
          </cell>
          <cell r="BN762">
            <v>2</v>
          </cell>
          <cell r="BO762" t="str">
            <v/>
          </cell>
          <cell r="BP762" t="str">
            <v/>
          </cell>
          <cell r="BQ762" t="str">
            <v/>
          </cell>
          <cell r="BR762" t="str">
            <v/>
          </cell>
          <cell r="BS762" t="str">
            <v/>
          </cell>
          <cell r="BT762" t="str">
            <v/>
          </cell>
          <cell r="BU762" t="str">
            <v/>
          </cell>
          <cell r="BV762" t="str">
            <v/>
          </cell>
          <cell r="BW762" t="str">
            <v/>
          </cell>
          <cell r="BX762" t="str">
            <v/>
          </cell>
          <cell r="BY762" t="str">
            <v/>
          </cell>
          <cell r="BZ762" t="str">
            <v/>
          </cell>
          <cell r="CA762" t="str">
            <v xml:space="preserve">Repair by exchange available at First or Second line without special facilities. </v>
          </cell>
          <cell r="CB762" t="str">
            <v/>
          </cell>
          <cell r="CC762" t="str">
            <v/>
          </cell>
          <cell r="CD762" t="str">
            <v/>
          </cell>
          <cell r="CE762" t="str">
            <v/>
          </cell>
          <cell r="CF762" t="str">
            <v/>
          </cell>
          <cell r="CG762" t="str">
            <v/>
          </cell>
          <cell r="CH762" t="str">
            <v/>
          </cell>
          <cell r="CI762" t="str">
            <v/>
          </cell>
          <cell r="CJ762" t="str">
            <v/>
          </cell>
          <cell r="CK762" t="str">
            <v xml:space="preserve">See parts below. Individual damaged parts can be replaced without replacing the tank. </v>
          </cell>
          <cell r="CL762" t="str">
            <v>Y</v>
          </cell>
        </row>
        <row r="763">
          <cell r="A763">
            <v>781</v>
          </cell>
          <cell r="B763">
            <v>439</v>
          </cell>
          <cell r="C763">
            <v>3</v>
          </cell>
          <cell r="D763" t="str">
            <v>Y</v>
          </cell>
          <cell r="E763">
            <v>5.98</v>
          </cell>
          <cell r="F763" t="str">
            <v>SV00A0A460AA0101</v>
          </cell>
          <cell r="G763" t="str">
            <v xml:space="preserve">Y-J9-5MA-X-V   </v>
          </cell>
          <cell r="H763" t="str">
            <v>PMRS</v>
          </cell>
          <cell r="I763" t="str">
            <v>AUXILIARY TANK- 2 - PMRS</v>
          </cell>
          <cell r="J763" t="str">
            <v>PRV Unit</v>
          </cell>
          <cell r="K763" t="str">
            <v>Pressure Relief Valve (PRV) LRU (Air)</v>
          </cell>
          <cell r="L763" t="str">
            <v>PRV Unit</v>
          </cell>
          <cell r="M763">
            <v>1</v>
          </cell>
          <cell r="N763">
            <v>1</v>
          </cell>
          <cell r="O763">
            <v>5.98</v>
          </cell>
          <cell r="P763">
            <v>5.98</v>
          </cell>
          <cell r="Q763">
            <v>5.9800000000000003E-6</v>
          </cell>
          <cell r="R763">
            <v>167224.08026755851</v>
          </cell>
          <cell r="S763" t="str">
            <v>No redundancy</v>
          </cell>
          <cell r="T763" t="str">
            <v>NPRD 95 P2-225, Valve, Fuel, Pressure Regulator - 2.3920 GF converted to GM.</v>
          </cell>
          <cell r="U763">
            <v>1</v>
          </cell>
          <cell r="V763">
            <v>0.85</v>
          </cell>
          <cell r="W763">
            <v>5.0830000000000003E-6</v>
          </cell>
          <cell r="X763" t="str">
            <v>Expected to require 1 mechanic to conduct repairs. Expected to be replaceable in situ. Remove Cover Lid Assembly. Remove 36 bolts to remove the Top Access Plate. Repair by exchange available at First or Second line without special facilities. Remove and r</v>
          </cell>
          <cell r="Y763">
            <v>36</v>
          </cell>
          <cell r="Z763">
            <v>0</v>
          </cell>
          <cell r="AA763" t="str">
            <v>T0</v>
          </cell>
          <cell r="AB763" t="str">
            <v>T6</v>
          </cell>
          <cell r="AC763" t="str">
            <v>P25</v>
          </cell>
          <cell r="AD763" t="str">
            <v>T0</v>
          </cell>
          <cell r="AE763">
            <v>0.3</v>
          </cell>
          <cell r="AF763">
            <v>0</v>
          </cell>
          <cell r="AG763">
            <v>0.16666666666666666</v>
          </cell>
          <cell r="AH763">
            <v>0</v>
          </cell>
          <cell r="AI763">
            <v>0.3</v>
          </cell>
          <cell r="AJ763">
            <v>8.3333333333333329E-2</v>
          </cell>
          <cell r="AK763">
            <v>0</v>
          </cell>
          <cell r="AL763">
            <v>0</v>
          </cell>
          <cell r="AM763">
            <v>0.85</v>
          </cell>
          <cell r="AN763">
            <v>5.0830000000000003E-6</v>
          </cell>
          <cell r="AP763">
            <v>2</v>
          </cell>
          <cell r="AQ763">
            <v>1</v>
          </cell>
          <cell r="AR763">
            <v>1</v>
          </cell>
          <cell r="AS763">
            <v>36</v>
          </cell>
          <cell r="AW763">
            <v>2</v>
          </cell>
          <cell r="BD763">
            <v>1</v>
          </cell>
          <cell r="BJ763">
            <v>1</v>
          </cell>
          <cell r="BK763">
            <v>1</v>
          </cell>
          <cell r="BL763">
            <v>1</v>
          </cell>
          <cell r="BM763">
            <v>1</v>
          </cell>
          <cell r="BO763" t="str">
            <v xml:space="preserve">Expected to require 1 mechanic to conduct repairs. </v>
          </cell>
          <cell r="BP763" t="str">
            <v xml:space="preserve">Expected to be replaceable in situ. </v>
          </cell>
          <cell r="BQ763" t="str">
            <v/>
          </cell>
          <cell r="BR763" t="str">
            <v/>
          </cell>
          <cell r="BS763" t="str">
            <v/>
          </cell>
          <cell r="BT763" t="str">
            <v xml:space="preserve">Remove Cover Lid Assembly. </v>
          </cell>
          <cell r="BU763" t="str">
            <v/>
          </cell>
          <cell r="BV763" t="str">
            <v/>
          </cell>
          <cell r="BW763" t="str">
            <v xml:space="preserve">Remove 36 bolts to remove the Top Access Plate. </v>
          </cell>
          <cell r="BX763" t="str">
            <v/>
          </cell>
          <cell r="BY763" t="str">
            <v/>
          </cell>
          <cell r="BZ763" t="str">
            <v/>
          </cell>
          <cell r="CA763" t="str">
            <v xml:space="preserve">Repair by exchange available at First or Second line without special facilities. </v>
          </cell>
          <cell r="CB763" t="str">
            <v/>
          </cell>
          <cell r="CC763" t="str">
            <v/>
          </cell>
          <cell r="CD763" t="str">
            <v/>
          </cell>
          <cell r="CE763" t="str">
            <v/>
          </cell>
          <cell r="CF763" t="str">
            <v xml:space="preserve">Remove and replace part with standard tools. No Special tools predicted. </v>
          </cell>
          <cell r="CG763" t="str">
            <v xml:space="preserve">Reinstall in the reverse order. </v>
          </cell>
          <cell r="CH763" t="str">
            <v/>
          </cell>
          <cell r="CI763" t="str">
            <v xml:space="preserve">No consumeables predicted. </v>
          </cell>
          <cell r="CJ763" t="str">
            <v xml:space="preserve">No predicted life limitations. </v>
          </cell>
          <cell r="CK763" t="str">
            <v/>
          </cell>
          <cell r="CL763" t="str">
            <v>Y</v>
          </cell>
        </row>
        <row r="764">
          <cell r="A764">
            <v>782</v>
          </cell>
          <cell r="C764">
            <v>3</v>
          </cell>
          <cell r="D764" t="str">
            <v>Y</v>
          </cell>
          <cell r="E764">
            <v>1.1339999999999999</v>
          </cell>
          <cell r="F764" t="str">
            <v>SV00A0A460AA0103</v>
          </cell>
          <cell r="G764" t="str">
            <v>CON-W01</v>
          </cell>
          <cell r="H764" t="str">
            <v>PMRS</v>
          </cell>
          <cell r="I764" t="str">
            <v>AUXILIARY TANK- 2 - PMRS</v>
          </cell>
          <cell r="J764" t="str">
            <v>Steel Wool Mediem Grade</v>
          </cell>
          <cell r="K764" t="str">
            <v>Pressure Relief Valve (PRV) LRU (Air)</v>
          </cell>
          <cell r="L764" t="str">
            <v>Steel Wool Mediem Grade</v>
          </cell>
          <cell r="M764">
            <v>1</v>
          </cell>
          <cell r="N764">
            <v>1</v>
          </cell>
          <cell r="O764">
            <v>1.1339999999999999</v>
          </cell>
          <cell r="P764">
            <v>1.1339999999999999</v>
          </cell>
          <cell r="Q764">
            <v>1.1339999999999999E-6</v>
          </cell>
          <cell r="R764">
            <v>881834.21516754862</v>
          </cell>
          <cell r="S764" t="str">
            <v>No redundancy</v>
          </cell>
          <cell r="T764" t="str">
            <v>NPRD-95 P2-136. Mechanical Filter Screen (Summary). 0.2286 GB converted to GM.</v>
          </cell>
          <cell r="U764">
            <v>1</v>
          </cell>
          <cell r="V764">
            <v>0.76666666666666672</v>
          </cell>
          <cell r="W764">
            <v>8.6939999999999999E-7</v>
          </cell>
          <cell r="X764" t="str">
            <v>Expected to require 1 mechanic to conduct repairs. Expected to be replaceable in situ. Remove Cover Lid Assembly. Remove 36 bolts to remove the Top Access Plate. Repair by exchange available at First or Second line without special facilities. Remove and r</v>
          </cell>
          <cell r="Y764">
            <v>36</v>
          </cell>
          <cell r="Z764">
            <v>0</v>
          </cell>
          <cell r="AA764" t="str">
            <v>T0</v>
          </cell>
          <cell r="AB764" t="str">
            <v>T6</v>
          </cell>
          <cell r="AC764" t="str">
            <v>P22</v>
          </cell>
          <cell r="AD764" t="str">
            <v>T0</v>
          </cell>
          <cell r="AE764">
            <v>0.3</v>
          </cell>
          <cell r="AF764">
            <v>0</v>
          </cell>
          <cell r="AG764">
            <v>8.3333333333333329E-2</v>
          </cell>
          <cell r="AH764">
            <v>0</v>
          </cell>
          <cell r="AI764">
            <v>0.3</v>
          </cell>
          <cell r="AJ764">
            <v>8.3333333333333329E-2</v>
          </cell>
          <cell r="AK764">
            <v>0</v>
          </cell>
          <cell r="AL764">
            <v>0</v>
          </cell>
          <cell r="AM764">
            <v>0.76666666666666672</v>
          </cell>
          <cell r="AN764">
            <v>8.6939999999999999E-7</v>
          </cell>
          <cell r="AP764">
            <v>2</v>
          </cell>
          <cell r="AQ764">
            <v>1</v>
          </cell>
          <cell r="AR764">
            <v>1</v>
          </cell>
          <cell r="AS764">
            <v>36</v>
          </cell>
          <cell r="AW764">
            <v>2</v>
          </cell>
          <cell r="BD764">
            <v>1</v>
          </cell>
          <cell r="BJ764">
            <v>1</v>
          </cell>
          <cell r="BK764">
            <v>1</v>
          </cell>
          <cell r="BL764">
            <v>1</v>
          </cell>
          <cell r="BM764">
            <v>1</v>
          </cell>
          <cell r="BO764" t="str">
            <v xml:space="preserve">Expected to require 1 mechanic to conduct repairs. </v>
          </cell>
          <cell r="BP764" t="str">
            <v xml:space="preserve">Expected to be replaceable in situ. </v>
          </cell>
          <cell r="BQ764" t="str">
            <v/>
          </cell>
          <cell r="BR764" t="str">
            <v/>
          </cell>
          <cell r="BS764" t="str">
            <v/>
          </cell>
          <cell r="BT764" t="str">
            <v xml:space="preserve">Remove Cover Lid Assembly. </v>
          </cell>
          <cell r="BU764" t="str">
            <v/>
          </cell>
          <cell r="BV764" t="str">
            <v/>
          </cell>
          <cell r="BW764" t="str">
            <v xml:space="preserve">Remove 36 bolts to remove the Top Access Plate. </v>
          </cell>
          <cell r="BX764" t="str">
            <v/>
          </cell>
          <cell r="BY764" t="str">
            <v/>
          </cell>
          <cell r="BZ764" t="str">
            <v/>
          </cell>
          <cell r="CA764" t="str">
            <v xml:space="preserve">Repair by exchange available at First or Second line without special facilities. </v>
          </cell>
          <cell r="CB764" t="str">
            <v/>
          </cell>
          <cell r="CC764" t="str">
            <v/>
          </cell>
          <cell r="CD764" t="str">
            <v/>
          </cell>
          <cell r="CE764" t="str">
            <v/>
          </cell>
          <cell r="CF764" t="str">
            <v xml:space="preserve">Remove and replace part with standard tools. No Special tools predicted. </v>
          </cell>
          <cell r="CG764" t="str">
            <v xml:space="preserve">Reinstall in the reverse order. </v>
          </cell>
          <cell r="CH764" t="str">
            <v/>
          </cell>
          <cell r="CI764" t="str">
            <v xml:space="preserve">No consumeables predicted. </v>
          </cell>
          <cell r="CJ764" t="str">
            <v xml:space="preserve">No predicted life limitations. </v>
          </cell>
          <cell r="CK764" t="str">
            <v/>
          </cell>
          <cell r="CL764" t="str">
            <v>Y</v>
          </cell>
        </row>
        <row r="765">
          <cell r="A765">
            <v>783</v>
          </cell>
          <cell r="C765">
            <v>3</v>
          </cell>
          <cell r="D765" t="str">
            <v>Y</v>
          </cell>
          <cell r="E765">
            <v>0.10749999999999998</v>
          </cell>
          <cell r="F765" t="str">
            <v>SV00A0A460AA0105</v>
          </cell>
          <cell r="G765" t="str">
            <v>Y-60MESH/SS</v>
          </cell>
          <cell r="H765" t="str">
            <v>PMRS</v>
          </cell>
          <cell r="I765" t="str">
            <v>AUXILIARY TANK- 2 - PMRS</v>
          </cell>
          <cell r="J765" t="str">
            <v>60 Mesh SS</v>
          </cell>
          <cell r="K765" t="str">
            <v>Pressure Relief Valve (PRV) LRU (Air)</v>
          </cell>
          <cell r="L765" t="str">
            <v>60 Mesh SS</v>
          </cell>
          <cell r="M765">
            <v>1</v>
          </cell>
          <cell r="N765">
            <v>1</v>
          </cell>
          <cell r="O765">
            <v>0.10749999999999998</v>
          </cell>
          <cell r="P765">
            <v>0.10749999999999998</v>
          </cell>
          <cell r="Q765">
            <v>1.0749999999999999E-7</v>
          </cell>
          <cell r="R765">
            <v>9302325.5813953504</v>
          </cell>
          <cell r="S765" t="str">
            <v>No redundancy</v>
          </cell>
          <cell r="T765" t="str">
            <v>NPRD 95 P2-92, Fan Grill - 0.0215 converted from GB to GM</v>
          </cell>
          <cell r="U765">
            <v>1</v>
          </cell>
          <cell r="V765">
            <v>0.76666666666666672</v>
          </cell>
          <cell r="W765">
            <v>8.241666666666666E-8</v>
          </cell>
          <cell r="X765" t="str">
            <v>Expected to require 1 mechanic to conduct repairs. Expected to be replaceable in situ. Remove Cover Lid Assembly. Remove 36 bolts to remove the Top Access Plate. Repair by exchange available at First or Second line without special facilities. Remove and r</v>
          </cell>
          <cell r="Y765">
            <v>36</v>
          </cell>
          <cell r="Z765">
            <v>0</v>
          </cell>
          <cell r="AA765" t="str">
            <v>T0</v>
          </cell>
          <cell r="AB765" t="str">
            <v>T6</v>
          </cell>
          <cell r="AC765" t="str">
            <v>P22</v>
          </cell>
          <cell r="AD765" t="str">
            <v>T0</v>
          </cell>
          <cell r="AE765">
            <v>0.3</v>
          </cell>
          <cell r="AF765">
            <v>0</v>
          </cell>
          <cell r="AG765">
            <v>8.3333333333333329E-2</v>
          </cell>
          <cell r="AH765">
            <v>0</v>
          </cell>
          <cell r="AI765">
            <v>0.3</v>
          </cell>
          <cell r="AJ765">
            <v>8.3333333333333329E-2</v>
          </cell>
          <cell r="AK765">
            <v>0</v>
          </cell>
          <cell r="AL765">
            <v>0</v>
          </cell>
          <cell r="AM765">
            <v>0.76666666666666672</v>
          </cell>
          <cell r="AN765">
            <v>8.241666666666666E-8</v>
          </cell>
          <cell r="AP765">
            <v>2</v>
          </cell>
          <cell r="AQ765">
            <v>1</v>
          </cell>
          <cell r="AR765">
            <v>1</v>
          </cell>
          <cell r="AS765">
            <v>36</v>
          </cell>
          <cell r="AW765">
            <v>2</v>
          </cell>
          <cell r="BD765">
            <v>1</v>
          </cell>
          <cell r="BJ765">
            <v>1</v>
          </cell>
          <cell r="BK765">
            <v>1</v>
          </cell>
          <cell r="BL765">
            <v>1</v>
          </cell>
          <cell r="BM765">
            <v>1</v>
          </cell>
          <cell r="BO765" t="str">
            <v xml:space="preserve">Expected to require 1 mechanic to conduct repairs. </v>
          </cell>
          <cell r="BP765" t="str">
            <v xml:space="preserve">Expected to be replaceable in situ. </v>
          </cell>
          <cell r="BQ765" t="str">
            <v/>
          </cell>
          <cell r="BR765" t="str">
            <v/>
          </cell>
          <cell r="BS765" t="str">
            <v/>
          </cell>
          <cell r="BT765" t="str">
            <v xml:space="preserve">Remove Cover Lid Assembly. </v>
          </cell>
          <cell r="BU765" t="str">
            <v/>
          </cell>
          <cell r="BV765" t="str">
            <v/>
          </cell>
          <cell r="BW765" t="str">
            <v xml:space="preserve">Remove 36 bolts to remove the Top Access Plate. </v>
          </cell>
          <cell r="BX765" t="str">
            <v/>
          </cell>
          <cell r="BY765" t="str">
            <v/>
          </cell>
          <cell r="BZ765" t="str">
            <v/>
          </cell>
          <cell r="CA765" t="str">
            <v xml:space="preserve">Repair by exchange available at First or Second line without special facilities. </v>
          </cell>
          <cell r="CB765" t="str">
            <v/>
          </cell>
          <cell r="CC765" t="str">
            <v/>
          </cell>
          <cell r="CD765" t="str">
            <v/>
          </cell>
          <cell r="CE765" t="str">
            <v/>
          </cell>
          <cell r="CF765" t="str">
            <v xml:space="preserve">Remove and replace part with standard tools. No Special tools predicted. </v>
          </cell>
          <cell r="CG765" t="str">
            <v xml:space="preserve">Reinstall in the reverse order. </v>
          </cell>
          <cell r="CH765" t="str">
            <v/>
          </cell>
          <cell r="CI765" t="str">
            <v xml:space="preserve">No consumeables predicted. </v>
          </cell>
          <cell r="CJ765" t="str">
            <v xml:space="preserve">No predicted life limitations. </v>
          </cell>
          <cell r="CK765" t="str">
            <v/>
          </cell>
          <cell r="CL765" t="str">
            <v>Y</v>
          </cell>
        </row>
        <row r="766">
          <cell r="A766">
            <v>784</v>
          </cell>
          <cell r="B766">
            <v>446</v>
          </cell>
          <cell r="C766">
            <v>2</v>
          </cell>
          <cell r="D766" t="str">
            <v>N</v>
          </cell>
          <cell r="E766">
            <v>0</v>
          </cell>
          <cell r="F766" t="str">
            <v>SV00A0A450AA</v>
          </cell>
          <cell r="G766" t="str">
            <v>4128-00-020-924</v>
          </cell>
          <cell r="H766" t="str">
            <v>PMRS</v>
          </cell>
          <cell r="I766" t="str">
            <v>AUXILIARY TANK- 2 - PMRS</v>
          </cell>
          <cell r="J766" t="str">
            <v/>
          </cell>
          <cell r="K766" t="str">
            <v>FUEL LEVEL SENSOR - AUX TANK</v>
          </cell>
          <cell r="L766" t="str">
            <v/>
          </cell>
          <cell r="M766" t="str">
            <v/>
          </cell>
          <cell r="N766" t="str">
            <v/>
          </cell>
          <cell r="O766">
            <v>14.651068769192594</v>
          </cell>
          <cell r="P766">
            <v>14.651068769192594</v>
          </cell>
          <cell r="Q766">
            <v>1.4651068769192595E-5</v>
          </cell>
          <cell r="R766">
            <v>68254.406265755926</v>
          </cell>
          <cell r="S766" t="str">
            <v>No redundancy</v>
          </cell>
          <cell r="T766" t="str">
            <v>Sum of Below Parts</v>
          </cell>
          <cell r="U766">
            <v>1</v>
          </cell>
          <cell r="V766">
            <v>0.23844723766945933</v>
          </cell>
          <cell r="W766">
            <v>3.4935068769192595E-6</v>
          </cell>
          <cell r="X766" t="str">
            <v xml:space="preserve">Repair by exchange available at First or Second line without special facilities. See parts below. Individual damaged parts can be replaced without replacing the tank. </v>
          </cell>
          <cell r="Z766">
            <v>0</v>
          </cell>
          <cell r="AA766" t="str">
            <v>T0</v>
          </cell>
          <cell r="AB766" t="str">
            <v>T0</v>
          </cell>
          <cell r="AC766" t="str">
            <v>T0</v>
          </cell>
          <cell r="AD766" t="str">
            <v>T0</v>
          </cell>
          <cell r="AL766" t="str">
            <v>MTTE =</v>
          </cell>
          <cell r="AM766">
            <v>0.23844723766945933</v>
          </cell>
          <cell r="AN766">
            <v>3.4935068769192595E-6</v>
          </cell>
          <cell r="AP766">
            <v>1</v>
          </cell>
          <cell r="AQ766">
            <v>4</v>
          </cell>
          <cell r="BJ766">
            <v>6</v>
          </cell>
          <cell r="BL766">
            <v>6</v>
          </cell>
          <cell r="BM766">
            <v>5</v>
          </cell>
          <cell r="BN766">
            <v>2</v>
          </cell>
          <cell r="BO766" t="str">
            <v/>
          </cell>
          <cell r="BP766" t="str">
            <v/>
          </cell>
          <cell r="BQ766" t="str">
            <v/>
          </cell>
          <cell r="BR766" t="str">
            <v/>
          </cell>
          <cell r="BS766" t="str">
            <v/>
          </cell>
          <cell r="BT766" t="str">
            <v/>
          </cell>
          <cell r="BU766" t="str">
            <v/>
          </cell>
          <cell r="BV766" t="str">
            <v/>
          </cell>
          <cell r="BW766" t="str">
            <v/>
          </cell>
          <cell r="BX766" t="str">
            <v/>
          </cell>
          <cell r="BY766" t="str">
            <v/>
          </cell>
          <cell r="BZ766" t="str">
            <v/>
          </cell>
          <cell r="CA766" t="str">
            <v xml:space="preserve">Repair by exchange available at First or Second line without special facilities. </v>
          </cell>
          <cell r="CB766" t="str">
            <v/>
          </cell>
          <cell r="CC766" t="str">
            <v/>
          </cell>
          <cell r="CD766" t="str">
            <v/>
          </cell>
          <cell r="CE766" t="str">
            <v/>
          </cell>
          <cell r="CF766" t="str">
            <v/>
          </cell>
          <cell r="CG766" t="str">
            <v/>
          </cell>
          <cell r="CH766" t="str">
            <v/>
          </cell>
          <cell r="CI766" t="str">
            <v/>
          </cell>
          <cell r="CJ766" t="str">
            <v/>
          </cell>
          <cell r="CK766" t="str">
            <v xml:space="preserve">See parts below. Individual damaged parts can be replaced without replacing the tank. </v>
          </cell>
          <cell r="CL766" t="str">
            <v>Y</v>
          </cell>
        </row>
        <row r="767">
          <cell r="A767">
            <v>785</v>
          </cell>
          <cell r="B767">
            <v>446</v>
          </cell>
          <cell r="C767">
            <v>3</v>
          </cell>
          <cell r="D767" t="str">
            <v>Y</v>
          </cell>
          <cell r="E767">
            <v>13</v>
          </cell>
          <cell r="F767" t="str">
            <v>SV00A0A450AA01</v>
          </cell>
          <cell r="G767" t="str">
            <v>4128-00-010</v>
          </cell>
          <cell r="H767" t="str">
            <v>PMRS</v>
          </cell>
          <cell r="I767" t="str">
            <v>AUXILIARY TANK- 2 - PMRS</v>
          </cell>
          <cell r="J767" t="str">
            <v>Fuel Level Sensor Unit</v>
          </cell>
          <cell r="K767" t="str">
            <v>Fuel Level Sensor LRU</v>
          </cell>
          <cell r="L767" t="str">
            <v>Fuel Level Sensor Unit</v>
          </cell>
          <cell r="M767">
            <v>1</v>
          </cell>
          <cell r="N767">
            <v>1</v>
          </cell>
          <cell r="O767">
            <v>13</v>
          </cell>
          <cell r="P767">
            <v>13</v>
          </cell>
          <cell r="Q767">
            <v>1.2999999999999999E-5</v>
          </cell>
          <cell r="R767">
            <v>76923.076923076922</v>
          </cell>
          <cell r="S767" t="str">
            <v>No redundancy</v>
          </cell>
          <cell r="T767" t="str">
            <v>NPRD 95 P2-182, Sensor Level Liquid - 2.6 GB converted to GM.</v>
          </cell>
          <cell r="U767">
            <v>1</v>
          </cell>
          <cell r="V767">
            <v>0.25</v>
          </cell>
          <cell r="W767">
            <v>3.2499999999999998E-6</v>
          </cell>
          <cell r="X767" t="str">
            <v>Expected to require 1 mechanic to conduct repairs. Expected to be replaceable in situ. Repair by exchange available at First or Second line without special facilities. Remove and replace part with standard tools. No Special tools predicted. No consumeable</v>
          </cell>
          <cell r="Z767">
            <v>0</v>
          </cell>
          <cell r="AA767" t="str">
            <v>T0</v>
          </cell>
          <cell r="AB767" t="str">
            <v>T0</v>
          </cell>
          <cell r="AC767" t="str">
            <v>P25</v>
          </cell>
          <cell r="AD767" t="str">
            <v>T0</v>
          </cell>
          <cell r="AE767">
            <v>0</v>
          </cell>
          <cell r="AF767">
            <v>0</v>
          </cell>
          <cell r="AG767">
            <v>0.16666666666666666</v>
          </cell>
          <cell r="AH767">
            <v>0</v>
          </cell>
          <cell r="AI767">
            <v>0</v>
          </cell>
          <cell r="AJ767">
            <v>8.3333333333333329E-2</v>
          </cell>
          <cell r="AK767">
            <v>0</v>
          </cell>
          <cell r="AL767">
            <v>0</v>
          </cell>
          <cell r="AM767">
            <v>0.25</v>
          </cell>
          <cell r="AN767">
            <v>3.2499999999999998E-6</v>
          </cell>
          <cell r="AP767">
            <v>2</v>
          </cell>
          <cell r="AQ767">
            <v>1</v>
          </cell>
          <cell r="BD767">
            <v>1</v>
          </cell>
          <cell r="BJ767">
            <v>1</v>
          </cell>
          <cell r="BL767">
            <v>1</v>
          </cell>
          <cell r="BM767">
            <v>1</v>
          </cell>
          <cell r="BO767" t="str">
            <v xml:space="preserve">Expected to require 1 mechanic to conduct repairs. </v>
          </cell>
          <cell r="BP767" t="str">
            <v xml:space="preserve">Expected to be replaceable in situ. </v>
          </cell>
          <cell r="BQ767" t="str">
            <v/>
          </cell>
          <cell r="BR767" t="str">
            <v/>
          </cell>
          <cell r="BS767" t="str">
            <v/>
          </cell>
          <cell r="BT767" t="str">
            <v/>
          </cell>
          <cell r="BU767" t="str">
            <v/>
          </cell>
          <cell r="BV767" t="str">
            <v/>
          </cell>
          <cell r="BW767" t="str">
            <v/>
          </cell>
          <cell r="BX767" t="str">
            <v/>
          </cell>
          <cell r="BY767" t="str">
            <v/>
          </cell>
          <cell r="BZ767" t="str">
            <v/>
          </cell>
          <cell r="CA767" t="str">
            <v xml:space="preserve">Repair by exchange available at First or Second line without special facilities. </v>
          </cell>
          <cell r="CB767" t="str">
            <v/>
          </cell>
          <cell r="CC767" t="str">
            <v/>
          </cell>
          <cell r="CD767" t="str">
            <v/>
          </cell>
          <cell r="CE767" t="str">
            <v/>
          </cell>
          <cell r="CF767" t="str">
            <v xml:space="preserve">Remove and replace part with standard tools. No Special tools predicted. </v>
          </cell>
          <cell r="CG767" t="str">
            <v/>
          </cell>
          <cell r="CH767" t="str">
            <v/>
          </cell>
          <cell r="CI767" t="str">
            <v xml:space="preserve">No consumeables predicted. </v>
          </cell>
          <cell r="CJ767" t="str">
            <v xml:space="preserve">No predicted life limitations. </v>
          </cell>
          <cell r="CK767" t="str">
            <v/>
          </cell>
          <cell r="CL767" t="str">
            <v>Y</v>
          </cell>
        </row>
        <row r="768">
          <cell r="A768">
            <v>786</v>
          </cell>
          <cell r="B768">
            <v>49</v>
          </cell>
          <cell r="C768">
            <v>3</v>
          </cell>
          <cell r="D768" t="str">
            <v>Y</v>
          </cell>
          <cell r="E768">
            <v>0.89600000000000002</v>
          </cell>
          <cell r="F768" t="str">
            <v>SV00A0A450AA03</v>
          </cell>
          <cell r="G768" t="str">
            <v>4129-30-051</v>
          </cell>
          <cell r="H768" t="str">
            <v>PMRS</v>
          </cell>
          <cell r="I768" t="str">
            <v>AUXILIARY TANK- 2 - PMRS</v>
          </cell>
          <cell r="J768" t="str">
            <v>Support Boss for FLS</v>
          </cell>
          <cell r="K768" t="str">
            <v>Fuel Level Sensor LRU</v>
          </cell>
          <cell r="L768" t="str">
            <v>Support Boss for FLS</v>
          </cell>
          <cell r="M768">
            <v>1</v>
          </cell>
          <cell r="N768">
            <v>1</v>
          </cell>
          <cell r="O768">
            <v>0.89600000000000002</v>
          </cell>
          <cell r="P768">
            <v>0.89600000000000002</v>
          </cell>
          <cell r="Q768">
            <v>8.9599999999999998E-7</v>
          </cell>
          <cell r="R768">
            <v>1116071.4285714286</v>
          </cell>
          <cell r="S768" t="str">
            <v>No redundancy</v>
          </cell>
          <cell r="T768" t="str">
            <v>NPRD 95 P2- 176, Ring Backup - 0.0320M converted to hours</v>
          </cell>
          <cell r="U768">
            <v>1</v>
          </cell>
          <cell r="V768">
            <v>0.18333333333333335</v>
          </cell>
          <cell r="W768">
            <v>1.6426666666666668E-7</v>
          </cell>
          <cell r="X768" t="str">
            <v>Expected to require 1 mechanic to conduct repairs. Expected to be replaceable in situ. Repair by exchange available at First or Second line without special facilities. Remove and replace part with standard tools. No Special tools predicted. No consumeable</v>
          </cell>
          <cell r="Z768">
            <v>0</v>
          </cell>
          <cell r="AA768" t="str">
            <v>T0</v>
          </cell>
          <cell r="AB768" t="str">
            <v>T0</v>
          </cell>
          <cell r="AC768" t="str">
            <v>P28</v>
          </cell>
          <cell r="AD768" t="str">
            <v>T0</v>
          </cell>
          <cell r="AE768">
            <v>0</v>
          </cell>
          <cell r="AF768">
            <v>0</v>
          </cell>
          <cell r="AG768">
            <v>0.1</v>
          </cell>
          <cell r="AH768">
            <v>0</v>
          </cell>
          <cell r="AI768">
            <v>0</v>
          </cell>
          <cell r="AJ768">
            <v>8.3333333333333329E-2</v>
          </cell>
          <cell r="AK768">
            <v>0</v>
          </cell>
          <cell r="AL768">
            <v>0</v>
          </cell>
          <cell r="AM768">
            <v>0.18333333333333335</v>
          </cell>
          <cell r="AN768">
            <v>1.6426666666666668E-7</v>
          </cell>
          <cell r="AP768">
            <v>2</v>
          </cell>
          <cell r="AQ768">
            <v>1</v>
          </cell>
          <cell r="BD768">
            <v>1</v>
          </cell>
          <cell r="BJ768">
            <v>1</v>
          </cell>
          <cell r="BL768">
            <v>1</v>
          </cell>
          <cell r="BM768">
            <v>1</v>
          </cell>
          <cell r="BO768" t="str">
            <v xml:space="preserve">Expected to require 1 mechanic to conduct repairs. </v>
          </cell>
          <cell r="BP768" t="str">
            <v xml:space="preserve">Expected to be replaceable in situ. </v>
          </cell>
          <cell r="BQ768" t="str">
            <v/>
          </cell>
          <cell r="BR768" t="str">
            <v/>
          </cell>
          <cell r="BS768" t="str">
            <v/>
          </cell>
          <cell r="BT768" t="str">
            <v/>
          </cell>
          <cell r="BU768" t="str">
            <v/>
          </cell>
          <cell r="BV768" t="str">
            <v/>
          </cell>
          <cell r="BW768" t="str">
            <v/>
          </cell>
          <cell r="BX768" t="str">
            <v/>
          </cell>
          <cell r="BY768" t="str">
            <v/>
          </cell>
          <cell r="BZ768" t="str">
            <v/>
          </cell>
          <cell r="CA768" t="str">
            <v xml:space="preserve">Repair by exchange available at First or Second line without special facilities. </v>
          </cell>
          <cell r="CB768" t="str">
            <v/>
          </cell>
          <cell r="CC768" t="str">
            <v/>
          </cell>
          <cell r="CD768" t="str">
            <v/>
          </cell>
          <cell r="CE768" t="str">
            <v/>
          </cell>
          <cell r="CF768" t="str">
            <v xml:space="preserve">Remove and replace part with standard tools. No Special tools predicted. </v>
          </cell>
          <cell r="CG768" t="str">
            <v/>
          </cell>
          <cell r="CH768" t="str">
            <v/>
          </cell>
          <cell r="CI768" t="str">
            <v xml:space="preserve">No consumeables predicted. </v>
          </cell>
          <cell r="CJ768" t="str">
            <v xml:space="preserve">No predicted life limitations. </v>
          </cell>
          <cell r="CK768" t="str">
            <v/>
          </cell>
          <cell r="CL768" t="str">
            <v>Y</v>
          </cell>
        </row>
        <row r="769">
          <cell r="A769">
            <v>787</v>
          </cell>
          <cell r="B769">
            <v>448</v>
          </cell>
          <cell r="C769">
            <v>3</v>
          </cell>
          <cell r="D769" t="str">
            <v>Y</v>
          </cell>
          <cell r="E769">
            <v>0.28000000000000003</v>
          </cell>
          <cell r="F769" t="str">
            <v>SV00A0A450AA05</v>
          </cell>
          <cell r="G769" t="str">
            <v>BT-M5X25HX/SS</v>
          </cell>
          <cell r="H769" t="str">
            <v>Scout</v>
          </cell>
          <cell r="I769" t="str">
            <v>AUXILIARY TANK- 2 - PMRS</v>
          </cell>
          <cell r="J769" t="str">
            <v>M5 Bolt Hex Head</v>
          </cell>
          <cell r="K769" t="str">
            <v>Fuel Level Sensor LRU</v>
          </cell>
          <cell r="L769" t="str">
            <v>M5 Bolt Hex Head</v>
          </cell>
          <cell r="M769">
            <v>5</v>
          </cell>
          <cell r="N769">
            <v>5</v>
          </cell>
          <cell r="O769">
            <v>5.6000000000000001E-2</v>
          </cell>
          <cell r="P769">
            <v>0.28000000000000003</v>
          </cell>
          <cell r="Q769">
            <v>2.8000000000000002E-7</v>
          </cell>
          <cell r="R769">
            <v>3571428.5714285714</v>
          </cell>
          <cell r="S769" t="str">
            <v>Multiple fasteners</v>
          </cell>
          <cell r="T769" t="str">
            <v>NPRD 95 P2-20, Bolt Hex Head - 0.0020M converted to hours</v>
          </cell>
          <cell r="U769">
            <v>1</v>
          </cell>
          <cell r="V769">
            <v>9.9999999999999992E-2</v>
          </cell>
          <cell r="W769">
            <v>2.7999999999999999E-8</v>
          </cell>
          <cell r="X769" t="str">
            <v>Expected to require 1 mechanic to conduct repairs. Expected to be replaceable in situ. Repair by exchange available at First or Second line without special facilities. Remove and replace part with standard tools. No Special tools predicted. No consumeable</v>
          </cell>
          <cell r="Z769">
            <v>0</v>
          </cell>
          <cell r="AA769" t="str">
            <v>T0</v>
          </cell>
          <cell r="AB769" t="str">
            <v>T0</v>
          </cell>
          <cell r="AC769" t="str">
            <v>P6</v>
          </cell>
          <cell r="AD769" t="str">
            <v>T0</v>
          </cell>
          <cell r="AE769">
            <v>0</v>
          </cell>
          <cell r="AF769">
            <v>0</v>
          </cell>
          <cell r="AG769">
            <v>1.6666666666666666E-2</v>
          </cell>
          <cell r="AH769">
            <v>0</v>
          </cell>
          <cell r="AI769">
            <v>0</v>
          </cell>
          <cell r="AJ769">
            <v>8.3333333333333329E-2</v>
          </cell>
          <cell r="AK769">
            <v>0</v>
          </cell>
          <cell r="AL769">
            <v>0</v>
          </cell>
          <cell r="AM769">
            <v>9.9999999999999992E-2</v>
          </cell>
          <cell r="AN769">
            <v>2.7999999999999999E-8</v>
          </cell>
          <cell r="AP769">
            <v>2</v>
          </cell>
          <cell r="AQ769">
            <v>1</v>
          </cell>
          <cell r="BD769">
            <v>1</v>
          </cell>
          <cell r="BJ769">
            <v>1</v>
          </cell>
          <cell r="BL769">
            <v>1</v>
          </cell>
          <cell r="BM769">
            <v>1</v>
          </cell>
          <cell r="BO769" t="str">
            <v xml:space="preserve">Expected to require 1 mechanic to conduct repairs. </v>
          </cell>
          <cell r="BP769" t="str">
            <v xml:space="preserve">Expected to be replaceable in situ. </v>
          </cell>
          <cell r="BQ769" t="str">
            <v/>
          </cell>
          <cell r="BR769" t="str">
            <v/>
          </cell>
          <cell r="BS769" t="str">
            <v/>
          </cell>
          <cell r="BT769" t="str">
            <v/>
          </cell>
          <cell r="BU769" t="str">
            <v/>
          </cell>
          <cell r="BV769" t="str">
            <v/>
          </cell>
          <cell r="BW769" t="str">
            <v/>
          </cell>
          <cell r="BX769" t="str">
            <v/>
          </cell>
          <cell r="BY769" t="str">
            <v/>
          </cell>
          <cell r="BZ769" t="str">
            <v/>
          </cell>
          <cell r="CA769" t="str">
            <v xml:space="preserve">Repair by exchange available at First or Second line without special facilities. </v>
          </cell>
          <cell r="CB769" t="str">
            <v/>
          </cell>
          <cell r="CC769" t="str">
            <v/>
          </cell>
          <cell r="CD769" t="str">
            <v/>
          </cell>
          <cell r="CE769" t="str">
            <v/>
          </cell>
          <cell r="CF769" t="str">
            <v xml:space="preserve">Remove and replace part with standard tools. No Special tools predicted. </v>
          </cell>
          <cell r="CG769" t="str">
            <v/>
          </cell>
          <cell r="CH769" t="str">
            <v/>
          </cell>
          <cell r="CI769" t="str">
            <v xml:space="preserve">No consumeables predicted. </v>
          </cell>
          <cell r="CJ769" t="str">
            <v xml:space="preserve">No predicted life limitations. </v>
          </cell>
          <cell r="CK769" t="str">
            <v/>
          </cell>
          <cell r="CL769" t="str">
            <v>Y</v>
          </cell>
        </row>
        <row r="770">
          <cell r="A770">
            <v>788</v>
          </cell>
          <cell r="B770">
            <v>449</v>
          </cell>
          <cell r="C770">
            <v>3</v>
          </cell>
          <cell r="D770" t="str">
            <v>Y</v>
          </cell>
          <cell r="E770">
            <v>8.3068769192594108E-2</v>
          </cell>
          <cell r="F770" t="str">
            <v>SV00A0A450AA07</v>
          </cell>
          <cell r="G770" t="str">
            <v>Z-W-M5</v>
          </cell>
          <cell r="H770" t="str">
            <v>Scout</v>
          </cell>
          <cell r="I770" t="str">
            <v>AUXILIARY TANK- 2 - PMRS</v>
          </cell>
          <cell r="J770" t="str">
            <v>M5 Washer</v>
          </cell>
          <cell r="K770" t="str">
            <v>Fuel Level Sensor LRU</v>
          </cell>
          <cell r="L770" t="str">
            <v>M5 Washer</v>
          </cell>
          <cell r="M770">
            <v>5</v>
          </cell>
          <cell r="N770">
            <v>5</v>
          </cell>
          <cell r="O770">
            <v>1.6613753838518822E-2</v>
          </cell>
          <cell r="P770">
            <v>8.3068769192594108E-2</v>
          </cell>
          <cell r="Q770">
            <v>8.3068769192594113E-8</v>
          </cell>
          <cell r="R770">
            <v>12038218.571428571</v>
          </cell>
          <cell r="S770" t="str">
            <v>Multiple fasteners</v>
          </cell>
          <cell r="T770" t="str">
            <v>NPRD 95 P2-237, Washer P# 7748743 - 1/1685.3506M GM converted to hours</v>
          </cell>
          <cell r="U770">
            <v>1</v>
          </cell>
          <cell r="V770">
            <v>9.9999999999999992E-2</v>
          </cell>
          <cell r="W770">
            <v>8.30687691925941E-9</v>
          </cell>
          <cell r="X770" t="str">
            <v>Expected to require 1 mechanic to conduct repairs. Expected to be replaceable in situ. Repair by exchange available at First or Second line without special facilities. Remove and replace part with standard tools. No Special tools predicted. No consumeable</v>
          </cell>
          <cell r="Z770">
            <v>0</v>
          </cell>
          <cell r="AA770" t="str">
            <v>T0</v>
          </cell>
          <cell r="AB770" t="str">
            <v>T0</v>
          </cell>
          <cell r="AC770" t="str">
            <v>P26</v>
          </cell>
          <cell r="AD770" t="str">
            <v>T0</v>
          </cell>
          <cell r="AE770">
            <v>0</v>
          </cell>
          <cell r="AF770">
            <v>0</v>
          </cell>
          <cell r="AG770">
            <v>1.6666666666666666E-2</v>
          </cell>
          <cell r="AH770">
            <v>0</v>
          </cell>
          <cell r="AI770">
            <v>0</v>
          </cell>
          <cell r="AJ770">
            <v>8.3333333333333329E-2</v>
          </cell>
          <cell r="AK770">
            <v>0</v>
          </cell>
          <cell r="AL770">
            <v>0</v>
          </cell>
          <cell r="AM770">
            <v>9.9999999999999992E-2</v>
          </cell>
          <cell r="AN770">
            <v>8.30687691925941E-9</v>
          </cell>
          <cell r="AP770">
            <v>2</v>
          </cell>
          <cell r="AQ770">
            <v>1</v>
          </cell>
          <cell r="BD770">
            <v>1</v>
          </cell>
          <cell r="BJ770">
            <v>1</v>
          </cell>
          <cell r="BL770">
            <v>1</v>
          </cell>
          <cell r="BM770">
            <v>1</v>
          </cell>
          <cell r="BO770" t="str">
            <v xml:space="preserve">Expected to require 1 mechanic to conduct repairs. </v>
          </cell>
          <cell r="BP770" t="str">
            <v xml:space="preserve">Expected to be replaceable in situ. </v>
          </cell>
          <cell r="BQ770" t="str">
            <v/>
          </cell>
          <cell r="BR770" t="str">
            <v/>
          </cell>
          <cell r="BS770" t="str">
            <v/>
          </cell>
          <cell r="BT770" t="str">
            <v/>
          </cell>
          <cell r="BU770" t="str">
            <v/>
          </cell>
          <cell r="BV770" t="str">
            <v/>
          </cell>
          <cell r="BW770" t="str">
            <v/>
          </cell>
          <cell r="BX770" t="str">
            <v/>
          </cell>
          <cell r="BY770" t="str">
            <v/>
          </cell>
          <cell r="BZ770" t="str">
            <v/>
          </cell>
          <cell r="CA770" t="str">
            <v xml:space="preserve">Repair by exchange available at First or Second line without special facilities. </v>
          </cell>
          <cell r="CB770" t="str">
            <v/>
          </cell>
          <cell r="CC770" t="str">
            <v/>
          </cell>
          <cell r="CD770" t="str">
            <v/>
          </cell>
          <cell r="CE770" t="str">
            <v/>
          </cell>
          <cell r="CF770" t="str">
            <v xml:space="preserve">Remove and replace part with standard tools. No Special tools predicted. </v>
          </cell>
          <cell r="CG770" t="str">
            <v/>
          </cell>
          <cell r="CH770" t="str">
            <v/>
          </cell>
          <cell r="CI770" t="str">
            <v xml:space="preserve">No consumeables predicted. </v>
          </cell>
          <cell r="CJ770" t="str">
            <v xml:space="preserve">No predicted life limitations. </v>
          </cell>
          <cell r="CK770" t="str">
            <v/>
          </cell>
          <cell r="CL770" t="str">
            <v>Y</v>
          </cell>
        </row>
        <row r="771">
          <cell r="A771">
            <v>789</v>
          </cell>
          <cell r="B771">
            <v>438</v>
          </cell>
          <cell r="C771">
            <v>3</v>
          </cell>
          <cell r="D771" t="str">
            <v>Y</v>
          </cell>
          <cell r="E771">
            <v>0.16800000000000001</v>
          </cell>
          <cell r="F771" t="str">
            <v>SV00A0A450AA09</v>
          </cell>
          <cell r="G771" t="str">
            <v>BT-M4X12CSK/SS</v>
          </cell>
          <cell r="H771" t="str">
            <v>Scout</v>
          </cell>
          <cell r="I771" t="str">
            <v>AUXILIARY TANK- 2 - PMRS</v>
          </cell>
          <cell r="J771" t="str">
            <v>M4 SCREW COUNTERSINK</v>
          </cell>
          <cell r="K771" t="str">
            <v>Fuel Level Sensor LRU</v>
          </cell>
          <cell r="L771" t="str">
            <v>M4 SCREW COUNTERSINK</v>
          </cell>
          <cell r="M771">
            <v>3</v>
          </cell>
          <cell r="N771">
            <v>3</v>
          </cell>
          <cell r="O771">
            <v>5.6000000000000001E-2</v>
          </cell>
          <cell r="P771">
            <v>0.16800000000000001</v>
          </cell>
          <cell r="Q771">
            <v>1.6800000000000002E-7</v>
          </cell>
          <cell r="R771">
            <v>5952380.9523809515</v>
          </cell>
          <cell r="S771" t="str">
            <v>Multiple fasteners</v>
          </cell>
          <cell r="T771" t="str">
            <v>NPRD 95 P2-20, Bolt Hex Head - 0.0020M converted to hours</v>
          </cell>
          <cell r="U771">
            <v>1</v>
          </cell>
          <cell r="V771">
            <v>9.9999999999999992E-2</v>
          </cell>
          <cell r="W771">
            <v>1.6800000000000002E-8</v>
          </cell>
          <cell r="X771" t="str">
            <v>Expected to require 1 mechanic to conduct repairs. Expected to be replaceable in situ. Repair by exchange available at First or Second line without special facilities. Remove and replace part with standard tools. No Special tools predicted. No consumeable</v>
          </cell>
          <cell r="Z771">
            <v>0</v>
          </cell>
          <cell r="AA771" t="str">
            <v>T0</v>
          </cell>
          <cell r="AB771" t="str">
            <v>T0</v>
          </cell>
          <cell r="AC771" t="str">
            <v>P6</v>
          </cell>
          <cell r="AD771" t="str">
            <v>T0</v>
          </cell>
          <cell r="AE771">
            <v>0</v>
          </cell>
          <cell r="AF771">
            <v>0</v>
          </cell>
          <cell r="AG771">
            <v>1.6666666666666666E-2</v>
          </cell>
          <cell r="AH771">
            <v>0</v>
          </cell>
          <cell r="AI771">
            <v>0</v>
          </cell>
          <cell r="AJ771">
            <v>8.3333333333333329E-2</v>
          </cell>
          <cell r="AK771">
            <v>0</v>
          </cell>
          <cell r="AL771">
            <v>0</v>
          </cell>
          <cell r="AM771">
            <v>9.9999999999999992E-2</v>
          </cell>
          <cell r="AN771">
            <v>1.6800000000000002E-8</v>
          </cell>
          <cell r="AP771">
            <v>2</v>
          </cell>
          <cell r="AQ771">
            <v>1</v>
          </cell>
          <cell r="BD771">
            <v>1</v>
          </cell>
          <cell r="BJ771">
            <v>1</v>
          </cell>
          <cell r="BL771">
            <v>1</v>
          </cell>
          <cell r="BM771">
            <v>1</v>
          </cell>
          <cell r="BO771" t="str">
            <v xml:space="preserve">Expected to require 1 mechanic to conduct repairs. </v>
          </cell>
          <cell r="BP771" t="str">
            <v xml:space="preserve">Expected to be replaceable in situ. </v>
          </cell>
          <cell r="BQ771" t="str">
            <v/>
          </cell>
          <cell r="BR771" t="str">
            <v/>
          </cell>
          <cell r="BS771" t="str">
            <v/>
          </cell>
          <cell r="BT771" t="str">
            <v/>
          </cell>
          <cell r="BU771" t="str">
            <v/>
          </cell>
          <cell r="BV771" t="str">
            <v/>
          </cell>
          <cell r="BW771" t="str">
            <v/>
          </cell>
          <cell r="BX771" t="str">
            <v/>
          </cell>
          <cell r="BY771" t="str">
            <v/>
          </cell>
          <cell r="BZ771" t="str">
            <v/>
          </cell>
          <cell r="CA771" t="str">
            <v xml:space="preserve">Repair by exchange available at First or Second line without special facilities. </v>
          </cell>
          <cell r="CB771" t="str">
            <v/>
          </cell>
          <cell r="CC771" t="str">
            <v/>
          </cell>
          <cell r="CD771" t="str">
            <v/>
          </cell>
          <cell r="CE771" t="str">
            <v/>
          </cell>
          <cell r="CF771" t="str">
            <v xml:space="preserve">Remove and replace part with standard tools. No Special tools predicted. </v>
          </cell>
          <cell r="CG771" t="str">
            <v/>
          </cell>
          <cell r="CH771" t="str">
            <v/>
          </cell>
          <cell r="CI771" t="str">
            <v xml:space="preserve">No consumeables predicted. </v>
          </cell>
          <cell r="CJ771" t="str">
            <v xml:space="preserve">No predicted life limitations. </v>
          </cell>
          <cell r="CK771" t="str">
            <v/>
          </cell>
          <cell r="CL771" t="str">
            <v>Y</v>
          </cell>
        </row>
        <row r="772">
          <cell r="A772">
            <v>790</v>
          </cell>
          <cell r="C772">
            <v>3</v>
          </cell>
          <cell r="D772" t="str">
            <v>Y</v>
          </cell>
          <cell r="E772">
            <v>0.224</v>
          </cell>
          <cell r="F772" t="str">
            <v>SV00A0A450AA11</v>
          </cell>
          <cell r="G772" t="str">
            <v>FT22524</v>
          </cell>
          <cell r="H772" t="str">
            <v>Scout</v>
          </cell>
          <cell r="I772" t="str">
            <v>AUXILIARY TANK - 1 - SCOUT + RECOVERY</v>
          </cell>
          <cell r="J772" t="str">
            <v>GUAGE Cup</v>
          </cell>
          <cell r="K772" t="str">
            <v>Fuel Level Sensor LRU</v>
          </cell>
          <cell r="L772" t="str">
            <v>GUAGE Cup</v>
          </cell>
          <cell r="M772">
            <v>1</v>
          </cell>
          <cell r="N772">
            <v>1</v>
          </cell>
          <cell r="O772">
            <v>0.224</v>
          </cell>
          <cell r="P772">
            <v>0.224</v>
          </cell>
          <cell r="Q772">
            <v>2.2399999999999999E-7</v>
          </cell>
          <cell r="R772">
            <v>4464285.7142857146</v>
          </cell>
          <cell r="S772" t="str">
            <v>No redundancy</v>
          </cell>
          <cell r="T772" t="str">
            <v>NPRD-95.  P2-152, Plate - 0.008M converted from miles to hours.</v>
          </cell>
          <cell r="U772">
            <v>1</v>
          </cell>
          <cell r="V772">
            <v>0.11666666666666667</v>
          </cell>
          <cell r="W772">
            <v>2.6133333333333332E-8</v>
          </cell>
          <cell r="X772" t="str">
            <v>Expected to require 1 mechanic to conduct repairs. Expected to be replaceable in situ. Remove Armor Lid. Repair by exchange available at First or Second line without special facilities. Remove and replace part with standard tools. No Special tools predict</v>
          </cell>
          <cell r="Z772">
            <v>0</v>
          </cell>
          <cell r="AA772" t="str">
            <v>T0</v>
          </cell>
          <cell r="AB772" t="str">
            <v>T0</v>
          </cell>
          <cell r="AC772" t="str">
            <v>P29</v>
          </cell>
          <cell r="AD772" t="str">
            <v>T0</v>
          </cell>
          <cell r="AE772">
            <v>0</v>
          </cell>
          <cell r="AF772">
            <v>0</v>
          </cell>
          <cell r="AG772">
            <v>3.3333333333333333E-2</v>
          </cell>
          <cell r="AH772">
            <v>0</v>
          </cell>
          <cell r="AI772">
            <v>0</v>
          </cell>
          <cell r="AJ772">
            <v>8.3333333333333329E-2</v>
          </cell>
          <cell r="AK772">
            <v>0</v>
          </cell>
          <cell r="AL772">
            <v>0</v>
          </cell>
          <cell r="AM772">
            <v>0.11666666666666667</v>
          </cell>
          <cell r="AN772">
            <v>2.6133333333333332E-8</v>
          </cell>
          <cell r="AP772">
            <v>2</v>
          </cell>
          <cell r="AQ772">
            <v>1</v>
          </cell>
          <cell r="AV772">
            <v>1</v>
          </cell>
          <cell r="BD772">
            <v>1</v>
          </cell>
          <cell r="BJ772">
            <v>1</v>
          </cell>
          <cell r="BL772">
            <v>1</v>
          </cell>
          <cell r="BM772">
            <v>1</v>
          </cell>
          <cell r="BO772" t="str">
            <v xml:space="preserve">Expected to require 1 mechanic to conduct repairs. </v>
          </cell>
          <cell r="BP772" t="str">
            <v xml:space="preserve">Expected to be replaceable in situ. </v>
          </cell>
          <cell r="BQ772" t="str">
            <v/>
          </cell>
          <cell r="BR772" t="str">
            <v/>
          </cell>
          <cell r="BS772" t="str">
            <v xml:space="preserve">Remove Armor Lid. </v>
          </cell>
          <cell r="BT772" t="str">
            <v/>
          </cell>
          <cell r="BU772" t="str">
            <v/>
          </cell>
          <cell r="BV772" t="str">
            <v/>
          </cell>
          <cell r="BW772" t="str">
            <v/>
          </cell>
          <cell r="BX772" t="str">
            <v/>
          </cell>
          <cell r="BY772" t="str">
            <v/>
          </cell>
          <cell r="BZ772" t="str">
            <v/>
          </cell>
          <cell r="CA772" t="str">
            <v xml:space="preserve">Repair by exchange available at First or Second line without special facilities. </v>
          </cell>
          <cell r="CB772" t="str">
            <v/>
          </cell>
          <cell r="CC772" t="str">
            <v/>
          </cell>
          <cell r="CD772" t="str">
            <v/>
          </cell>
          <cell r="CE772" t="str">
            <v/>
          </cell>
          <cell r="CF772" t="str">
            <v xml:space="preserve">Remove and replace part with standard tools. No Special tools predicted. </v>
          </cell>
          <cell r="CG772" t="str">
            <v/>
          </cell>
          <cell r="CH772" t="str">
            <v/>
          </cell>
          <cell r="CI772" t="str">
            <v xml:space="preserve">No consumeables predicted. </v>
          </cell>
          <cell r="CJ772" t="str">
            <v xml:space="preserve">No predicted life limitations. </v>
          </cell>
          <cell r="CK772" t="str">
            <v/>
          </cell>
          <cell r="CL772" t="str">
            <v>Y</v>
          </cell>
        </row>
        <row r="773">
          <cell r="A773">
            <v>791</v>
          </cell>
          <cell r="B773">
            <v>450</v>
          </cell>
          <cell r="C773">
            <v>2</v>
          </cell>
          <cell r="D773" t="str">
            <v>N</v>
          </cell>
          <cell r="E773">
            <v>0</v>
          </cell>
          <cell r="F773" t="str">
            <v>SV00A0A410AA07</v>
          </cell>
          <cell r="G773" t="str">
            <v/>
          </cell>
          <cell r="H773" t="str">
            <v>PMRS</v>
          </cell>
          <cell r="I773" t="str">
            <v>AUXILIARY TANK- 2 - PMRS</v>
          </cell>
          <cell r="J773" t="str">
            <v/>
          </cell>
          <cell r="K773" t="str">
            <v>AUXILIARY TANK PUMP</v>
          </cell>
          <cell r="L773" t="str">
            <v/>
          </cell>
          <cell r="M773" t="str">
            <v/>
          </cell>
          <cell r="N773" t="str">
            <v/>
          </cell>
          <cell r="O773">
            <v>6.6458025894877863</v>
          </cell>
          <cell r="P773">
            <v>6.6458025894877863</v>
          </cell>
          <cell r="Q773">
            <v>6.6458025894877867E-6</v>
          </cell>
          <cell r="R773">
            <v>150470.91551918536</v>
          </cell>
          <cell r="S773" t="str">
            <v>No redundancy</v>
          </cell>
          <cell r="T773" t="str">
            <v>Sum of Below Parts</v>
          </cell>
          <cell r="U773">
            <v>1</v>
          </cell>
          <cell r="V773">
            <v>0.22195702583653792</v>
          </cell>
          <cell r="W773">
            <v>1.4750825770594713E-6</v>
          </cell>
          <cell r="X773" t="str">
            <v xml:space="preserve">Repair by exchange available at First or Second line without special facilities. See parts below. Individual damaged parts can be replaced without replacing the tank. </v>
          </cell>
          <cell r="Z773">
            <v>0</v>
          </cell>
          <cell r="AA773" t="str">
            <v>T0</v>
          </cell>
          <cell r="AB773" t="str">
            <v>T0</v>
          </cell>
          <cell r="AC773" t="str">
            <v>T0</v>
          </cell>
          <cell r="AD773" t="str">
            <v>T0</v>
          </cell>
          <cell r="AL773" t="str">
            <v>MTTE =</v>
          </cell>
          <cell r="AM773">
            <v>0.22195702583653792</v>
          </cell>
          <cell r="AN773">
            <v>1.4750825770594713E-6</v>
          </cell>
          <cell r="AP773">
            <v>1</v>
          </cell>
          <cell r="AQ773">
            <v>4</v>
          </cell>
          <cell r="BJ773">
            <v>6</v>
          </cell>
          <cell r="BL773">
            <v>6</v>
          </cell>
          <cell r="BM773">
            <v>5</v>
          </cell>
          <cell r="BN773">
            <v>2</v>
          </cell>
          <cell r="BO773" t="str">
            <v/>
          </cell>
          <cell r="BP773" t="str">
            <v/>
          </cell>
          <cell r="BQ773" t="str">
            <v/>
          </cell>
          <cell r="BR773" t="str">
            <v/>
          </cell>
          <cell r="BS773" t="str">
            <v/>
          </cell>
          <cell r="BT773" t="str">
            <v/>
          </cell>
          <cell r="BU773" t="str">
            <v/>
          </cell>
          <cell r="BV773" t="str">
            <v/>
          </cell>
          <cell r="BW773" t="str">
            <v/>
          </cell>
          <cell r="BX773" t="str">
            <v/>
          </cell>
          <cell r="BY773" t="str">
            <v/>
          </cell>
          <cell r="BZ773" t="str">
            <v/>
          </cell>
          <cell r="CA773" t="str">
            <v xml:space="preserve">Repair by exchange available at First or Second line without special facilities. </v>
          </cell>
          <cell r="CB773" t="str">
            <v/>
          </cell>
          <cell r="CC773" t="str">
            <v/>
          </cell>
          <cell r="CD773" t="str">
            <v/>
          </cell>
          <cell r="CE773" t="str">
            <v/>
          </cell>
          <cell r="CF773" t="str">
            <v/>
          </cell>
          <cell r="CG773" t="str">
            <v/>
          </cell>
          <cell r="CH773" t="str">
            <v/>
          </cell>
          <cell r="CI773" t="str">
            <v/>
          </cell>
          <cell r="CJ773" t="str">
            <v/>
          </cell>
          <cell r="CK773" t="str">
            <v xml:space="preserve">See parts below. Individual damaged parts can be replaced without replacing the tank. </v>
          </cell>
          <cell r="CL773" t="str">
            <v>Y</v>
          </cell>
        </row>
        <row r="774">
          <cell r="A774">
            <v>792</v>
          </cell>
          <cell r="B774">
            <v>450</v>
          </cell>
          <cell r="C774">
            <v>3</v>
          </cell>
          <cell r="D774" t="str">
            <v>Y</v>
          </cell>
          <cell r="E774">
            <v>5.403027507677038</v>
          </cell>
          <cell r="F774" t="str">
            <v>SV00A0A410AA0701</v>
          </cell>
          <cell r="G774" t="str">
            <v>X-4320900062/966</v>
          </cell>
          <cell r="H774" t="str">
            <v>PMRS</v>
          </cell>
          <cell r="I774" t="str">
            <v>AUXILIARY TANK- 2 - PMRS</v>
          </cell>
          <cell r="J774" t="str">
            <v>Pump Assembly</v>
          </cell>
          <cell r="K774" t="str">
            <v>Pump LRU</v>
          </cell>
          <cell r="L774" t="str">
            <v>Pump Assembly</v>
          </cell>
          <cell r="M774">
            <v>1</v>
          </cell>
          <cell r="N774">
            <v>1</v>
          </cell>
          <cell r="O774">
            <v>5.403027507677038</v>
          </cell>
          <cell r="P774">
            <v>5.403027507677038</v>
          </cell>
          <cell r="Q774">
            <v>5.4030275076770382E-6</v>
          </cell>
          <cell r="R774">
            <v>185081.41936703504</v>
          </cell>
          <cell r="S774" t="str">
            <v>No redundancy</v>
          </cell>
          <cell r="T774" t="str">
            <v>Similarity to FT54323</v>
          </cell>
          <cell r="U774">
            <v>1</v>
          </cell>
          <cell r="V774">
            <v>0.25</v>
          </cell>
          <cell r="W774">
            <v>1.3507568769192596E-6</v>
          </cell>
          <cell r="X774"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74">
            <v>0</v>
          </cell>
          <cell r="AA774" t="str">
            <v>T0</v>
          </cell>
          <cell r="AB774" t="str">
            <v>T0</v>
          </cell>
          <cell r="AC774" t="str">
            <v>P25</v>
          </cell>
          <cell r="AD774" t="str">
            <v>T0</v>
          </cell>
          <cell r="AE774">
            <v>0</v>
          </cell>
          <cell r="AF774">
            <v>0</v>
          </cell>
          <cell r="AG774">
            <v>0.16666666666666666</v>
          </cell>
          <cell r="AH774">
            <v>0</v>
          </cell>
          <cell r="AI774">
            <v>0</v>
          </cell>
          <cell r="AJ774">
            <v>8.3333333333333329E-2</v>
          </cell>
          <cell r="AK774">
            <v>0</v>
          </cell>
          <cell r="AL774">
            <v>0</v>
          </cell>
          <cell r="AM774">
            <v>0.25</v>
          </cell>
          <cell r="AN774">
            <v>1.3507568769192596E-6</v>
          </cell>
          <cell r="AP774">
            <v>2</v>
          </cell>
          <cell r="AQ774">
            <v>1</v>
          </cell>
          <cell r="AW774">
            <v>1</v>
          </cell>
          <cell r="BD774">
            <v>1</v>
          </cell>
          <cell r="BJ774">
            <v>1</v>
          </cell>
          <cell r="BK774">
            <v>1</v>
          </cell>
          <cell r="BL774">
            <v>1</v>
          </cell>
          <cell r="BM774">
            <v>1</v>
          </cell>
          <cell r="BO774" t="str">
            <v xml:space="preserve">Expected to require 1 mechanic to conduct repairs. </v>
          </cell>
          <cell r="BP774" t="str">
            <v xml:space="preserve">Expected to be replaceable in situ. </v>
          </cell>
          <cell r="BQ774" t="str">
            <v/>
          </cell>
          <cell r="BR774" t="str">
            <v/>
          </cell>
          <cell r="BS774" t="str">
            <v/>
          </cell>
          <cell r="BT774" t="str">
            <v xml:space="preserve">Open Cover Lid Assembly. </v>
          </cell>
          <cell r="BU774" t="str">
            <v/>
          </cell>
          <cell r="BV774" t="str">
            <v/>
          </cell>
          <cell r="BW774" t="str">
            <v/>
          </cell>
          <cell r="BX774" t="str">
            <v/>
          </cell>
          <cell r="BY774" t="str">
            <v/>
          </cell>
          <cell r="BZ774" t="str">
            <v/>
          </cell>
          <cell r="CA774" t="str">
            <v xml:space="preserve">Repair by exchange available at First or Second line without special facilities. </v>
          </cell>
          <cell r="CB774" t="str">
            <v/>
          </cell>
          <cell r="CC774" t="str">
            <v/>
          </cell>
          <cell r="CD774" t="str">
            <v/>
          </cell>
          <cell r="CE774" t="str">
            <v/>
          </cell>
          <cell r="CF774" t="str">
            <v xml:space="preserve">Remove and replace part with standard tools. No Special tools predicted. </v>
          </cell>
          <cell r="CG774" t="str">
            <v xml:space="preserve">Reinstall in the reverse order. </v>
          </cell>
          <cell r="CH774" t="str">
            <v/>
          </cell>
          <cell r="CI774" t="str">
            <v xml:space="preserve">No consumeables predicted. </v>
          </cell>
          <cell r="CJ774" t="str">
            <v xml:space="preserve">No predicted life limitations. </v>
          </cell>
          <cell r="CK774" t="str">
            <v/>
          </cell>
          <cell r="CL774" t="str">
            <v>Y</v>
          </cell>
        </row>
        <row r="775">
          <cell r="A775">
            <v>793</v>
          </cell>
          <cell r="B775">
            <v>451</v>
          </cell>
          <cell r="C775">
            <v>3</v>
          </cell>
          <cell r="D775" t="str">
            <v>Y</v>
          </cell>
          <cell r="E775">
            <v>2.8915175482151878E-3</v>
          </cell>
          <cell r="F775" t="str">
            <v>SV00A0A410AA0703</v>
          </cell>
          <cell r="G775" t="str">
            <v/>
          </cell>
          <cell r="H775" t="str">
            <v>PMRS</v>
          </cell>
          <cell r="I775" t="str">
            <v>AUXILIARY TANK- 2 - PMRS</v>
          </cell>
          <cell r="J775" t="str">
            <v>Gasket - Pump Mounting (comes with pump)</v>
          </cell>
          <cell r="K775" t="str">
            <v>Pump LRU</v>
          </cell>
          <cell r="L775" t="str">
            <v>Gasket - Pump Mounting (comes with pump)</v>
          </cell>
          <cell r="M775">
            <v>1</v>
          </cell>
          <cell r="N775">
            <v>1</v>
          </cell>
          <cell r="O775">
            <v>2.8915175482151878E-3</v>
          </cell>
          <cell r="P775">
            <v>2.8915175482151878E-3</v>
          </cell>
          <cell r="Q775">
            <v>2.8915175482151878E-9</v>
          </cell>
          <cell r="R775">
            <v>345839160</v>
          </cell>
          <cell r="S775" t="str">
            <v>No redundancy</v>
          </cell>
          <cell r="T775" t="str">
            <v>NPRD 95 P2- 98, Gasket P# 2-242N674-70 - 1/864.5979 GF converted to GM.</v>
          </cell>
          <cell r="U775">
            <v>1</v>
          </cell>
          <cell r="V775">
            <v>0.11666666666666667</v>
          </cell>
          <cell r="W775">
            <v>3.3734371395843858E-10</v>
          </cell>
          <cell r="X775"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75">
            <v>0</v>
          </cell>
          <cell r="AA775" t="str">
            <v>T0</v>
          </cell>
          <cell r="AB775" t="str">
            <v>T0</v>
          </cell>
          <cell r="AC775" t="str">
            <v>P14</v>
          </cell>
          <cell r="AD775" t="str">
            <v>T0</v>
          </cell>
          <cell r="AE775">
            <v>0</v>
          </cell>
          <cell r="AF775">
            <v>0</v>
          </cell>
          <cell r="AG775">
            <v>3.3333333333333333E-2</v>
          </cell>
          <cell r="AH775">
            <v>0</v>
          </cell>
          <cell r="AI775">
            <v>0</v>
          </cell>
          <cell r="AJ775">
            <v>8.3333333333333329E-2</v>
          </cell>
          <cell r="AK775">
            <v>0</v>
          </cell>
          <cell r="AL775">
            <v>0</v>
          </cell>
          <cell r="AM775">
            <v>0.11666666666666667</v>
          </cell>
          <cell r="AN775">
            <v>3.3734371395843858E-10</v>
          </cell>
          <cell r="AP775">
            <v>2</v>
          </cell>
          <cell r="AQ775">
            <v>1</v>
          </cell>
          <cell r="AW775">
            <v>1</v>
          </cell>
          <cell r="BD775">
            <v>1</v>
          </cell>
          <cell r="BJ775">
            <v>1</v>
          </cell>
          <cell r="BK775">
            <v>1</v>
          </cell>
          <cell r="BL775">
            <v>1</v>
          </cell>
          <cell r="BM775">
            <v>4</v>
          </cell>
          <cell r="BO775" t="str">
            <v xml:space="preserve">Expected to require 1 mechanic to conduct repairs. </v>
          </cell>
          <cell r="BP775" t="str">
            <v xml:space="preserve">Expected to be replaceable in situ. </v>
          </cell>
          <cell r="BQ775" t="str">
            <v/>
          </cell>
          <cell r="BR775" t="str">
            <v/>
          </cell>
          <cell r="BS775" t="str">
            <v/>
          </cell>
          <cell r="BT775" t="str">
            <v xml:space="preserve">Open Cover Lid Assembly. </v>
          </cell>
          <cell r="BU775" t="str">
            <v/>
          </cell>
          <cell r="BV775" t="str">
            <v/>
          </cell>
          <cell r="BW775" t="str">
            <v/>
          </cell>
          <cell r="BX775" t="str">
            <v/>
          </cell>
          <cell r="BY775" t="str">
            <v/>
          </cell>
          <cell r="BZ775" t="str">
            <v/>
          </cell>
          <cell r="CA775" t="str">
            <v xml:space="preserve">Repair by exchange available at First or Second line without special facilities. </v>
          </cell>
          <cell r="CB775" t="str">
            <v/>
          </cell>
          <cell r="CC775" t="str">
            <v/>
          </cell>
          <cell r="CD775" t="str">
            <v/>
          </cell>
          <cell r="CE775" t="str">
            <v/>
          </cell>
          <cell r="CF775" t="str">
            <v xml:space="preserve">Remove and replace part with standard tools. No Special tools predicted. </v>
          </cell>
          <cell r="CG775" t="str">
            <v xml:space="preserve">Reinstall in the reverse order. </v>
          </cell>
          <cell r="CH775" t="str">
            <v/>
          </cell>
          <cell r="CI775" t="str">
            <v xml:space="preserve">No consumeables predicted. </v>
          </cell>
          <cell r="CJ775" t="str">
            <v xml:space="preserve">Life Limited. This material is subject to deterioration. Inspect on condition at 10 years, and every 5 years subsequently. If disturbed, replace with new. </v>
          </cell>
          <cell r="CK775" t="str">
            <v/>
          </cell>
          <cell r="CL775" t="str">
            <v>Y</v>
          </cell>
        </row>
        <row r="776">
          <cell r="A776">
            <v>794</v>
          </cell>
          <cell r="B776">
            <v>454</v>
          </cell>
          <cell r="C776">
            <v>3</v>
          </cell>
          <cell r="D776" t="str">
            <v>Y</v>
          </cell>
          <cell r="E776">
            <v>0.224</v>
          </cell>
          <cell r="F776" t="str">
            <v>SV00A0A410AA0705</v>
          </cell>
          <cell r="G776" t="str">
            <v>BT-M6X20HX</v>
          </cell>
          <cell r="H776" t="str">
            <v>PMRS</v>
          </cell>
          <cell r="I776" t="str">
            <v>AUXILIARY TANK- 2 - PMRS</v>
          </cell>
          <cell r="J776" t="str">
            <v>Bolt - M6 - Pump Mounting</v>
          </cell>
          <cell r="K776" t="str">
            <v>Pump LRU</v>
          </cell>
          <cell r="L776" t="str">
            <v>Bolt - M6 - Pump Mounting</v>
          </cell>
          <cell r="M776">
            <v>4</v>
          </cell>
          <cell r="N776">
            <v>4</v>
          </cell>
          <cell r="O776">
            <v>5.6000000000000001E-2</v>
          </cell>
          <cell r="P776">
            <v>0.224</v>
          </cell>
          <cell r="Q776">
            <v>2.2399999999999999E-7</v>
          </cell>
          <cell r="R776">
            <v>4464285.7142857146</v>
          </cell>
          <cell r="S776" t="str">
            <v>Multiple fasteners</v>
          </cell>
          <cell r="T776" t="str">
            <v>NPRD 95 P2-20, Bolt Hex Head - 0.0020M converted to hours</v>
          </cell>
          <cell r="U776">
            <v>1</v>
          </cell>
          <cell r="V776">
            <v>9.9999999999999992E-2</v>
          </cell>
          <cell r="W776">
            <v>2.2399999999999999E-8</v>
          </cell>
          <cell r="X776"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76">
            <v>0</v>
          </cell>
          <cell r="AA776" t="str">
            <v>T0</v>
          </cell>
          <cell r="AB776" t="str">
            <v>T0</v>
          </cell>
          <cell r="AC776" t="str">
            <v>P6</v>
          </cell>
          <cell r="AD776" t="str">
            <v>T0</v>
          </cell>
          <cell r="AE776">
            <v>0</v>
          </cell>
          <cell r="AF776">
            <v>0</v>
          </cell>
          <cell r="AG776">
            <v>1.6666666666666666E-2</v>
          </cell>
          <cell r="AH776">
            <v>0</v>
          </cell>
          <cell r="AI776">
            <v>0</v>
          </cell>
          <cell r="AJ776">
            <v>8.3333333333333329E-2</v>
          </cell>
          <cell r="AK776">
            <v>0</v>
          </cell>
          <cell r="AL776">
            <v>0</v>
          </cell>
          <cell r="AM776">
            <v>9.9999999999999992E-2</v>
          </cell>
          <cell r="AN776">
            <v>2.2399999999999999E-8</v>
          </cell>
          <cell r="AP776">
            <v>2</v>
          </cell>
          <cell r="AQ776">
            <v>1</v>
          </cell>
          <cell r="AW776">
            <v>1</v>
          </cell>
          <cell r="BD776">
            <v>1</v>
          </cell>
          <cell r="BJ776">
            <v>1</v>
          </cell>
          <cell r="BK776">
            <v>1</v>
          </cell>
          <cell r="BL776">
            <v>1</v>
          </cell>
          <cell r="BM776">
            <v>1</v>
          </cell>
          <cell r="BO776" t="str">
            <v xml:space="preserve">Expected to require 1 mechanic to conduct repairs. </v>
          </cell>
          <cell r="BP776" t="str">
            <v xml:space="preserve">Expected to be replaceable in situ. </v>
          </cell>
          <cell r="BQ776" t="str">
            <v/>
          </cell>
          <cell r="BR776" t="str">
            <v/>
          </cell>
          <cell r="BS776" t="str">
            <v/>
          </cell>
          <cell r="BT776" t="str">
            <v xml:space="preserve">Open Cover Lid Assembly. </v>
          </cell>
          <cell r="BU776" t="str">
            <v/>
          </cell>
          <cell r="BV776" t="str">
            <v/>
          </cell>
          <cell r="BW776" t="str">
            <v/>
          </cell>
          <cell r="BX776" t="str">
            <v/>
          </cell>
          <cell r="BY776" t="str">
            <v/>
          </cell>
          <cell r="BZ776" t="str">
            <v/>
          </cell>
          <cell r="CA776" t="str">
            <v xml:space="preserve">Repair by exchange available at First or Second line without special facilities. </v>
          </cell>
          <cell r="CB776" t="str">
            <v/>
          </cell>
          <cell r="CC776" t="str">
            <v/>
          </cell>
          <cell r="CD776" t="str">
            <v/>
          </cell>
          <cell r="CE776" t="str">
            <v/>
          </cell>
          <cell r="CF776" t="str">
            <v xml:space="preserve">Remove and replace part with standard tools. No Special tools predicted. </v>
          </cell>
          <cell r="CG776" t="str">
            <v xml:space="preserve">Reinstall in the reverse order. </v>
          </cell>
          <cell r="CH776" t="str">
            <v/>
          </cell>
          <cell r="CI776" t="str">
            <v xml:space="preserve">No consumeables predicted. </v>
          </cell>
          <cell r="CJ776" t="str">
            <v xml:space="preserve">No predicted life limitations. </v>
          </cell>
          <cell r="CK776" t="str">
            <v/>
          </cell>
          <cell r="CL776" t="str">
            <v>Y</v>
          </cell>
        </row>
        <row r="777">
          <cell r="A777">
            <v>795</v>
          </cell>
          <cell r="B777">
            <v>455</v>
          </cell>
          <cell r="C777">
            <v>3</v>
          </cell>
          <cell r="D777" t="str">
            <v>Y</v>
          </cell>
          <cell r="E777">
            <v>0.17942854890845764</v>
          </cell>
          <cell r="F777" t="str">
            <v>SV00A0A410AA0707</v>
          </cell>
          <cell r="G777" t="str">
            <v>NT-M6</v>
          </cell>
          <cell r="H777" t="str">
            <v>PMRS</v>
          </cell>
          <cell r="I777" t="str">
            <v>AUXILIARY TANK- 2 - PMRS</v>
          </cell>
          <cell r="J777" t="str">
            <v>Nut - M6 - Pump Mounting</v>
          </cell>
          <cell r="K777" t="str">
            <v>Pump LRU</v>
          </cell>
          <cell r="L777" t="str">
            <v>Nut - M6 - Pump Mounting</v>
          </cell>
          <cell r="M777">
            <v>4</v>
          </cell>
          <cell r="N777">
            <v>4</v>
          </cell>
          <cell r="O777">
            <v>4.4857137227114409E-2</v>
          </cell>
          <cell r="P777">
            <v>0.17942854890845764</v>
          </cell>
          <cell r="Q777">
            <v>1.7942854890845765E-7</v>
          </cell>
          <cell r="R777">
            <v>5573249.1071428573</v>
          </cell>
          <cell r="S777" t="str">
            <v>Multiple fasteners</v>
          </cell>
          <cell r="T777" t="str">
            <v>NPRD 95 P2-146, Nut Plain Hexagon P# MS-51968-17- 1/624.2039M GM converted to hours.</v>
          </cell>
          <cell r="U777">
            <v>1</v>
          </cell>
          <cell r="V777">
            <v>9.9999999999999992E-2</v>
          </cell>
          <cell r="W777">
            <v>1.7942854890845763E-8</v>
          </cell>
          <cell r="X777"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77">
            <v>0</v>
          </cell>
          <cell r="AA777" t="str">
            <v>T0</v>
          </cell>
          <cell r="AB777" t="str">
            <v>T0</v>
          </cell>
          <cell r="AC777" t="str">
            <v>P19</v>
          </cell>
          <cell r="AD777" t="str">
            <v>T0</v>
          </cell>
          <cell r="AE777">
            <v>0</v>
          </cell>
          <cell r="AF777">
            <v>0</v>
          </cell>
          <cell r="AG777">
            <v>1.6666666666666666E-2</v>
          </cell>
          <cell r="AH777">
            <v>0</v>
          </cell>
          <cell r="AI777">
            <v>0</v>
          </cell>
          <cell r="AJ777">
            <v>8.3333333333333329E-2</v>
          </cell>
          <cell r="AK777">
            <v>0</v>
          </cell>
          <cell r="AL777">
            <v>0</v>
          </cell>
          <cell r="AM777">
            <v>9.9999999999999992E-2</v>
          </cell>
          <cell r="AN777">
            <v>1.7942854890845763E-8</v>
          </cell>
          <cell r="AP777">
            <v>2</v>
          </cell>
          <cell r="AQ777">
            <v>1</v>
          </cell>
          <cell r="AW777">
            <v>1</v>
          </cell>
          <cell r="BD777">
            <v>1</v>
          </cell>
          <cell r="BJ777">
            <v>1</v>
          </cell>
          <cell r="BK777">
            <v>1</v>
          </cell>
          <cell r="BL777">
            <v>1</v>
          </cell>
          <cell r="BM777">
            <v>1</v>
          </cell>
          <cell r="BO777" t="str">
            <v xml:space="preserve">Expected to require 1 mechanic to conduct repairs. </v>
          </cell>
          <cell r="BP777" t="str">
            <v xml:space="preserve">Expected to be replaceable in situ. </v>
          </cell>
          <cell r="BQ777" t="str">
            <v/>
          </cell>
          <cell r="BR777" t="str">
            <v/>
          </cell>
          <cell r="BS777" t="str">
            <v/>
          </cell>
          <cell r="BT777" t="str">
            <v xml:space="preserve">Open Cover Lid Assembly. </v>
          </cell>
          <cell r="BU777" t="str">
            <v/>
          </cell>
          <cell r="BV777" t="str">
            <v/>
          </cell>
          <cell r="BW777" t="str">
            <v/>
          </cell>
          <cell r="BX777" t="str">
            <v/>
          </cell>
          <cell r="BY777" t="str">
            <v/>
          </cell>
          <cell r="BZ777" t="str">
            <v/>
          </cell>
          <cell r="CA777" t="str">
            <v xml:space="preserve">Repair by exchange available at First or Second line without special facilities. </v>
          </cell>
          <cell r="CB777" t="str">
            <v/>
          </cell>
          <cell r="CC777" t="str">
            <v/>
          </cell>
          <cell r="CD777" t="str">
            <v/>
          </cell>
          <cell r="CE777" t="str">
            <v/>
          </cell>
          <cell r="CF777" t="str">
            <v xml:space="preserve">Remove and replace part with standard tools. No Special tools predicted. </v>
          </cell>
          <cell r="CG777" t="str">
            <v xml:space="preserve">Reinstall in the reverse order. </v>
          </cell>
          <cell r="CH777" t="str">
            <v/>
          </cell>
          <cell r="CI777" t="str">
            <v xml:space="preserve">No consumeables predicted. </v>
          </cell>
          <cell r="CJ777" t="str">
            <v xml:space="preserve">No predicted life limitations. </v>
          </cell>
          <cell r="CK777" t="str">
            <v/>
          </cell>
          <cell r="CL777" t="str">
            <v>Y</v>
          </cell>
        </row>
        <row r="778">
          <cell r="A778">
            <v>796</v>
          </cell>
          <cell r="B778">
            <v>456</v>
          </cell>
          <cell r="C778">
            <v>3</v>
          </cell>
          <cell r="D778" t="str">
            <v>Y</v>
          </cell>
          <cell r="E778">
            <v>6.6455015354075289E-2</v>
          </cell>
          <cell r="F778" t="str">
            <v>SV00A0A410AA0709</v>
          </cell>
          <cell r="G778" t="str">
            <v>Z-W-M6</v>
          </cell>
          <cell r="H778" t="str">
            <v>PMRS</v>
          </cell>
          <cell r="I778" t="str">
            <v>AUXILIARY TANK- 2 - PMRS</v>
          </cell>
          <cell r="J778" t="str">
            <v>Washer - M6 - Pump Mounting</v>
          </cell>
          <cell r="K778" t="str">
            <v>Pump LRU</v>
          </cell>
          <cell r="L778" t="str">
            <v>Washer - M6 - Pump Mounting</v>
          </cell>
          <cell r="M778">
            <v>4</v>
          </cell>
          <cell r="N778">
            <v>4</v>
          </cell>
          <cell r="O778">
            <v>1.6613753838518822E-2</v>
          </cell>
          <cell r="P778">
            <v>6.6455015354075289E-2</v>
          </cell>
          <cell r="Q778">
            <v>6.6455015354075293E-8</v>
          </cell>
          <cell r="R778">
            <v>15047773.214285713</v>
          </cell>
          <cell r="S778" t="str">
            <v>Multiple fasteners</v>
          </cell>
          <cell r="T778" t="str">
            <v>NPRD 95 P2-237, Washer P# 7748743 - 1/1685.3506M GM converted to hours</v>
          </cell>
          <cell r="U778">
            <v>1</v>
          </cell>
          <cell r="V778">
            <v>9.9999999999999992E-2</v>
          </cell>
          <cell r="W778">
            <v>6.6455015354075285E-9</v>
          </cell>
          <cell r="X778"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78">
            <v>0</v>
          </cell>
          <cell r="AA778" t="str">
            <v>T0</v>
          </cell>
          <cell r="AB778" t="str">
            <v>T0</v>
          </cell>
          <cell r="AC778" t="str">
            <v>P26</v>
          </cell>
          <cell r="AD778" t="str">
            <v>T0</v>
          </cell>
          <cell r="AE778">
            <v>0</v>
          </cell>
          <cell r="AF778">
            <v>0</v>
          </cell>
          <cell r="AG778">
            <v>1.6666666666666666E-2</v>
          </cell>
          <cell r="AH778">
            <v>0</v>
          </cell>
          <cell r="AI778">
            <v>0</v>
          </cell>
          <cell r="AJ778">
            <v>8.3333333333333329E-2</v>
          </cell>
          <cell r="AK778">
            <v>0</v>
          </cell>
          <cell r="AL778">
            <v>0</v>
          </cell>
          <cell r="AM778">
            <v>9.9999999999999992E-2</v>
          </cell>
          <cell r="AN778">
            <v>6.6455015354075285E-9</v>
          </cell>
          <cell r="AP778">
            <v>2</v>
          </cell>
          <cell r="AQ778">
            <v>1</v>
          </cell>
          <cell r="AW778">
            <v>1</v>
          </cell>
          <cell r="BD778">
            <v>1</v>
          </cell>
          <cell r="BJ778">
            <v>1</v>
          </cell>
          <cell r="BK778">
            <v>1</v>
          </cell>
          <cell r="BL778">
            <v>1</v>
          </cell>
          <cell r="BM778">
            <v>1</v>
          </cell>
          <cell r="BO778" t="str">
            <v xml:space="preserve">Expected to require 1 mechanic to conduct repairs. </v>
          </cell>
          <cell r="BP778" t="str">
            <v xml:space="preserve">Expected to be replaceable in situ. </v>
          </cell>
          <cell r="BQ778" t="str">
            <v/>
          </cell>
          <cell r="BR778" t="str">
            <v/>
          </cell>
          <cell r="BS778" t="str">
            <v/>
          </cell>
          <cell r="BT778" t="str">
            <v xml:space="preserve">Open Cover Lid Assembly. </v>
          </cell>
          <cell r="BU778" t="str">
            <v/>
          </cell>
          <cell r="BV778" t="str">
            <v/>
          </cell>
          <cell r="BW778" t="str">
            <v/>
          </cell>
          <cell r="BX778" t="str">
            <v/>
          </cell>
          <cell r="BY778" t="str">
            <v/>
          </cell>
          <cell r="BZ778" t="str">
            <v/>
          </cell>
          <cell r="CA778" t="str">
            <v xml:space="preserve">Repair by exchange available at First or Second line without special facilities. </v>
          </cell>
          <cell r="CB778" t="str">
            <v/>
          </cell>
          <cell r="CC778" t="str">
            <v/>
          </cell>
          <cell r="CD778" t="str">
            <v/>
          </cell>
          <cell r="CE778" t="str">
            <v/>
          </cell>
          <cell r="CF778" t="str">
            <v xml:space="preserve">Remove and replace part with standard tools. No Special tools predicted. </v>
          </cell>
          <cell r="CG778" t="str">
            <v xml:space="preserve">Reinstall in the reverse order. </v>
          </cell>
          <cell r="CH778" t="str">
            <v/>
          </cell>
          <cell r="CI778" t="str">
            <v xml:space="preserve">No consumeables predicted. </v>
          </cell>
          <cell r="CJ778" t="str">
            <v xml:space="preserve">No predicted life limitations. </v>
          </cell>
          <cell r="CK778" t="str">
            <v/>
          </cell>
          <cell r="CL778" t="str">
            <v>Y</v>
          </cell>
        </row>
        <row r="779">
          <cell r="A779">
            <v>797</v>
          </cell>
          <cell r="C779">
            <v>3</v>
          </cell>
          <cell r="D779" t="str">
            <v>Y</v>
          </cell>
          <cell r="E779">
            <v>0.77</v>
          </cell>
          <cell r="F779" t="str">
            <v>SV00A0A410AA0711</v>
          </cell>
          <cell r="G779" t="str">
            <v>FT28515</v>
          </cell>
          <cell r="H779" t="str">
            <v>PMRS</v>
          </cell>
          <cell r="I779" t="str">
            <v>AUXILIARY TANK- 2 - PMRS</v>
          </cell>
          <cell r="J779" t="str">
            <v>Pump Spacer</v>
          </cell>
          <cell r="K779" t="str">
            <v>Pump LRU</v>
          </cell>
          <cell r="L779" t="str">
            <v>Pump Spacer</v>
          </cell>
          <cell r="M779">
            <v>1</v>
          </cell>
          <cell r="N779">
            <v>1</v>
          </cell>
          <cell r="O779">
            <v>0.77</v>
          </cell>
          <cell r="P779">
            <v>0.77</v>
          </cell>
          <cell r="Q779">
            <v>7.7000000000000004E-7</v>
          </cell>
          <cell r="R779">
            <v>1298701.2987012987</v>
          </cell>
          <cell r="S779" t="str">
            <v>Multiple fasteners</v>
          </cell>
          <cell r="T779" t="str">
            <v>NPRD 95 P2-190, Spacer, 27030-000, 0.0275M GM converted to hours</v>
          </cell>
          <cell r="U779">
            <v>1</v>
          </cell>
          <cell r="V779">
            <v>9.9999999999999992E-2</v>
          </cell>
          <cell r="W779">
            <v>7.7000000000000001E-8</v>
          </cell>
          <cell r="X779"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79">
            <v>0</v>
          </cell>
          <cell r="AA779" t="str">
            <v>T0</v>
          </cell>
          <cell r="AB779" t="str">
            <v>T0</v>
          </cell>
          <cell r="AC779" t="str">
            <v>P26</v>
          </cell>
          <cell r="AD779" t="str">
            <v>T0</v>
          </cell>
          <cell r="AE779">
            <v>0</v>
          </cell>
          <cell r="AF779">
            <v>0</v>
          </cell>
          <cell r="AG779">
            <v>1.6666666666666666E-2</v>
          </cell>
          <cell r="AH779">
            <v>0</v>
          </cell>
          <cell r="AI779">
            <v>0</v>
          </cell>
          <cell r="AJ779">
            <v>8.3333333333333329E-2</v>
          </cell>
          <cell r="AK779">
            <v>0</v>
          </cell>
          <cell r="AL779">
            <v>0</v>
          </cell>
          <cell r="AM779">
            <v>9.9999999999999992E-2</v>
          </cell>
          <cell r="AN779">
            <v>7.7000000000000001E-8</v>
          </cell>
          <cell r="AP779">
            <v>2</v>
          </cell>
          <cell r="AQ779">
            <v>1</v>
          </cell>
          <cell r="AW779">
            <v>1</v>
          </cell>
          <cell r="BD779">
            <v>1</v>
          </cell>
          <cell r="BJ779">
            <v>1</v>
          </cell>
          <cell r="BK779">
            <v>1</v>
          </cell>
          <cell r="BL779">
            <v>1</v>
          </cell>
          <cell r="BM779">
            <v>1</v>
          </cell>
          <cell r="BO779" t="str">
            <v xml:space="preserve">Expected to require 1 mechanic to conduct repairs. </v>
          </cell>
          <cell r="BP779" t="str">
            <v xml:space="preserve">Expected to be replaceable in situ. </v>
          </cell>
          <cell r="BQ779" t="str">
            <v/>
          </cell>
          <cell r="BR779" t="str">
            <v/>
          </cell>
          <cell r="BS779" t="str">
            <v/>
          </cell>
          <cell r="BT779" t="str">
            <v xml:space="preserve">Open Cover Lid Assembly. </v>
          </cell>
          <cell r="BU779" t="str">
            <v/>
          </cell>
          <cell r="BV779" t="str">
            <v/>
          </cell>
          <cell r="BW779" t="str">
            <v/>
          </cell>
          <cell r="BX779" t="str">
            <v/>
          </cell>
          <cell r="BY779" t="str">
            <v/>
          </cell>
          <cell r="BZ779" t="str">
            <v/>
          </cell>
          <cell r="CA779" t="str">
            <v xml:space="preserve">Repair by exchange available at First or Second line without special facilities. </v>
          </cell>
          <cell r="CB779" t="str">
            <v/>
          </cell>
          <cell r="CC779" t="str">
            <v/>
          </cell>
          <cell r="CD779" t="str">
            <v/>
          </cell>
          <cell r="CE779" t="str">
            <v/>
          </cell>
          <cell r="CF779" t="str">
            <v xml:space="preserve">Remove and replace part with standard tools. No Special tools predicted. </v>
          </cell>
          <cell r="CG779" t="str">
            <v xml:space="preserve">Reinstall in the reverse order. </v>
          </cell>
          <cell r="CH779" t="str">
            <v/>
          </cell>
          <cell r="CI779" t="str">
            <v xml:space="preserve">No consumeables predicted. </v>
          </cell>
          <cell r="CJ779" t="str">
            <v xml:space="preserve">No predicted life limitations. </v>
          </cell>
          <cell r="CK779" t="str">
            <v/>
          </cell>
          <cell r="CL779" t="str">
            <v>Y</v>
          </cell>
        </row>
        <row r="780">
          <cell r="A780">
            <v>798</v>
          </cell>
          <cell r="B780">
            <v>457</v>
          </cell>
          <cell r="C780">
            <v>2</v>
          </cell>
          <cell r="D780" t="str">
            <v>N</v>
          </cell>
          <cell r="E780">
            <v>0</v>
          </cell>
          <cell r="F780" t="str">
            <v>SV00A0A460AG11</v>
          </cell>
          <cell r="G780" t="str">
            <v/>
          </cell>
          <cell r="H780" t="str">
            <v>PMRS</v>
          </cell>
          <cell r="I780" t="str">
            <v>AUXILIARY TANK- 2 - PMRS</v>
          </cell>
          <cell r="J780" t="str">
            <v/>
          </cell>
          <cell r="K780" t="str">
            <v>AIR CONNECTION AUX TANK (PMRS)</v>
          </cell>
          <cell r="L780" t="str">
            <v/>
          </cell>
          <cell r="M780" t="str">
            <v/>
          </cell>
          <cell r="N780" t="str">
            <v/>
          </cell>
          <cell r="O780">
            <v>8.0620571372271161</v>
          </cell>
          <cell r="P780">
            <v>8.0620571372271161</v>
          </cell>
          <cell r="Q780">
            <v>8.0620571372271159E-6</v>
          </cell>
          <cell r="R780">
            <v>124037.82099018247</v>
          </cell>
          <cell r="S780" t="str">
            <v>No redundancy</v>
          </cell>
          <cell r="T780" t="str">
            <v>Sum of Below Parts</v>
          </cell>
          <cell r="U780">
            <v>1</v>
          </cell>
          <cell r="V780">
            <v>0.38543087214976834</v>
          </cell>
          <cell r="W780">
            <v>3.1073657137227119E-6</v>
          </cell>
          <cell r="X780" t="str">
            <v xml:space="preserve">Repair by exchange available at First or Second line without special facilities. See parts below. Individual damaged parts can be replaced without replacing the tank. </v>
          </cell>
          <cell r="Z780">
            <v>0</v>
          </cell>
          <cell r="AA780" t="str">
            <v>T0</v>
          </cell>
          <cell r="AB780" t="str">
            <v>T0</v>
          </cell>
          <cell r="AC780" t="str">
            <v>T0</v>
          </cell>
          <cell r="AD780" t="str">
            <v>T0</v>
          </cell>
          <cell r="AL780" t="str">
            <v>MTTE =</v>
          </cell>
          <cell r="AM780">
            <v>0.38543087214976834</v>
          </cell>
          <cell r="AN780">
            <v>3.1073657137227119E-6</v>
          </cell>
          <cell r="AP780">
            <v>1</v>
          </cell>
          <cell r="AQ780">
            <v>4</v>
          </cell>
          <cell r="BJ780">
            <v>6</v>
          </cell>
          <cell r="BL780">
            <v>6</v>
          </cell>
          <cell r="BM780">
            <v>5</v>
          </cell>
          <cell r="BN780">
            <v>2</v>
          </cell>
          <cell r="BO780" t="str">
            <v/>
          </cell>
          <cell r="BP780" t="str">
            <v/>
          </cell>
          <cell r="BQ780" t="str">
            <v/>
          </cell>
          <cell r="BR780" t="str">
            <v/>
          </cell>
          <cell r="BS780" t="str">
            <v/>
          </cell>
          <cell r="BT780" t="str">
            <v/>
          </cell>
          <cell r="BU780" t="str">
            <v/>
          </cell>
          <cell r="BV780" t="str">
            <v/>
          </cell>
          <cell r="BW780" t="str">
            <v/>
          </cell>
          <cell r="BX780" t="str">
            <v/>
          </cell>
          <cell r="BY780" t="str">
            <v/>
          </cell>
          <cell r="BZ780" t="str">
            <v/>
          </cell>
          <cell r="CA780" t="str">
            <v xml:space="preserve">Repair by exchange available at First or Second line without special facilities. </v>
          </cell>
          <cell r="CB780" t="str">
            <v/>
          </cell>
          <cell r="CC780" t="str">
            <v/>
          </cell>
          <cell r="CD780" t="str">
            <v/>
          </cell>
          <cell r="CE780" t="str">
            <v/>
          </cell>
          <cell r="CF780" t="str">
            <v/>
          </cell>
          <cell r="CG780" t="str">
            <v/>
          </cell>
          <cell r="CH780" t="str">
            <v/>
          </cell>
          <cell r="CI780" t="str">
            <v/>
          </cell>
          <cell r="CJ780" t="str">
            <v/>
          </cell>
          <cell r="CK780" t="str">
            <v xml:space="preserve">See parts below. Individual damaged parts can be replaced without replacing the tank. </v>
          </cell>
          <cell r="CL780" t="str">
            <v>Y</v>
          </cell>
        </row>
        <row r="781">
          <cell r="A781">
            <v>799</v>
          </cell>
          <cell r="B781">
            <v>457</v>
          </cell>
          <cell r="C781">
            <v>3</v>
          </cell>
          <cell r="D781" t="str">
            <v>Y</v>
          </cell>
          <cell r="E781">
            <v>2.5424000000000002</v>
          </cell>
          <cell r="F781" t="str">
            <v>SV00A0A460AG0101</v>
          </cell>
          <cell r="G781" t="str">
            <v>SV15LOMDCF</v>
          </cell>
          <cell r="H781" t="str">
            <v>PMRS</v>
          </cell>
          <cell r="I781" t="str">
            <v>AUXILIARY TANK- 2 - PMRS</v>
          </cell>
          <cell r="J781" t="str">
            <v>M22 X 1.5 Bulkhead Connector</v>
          </cell>
          <cell r="K781" t="str">
            <v>Inward Relief Port LRU (Air)</v>
          </cell>
          <cell r="L781" t="str">
            <v>M22 X 1.5 Bulkhead Connector</v>
          </cell>
          <cell r="M781">
            <v>1</v>
          </cell>
          <cell r="N781">
            <v>1</v>
          </cell>
          <cell r="O781">
            <v>2.5424000000000002</v>
          </cell>
          <cell r="P781">
            <v>2.5424000000000002</v>
          </cell>
          <cell r="Q781">
            <v>2.5424000000000004E-6</v>
          </cell>
          <cell r="R781">
            <v>393329.13782252982</v>
          </cell>
          <cell r="S781" t="str">
            <v>No redundancy</v>
          </cell>
          <cell r="T781" t="str">
            <v>NPRD 95 P2-49, Connector Adapter - 0.0908M converted to hours</v>
          </cell>
          <cell r="U781">
            <v>2</v>
          </cell>
          <cell r="V781">
            <v>0.88333333333333341</v>
          </cell>
          <cell r="W781">
            <v>2.2457866666666673E-6</v>
          </cell>
          <cell r="X781" t="str">
            <v>Expected to be replaceable. Remove Cover Lid Assembly. Remove tank in accordance with above to gain access. Expected to need 2 mechanics to remove tank. Remove 36 bolts to remove the Top Access Plate. Repair by exchange available at First or Second line w</v>
          </cell>
          <cell r="Y781">
            <v>36</v>
          </cell>
          <cell r="Z781">
            <v>1</v>
          </cell>
          <cell r="AA781" t="str">
            <v>R6</v>
          </cell>
          <cell r="AB781" t="str">
            <v>T6</v>
          </cell>
          <cell r="AC781" t="str">
            <v>P11</v>
          </cell>
          <cell r="AD781" t="str">
            <v>T0</v>
          </cell>
          <cell r="AE781">
            <v>0.3</v>
          </cell>
          <cell r="AF781">
            <v>1.6666666666666666E-2</v>
          </cell>
          <cell r="AG781">
            <v>0.16666666666666669</v>
          </cell>
          <cell r="AH781">
            <v>1.6666666666666666E-2</v>
          </cell>
          <cell r="AI781">
            <v>0.3</v>
          </cell>
          <cell r="AJ781">
            <v>8.3333333333333329E-2</v>
          </cell>
          <cell r="AK781">
            <v>0</v>
          </cell>
          <cell r="AL781">
            <v>0</v>
          </cell>
          <cell r="AM781">
            <v>0.88333333333333341</v>
          </cell>
          <cell r="AN781">
            <v>2.2457866666666673E-6</v>
          </cell>
          <cell r="AP781">
            <v>2</v>
          </cell>
          <cell r="AQ781">
            <v>2</v>
          </cell>
          <cell r="AR781">
            <v>1</v>
          </cell>
          <cell r="AS781">
            <v>36</v>
          </cell>
          <cell r="AW781">
            <v>2</v>
          </cell>
          <cell r="BD781">
            <v>2</v>
          </cell>
          <cell r="BH781">
            <v>2</v>
          </cell>
          <cell r="BJ781">
            <v>1</v>
          </cell>
          <cell r="BK781">
            <v>1</v>
          </cell>
          <cell r="BL781">
            <v>1</v>
          </cell>
          <cell r="BM781">
            <v>1</v>
          </cell>
          <cell r="BO781" t="str">
            <v/>
          </cell>
          <cell r="BP781" t="str">
            <v xml:space="preserve">Expected to be replaceable. </v>
          </cell>
          <cell r="BQ781" t="str">
            <v/>
          </cell>
          <cell r="BR781" t="str">
            <v/>
          </cell>
          <cell r="BS781" t="str">
            <v/>
          </cell>
          <cell r="BT781" t="str">
            <v xml:space="preserve">Remove Cover Lid Assembly. </v>
          </cell>
          <cell r="BU781" t="str">
            <v/>
          </cell>
          <cell r="BV781" t="str">
            <v xml:space="preserve">Remove tank in accordance with above to gain access. Expected to need 2 mechanics to remove tank. </v>
          </cell>
          <cell r="BW781" t="str">
            <v xml:space="preserve">Remove 36 bolts to remove the Top Access Plate. </v>
          </cell>
          <cell r="BX781" t="str">
            <v/>
          </cell>
          <cell r="BY781" t="str">
            <v/>
          </cell>
          <cell r="BZ781" t="str">
            <v/>
          </cell>
          <cell r="CA781" t="str">
            <v xml:space="preserve">Repair by exchange available at First or Second line without special facilities. </v>
          </cell>
          <cell r="CB781" t="str">
            <v/>
          </cell>
          <cell r="CC781" t="str">
            <v/>
          </cell>
          <cell r="CD781" t="str">
            <v/>
          </cell>
          <cell r="CE781" t="str">
            <v xml:space="preserve">Systematically remove SAFOAM layers to gain access.  Carefully reinstall new layers of Safoam in accordance with instructions. </v>
          </cell>
          <cell r="CF781" t="str">
            <v xml:space="preserve">Remove and replace part with standard tools. No Special tools predicted. </v>
          </cell>
          <cell r="CG781" t="str">
            <v xml:space="preserve">Reinstall in the reverse order. </v>
          </cell>
          <cell r="CH781" t="str">
            <v/>
          </cell>
          <cell r="CI781" t="str">
            <v xml:space="preserve">No consumeables predicted. </v>
          </cell>
          <cell r="CJ781" t="str">
            <v xml:space="preserve">No predicted life limitations. </v>
          </cell>
          <cell r="CK781" t="str">
            <v/>
          </cell>
          <cell r="CL781" t="str">
            <v>Y</v>
          </cell>
        </row>
        <row r="782">
          <cell r="A782">
            <v>800</v>
          </cell>
          <cell r="B782">
            <v>458</v>
          </cell>
          <cell r="C782">
            <v>3</v>
          </cell>
          <cell r="D782" t="str">
            <v>Y</v>
          </cell>
          <cell r="E782">
            <v>4.4857137227114409E-2</v>
          </cell>
          <cell r="F782" t="str">
            <v>SV00A0A460AG0103</v>
          </cell>
          <cell r="G782" t="str">
            <v>MLN22</v>
          </cell>
          <cell r="H782" t="str">
            <v>PMRS</v>
          </cell>
          <cell r="I782" t="str">
            <v>AUXILIARY TANK- 2 - PMRS</v>
          </cell>
          <cell r="J782" t="str">
            <v>M22 X 1.5 Locknut</v>
          </cell>
          <cell r="K782" t="str">
            <v>Inward Relief Port LRU (Air)</v>
          </cell>
          <cell r="L782" t="str">
            <v>M22 X 1.5 Locknut</v>
          </cell>
          <cell r="M782">
            <v>1</v>
          </cell>
          <cell r="N782">
            <v>1</v>
          </cell>
          <cell r="O782">
            <v>4.4857137227114409E-2</v>
          </cell>
          <cell r="P782">
            <v>4.4857137227114409E-2</v>
          </cell>
          <cell r="Q782">
            <v>4.4857137227114411E-8</v>
          </cell>
          <cell r="R782">
            <v>22292996.428571429</v>
          </cell>
          <cell r="S782" t="str">
            <v>No redundancy</v>
          </cell>
          <cell r="T782" t="str">
            <v>NPRD 95 P2-146, Nut Plain Hexagon P# MS-51968-17- 1/624.2039M GM converted to hours.</v>
          </cell>
          <cell r="U782">
            <v>1</v>
          </cell>
          <cell r="V782">
            <v>9.9999999999999992E-2</v>
          </cell>
          <cell r="W782">
            <v>4.4857137227114408E-9</v>
          </cell>
          <cell r="X782"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82">
            <v>0</v>
          </cell>
          <cell r="AA782" t="str">
            <v>T0</v>
          </cell>
          <cell r="AB782" t="str">
            <v>T0</v>
          </cell>
          <cell r="AC782" t="str">
            <v>P19</v>
          </cell>
          <cell r="AD782" t="str">
            <v>T0</v>
          </cell>
          <cell r="AE782">
            <v>0</v>
          </cell>
          <cell r="AF782">
            <v>0</v>
          </cell>
          <cell r="AG782">
            <v>1.6666666666666666E-2</v>
          </cell>
          <cell r="AH782">
            <v>0</v>
          </cell>
          <cell r="AI782">
            <v>0</v>
          </cell>
          <cell r="AJ782">
            <v>8.3333333333333329E-2</v>
          </cell>
          <cell r="AK782">
            <v>0</v>
          </cell>
          <cell r="AL782">
            <v>0</v>
          </cell>
          <cell r="AM782">
            <v>9.9999999999999992E-2</v>
          </cell>
          <cell r="AN782">
            <v>4.4857137227114408E-9</v>
          </cell>
          <cell r="AP782">
            <v>2</v>
          </cell>
          <cell r="AQ782">
            <v>1</v>
          </cell>
          <cell r="AW782">
            <v>1</v>
          </cell>
          <cell r="BD782">
            <v>1</v>
          </cell>
          <cell r="BJ782">
            <v>1</v>
          </cell>
          <cell r="BK782">
            <v>1</v>
          </cell>
          <cell r="BL782">
            <v>1</v>
          </cell>
          <cell r="BM782">
            <v>1</v>
          </cell>
          <cell r="BO782" t="str">
            <v xml:space="preserve">Expected to require 1 mechanic to conduct repairs. </v>
          </cell>
          <cell r="BP782" t="str">
            <v xml:space="preserve">Expected to be replaceable in situ. </v>
          </cell>
          <cell r="BQ782" t="str">
            <v/>
          </cell>
          <cell r="BR782" t="str">
            <v/>
          </cell>
          <cell r="BS782" t="str">
            <v/>
          </cell>
          <cell r="BT782" t="str">
            <v xml:space="preserve">Open Cover Lid Assembly. </v>
          </cell>
          <cell r="BU782" t="str">
            <v/>
          </cell>
          <cell r="BV782" t="str">
            <v/>
          </cell>
          <cell r="BW782" t="str">
            <v/>
          </cell>
          <cell r="BX782" t="str">
            <v/>
          </cell>
          <cell r="BY782" t="str">
            <v/>
          </cell>
          <cell r="BZ782" t="str">
            <v/>
          </cell>
          <cell r="CA782" t="str">
            <v xml:space="preserve">Repair by exchange available at First or Second line without special facilities. </v>
          </cell>
          <cell r="CB782" t="str">
            <v/>
          </cell>
          <cell r="CC782" t="str">
            <v/>
          </cell>
          <cell r="CD782" t="str">
            <v/>
          </cell>
          <cell r="CE782" t="str">
            <v/>
          </cell>
          <cell r="CF782" t="str">
            <v xml:space="preserve">Remove and replace part with standard tools. No Special tools predicted. </v>
          </cell>
          <cell r="CG782" t="str">
            <v xml:space="preserve">Reinstall in the reverse order. </v>
          </cell>
          <cell r="CH782" t="str">
            <v/>
          </cell>
          <cell r="CI782" t="str">
            <v xml:space="preserve">No consumeables predicted. </v>
          </cell>
          <cell r="CJ782" t="str">
            <v xml:space="preserve">No predicted life limitations. </v>
          </cell>
          <cell r="CK782" t="str">
            <v/>
          </cell>
          <cell r="CL782" t="str">
            <v>Y</v>
          </cell>
        </row>
        <row r="783">
          <cell r="A783">
            <v>801</v>
          </cell>
          <cell r="B783">
            <v>459</v>
          </cell>
          <cell r="C783">
            <v>3</v>
          </cell>
          <cell r="D783" t="str">
            <v>Y</v>
          </cell>
          <cell r="E783">
            <v>0.39</v>
          </cell>
          <cell r="F783" t="str">
            <v>SV00A0A460AG0105</v>
          </cell>
          <cell r="G783" t="str">
            <v>22MM BONDED</v>
          </cell>
          <cell r="H783" t="str">
            <v>PMRS</v>
          </cell>
          <cell r="I783" t="str">
            <v>AUXILIARY TANK- 2 - PMRS</v>
          </cell>
          <cell r="J783" t="str">
            <v>M22 X 1.5 Bonded Seal</v>
          </cell>
          <cell r="K783" t="str">
            <v>Inward Relief Port LRU (Air)</v>
          </cell>
          <cell r="L783" t="str">
            <v>M22 X 1.5 Bonded Seal</v>
          </cell>
          <cell r="M783">
            <v>2</v>
          </cell>
          <cell r="N783">
            <v>2</v>
          </cell>
          <cell r="O783">
            <v>0.19500000000000001</v>
          </cell>
          <cell r="P783">
            <v>0.39</v>
          </cell>
          <cell r="Q783">
            <v>3.9000000000000002E-7</v>
          </cell>
          <cell r="R783">
            <v>2564102.564102564</v>
          </cell>
          <cell r="S783" t="str">
            <v>No redundancy</v>
          </cell>
          <cell r="T783" t="str">
            <v>NPRD 95 P2-179, Seal O-Ring - 0.0780 GF converted to GM.</v>
          </cell>
          <cell r="U783">
            <v>1</v>
          </cell>
          <cell r="V783">
            <v>0.13333333333333333</v>
          </cell>
          <cell r="W783">
            <v>5.2000000000000002E-8</v>
          </cell>
          <cell r="X783"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83">
            <v>0</v>
          </cell>
          <cell r="AA783" t="str">
            <v>T0</v>
          </cell>
          <cell r="AB783" t="str">
            <v>T0</v>
          </cell>
          <cell r="AC783" t="str">
            <v>P7</v>
          </cell>
          <cell r="AD783" t="str">
            <v>T0</v>
          </cell>
          <cell r="AE783">
            <v>0</v>
          </cell>
          <cell r="AF783">
            <v>0</v>
          </cell>
          <cell r="AG783">
            <v>0.05</v>
          </cell>
          <cell r="AH783">
            <v>0</v>
          </cell>
          <cell r="AI783">
            <v>0</v>
          </cell>
          <cell r="AJ783">
            <v>8.3333333333333329E-2</v>
          </cell>
          <cell r="AK783">
            <v>0</v>
          </cell>
          <cell r="AL783">
            <v>0</v>
          </cell>
          <cell r="AM783">
            <v>0.13333333333333333</v>
          </cell>
          <cell r="AN783">
            <v>5.2000000000000002E-8</v>
          </cell>
          <cell r="AP783">
            <v>2</v>
          </cell>
          <cell r="AQ783">
            <v>1</v>
          </cell>
          <cell r="AW783">
            <v>1</v>
          </cell>
          <cell r="BD783">
            <v>1</v>
          </cell>
          <cell r="BJ783">
            <v>1</v>
          </cell>
          <cell r="BK783">
            <v>1</v>
          </cell>
          <cell r="BL783">
            <v>1</v>
          </cell>
          <cell r="BM783">
            <v>4</v>
          </cell>
          <cell r="BO783" t="str">
            <v xml:space="preserve">Expected to require 1 mechanic to conduct repairs. </v>
          </cell>
          <cell r="BP783" t="str">
            <v xml:space="preserve">Expected to be replaceable in situ. </v>
          </cell>
          <cell r="BQ783" t="str">
            <v/>
          </cell>
          <cell r="BR783" t="str">
            <v/>
          </cell>
          <cell r="BS783" t="str">
            <v/>
          </cell>
          <cell r="BT783" t="str">
            <v xml:space="preserve">Open Cover Lid Assembly. </v>
          </cell>
          <cell r="BU783" t="str">
            <v/>
          </cell>
          <cell r="BV783" t="str">
            <v/>
          </cell>
          <cell r="BW783" t="str">
            <v/>
          </cell>
          <cell r="BX783" t="str">
            <v/>
          </cell>
          <cell r="BY783" t="str">
            <v/>
          </cell>
          <cell r="BZ783" t="str">
            <v/>
          </cell>
          <cell r="CA783" t="str">
            <v xml:space="preserve">Repair by exchange available at First or Second line without special facilities. </v>
          </cell>
          <cell r="CB783" t="str">
            <v/>
          </cell>
          <cell r="CC783" t="str">
            <v/>
          </cell>
          <cell r="CD783" t="str">
            <v/>
          </cell>
          <cell r="CE783" t="str">
            <v/>
          </cell>
          <cell r="CF783" t="str">
            <v xml:space="preserve">Remove and replace part with standard tools. No Special tools predicted. </v>
          </cell>
          <cell r="CG783" t="str">
            <v xml:space="preserve">Reinstall in the reverse order. </v>
          </cell>
          <cell r="CH783" t="str">
            <v/>
          </cell>
          <cell r="CI783" t="str">
            <v xml:space="preserve">No consumeables predicted. </v>
          </cell>
          <cell r="CJ783" t="str">
            <v xml:space="preserve">Life Limited. This material is subject to deterioration. Inspect on condition at 10 years, and every 5 years subsequently. If disturbed, replace with new. </v>
          </cell>
          <cell r="CK783" t="str">
            <v/>
          </cell>
          <cell r="CL783" t="str">
            <v>Y</v>
          </cell>
        </row>
        <row r="784">
          <cell r="A784">
            <v>802</v>
          </cell>
          <cell r="B784">
            <v>460</v>
          </cell>
          <cell r="C784">
            <v>3</v>
          </cell>
          <cell r="D784" t="str">
            <v>Y</v>
          </cell>
          <cell r="E784">
            <v>2.5424000000000002</v>
          </cell>
          <cell r="F784" t="str">
            <v>SV00A0A460AG0107</v>
          </cell>
          <cell r="G784" t="str">
            <v>EW15LOMDCF</v>
          </cell>
          <cell r="H784" t="str">
            <v>PMRS</v>
          </cell>
          <cell r="I784" t="str">
            <v>AUXILIARY TANK- 2 - PMRS</v>
          </cell>
          <cell r="J784" t="str">
            <v>M22 X 1.5 90° Swivel Fem/Fixed Male Union</v>
          </cell>
          <cell r="K784" t="str">
            <v>Inward Relief Port LRU (Air)</v>
          </cell>
          <cell r="L784" t="str">
            <v>M22 X 1.5 90° Swivel Fem/Fixed Male Union</v>
          </cell>
          <cell r="M784">
            <v>1</v>
          </cell>
          <cell r="N784">
            <v>1</v>
          </cell>
          <cell r="O784">
            <v>2.5424000000000002</v>
          </cell>
          <cell r="P784">
            <v>2.5424000000000002</v>
          </cell>
          <cell r="Q784">
            <v>2.5424000000000004E-6</v>
          </cell>
          <cell r="R784">
            <v>393329.13782252982</v>
          </cell>
          <cell r="S784" t="str">
            <v>No redundancy</v>
          </cell>
          <cell r="T784" t="str">
            <v>NPRD 95 P2-49, Connector Adapter - 0.0908M converted to hours</v>
          </cell>
          <cell r="U784">
            <v>1</v>
          </cell>
          <cell r="V784">
            <v>0.15</v>
          </cell>
          <cell r="W784">
            <v>3.8136000000000007E-7</v>
          </cell>
          <cell r="X784"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84">
            <v>0</v>
          </cell>
          <cell r="AA784" t="str">
            <v>T0</v>
          </cell>
          <cell r="AB784" t="str">
            <v>T0</v>
          </cell>
          <cell r="AC784" t="str">
            <v>P24</v>
          </cell>
          <cell r="AD784" t="str">
            <v>T0</v>
          </cell>
          <cell r="AE784">
            <v>0</v>
          </cell>
          <cell r="AF784">
            <v>0</v>
          </cell>
          <cell r="AG784">
            <v>6.6666666666666666E-2</v>
          </cell>
          <cell r="AH784">
            <v>0</v>
          </cell>
          <cell r="AI784">
            <v>0</v>
          </cell>
          <cell r="AJ784">
            <v>8.3333333333333329E-2</v>
          </cell>
          <cell r="AK784">
            <v>0</v>
          </cell>
          <cell r="AL784">
            <v>0</v>
          </cell>
          <cell r="AM784">
            <v>0.15</v>
          </cell>
          <cell r="AN784">
            <v>3.8136000000000007E-7</v>
          </cell>
          <cell r="AP784">
            <v>2</v>
          </cell>
          <cell r="AQ784">
            <v>1</v>
          </cell>
          <cell r="AW784">
            <v>1</v>
          </cell>
          <cell r="BD784">
            <v>1</v>
          </cell>
          <cell r="BJ784">
            <v>1</v>
          </cell>
          <cell r="BK784">
            <v>1</v>
          </cell>
          <cell r="BL784">
            <v>1</v>
          </cell>
          <cell r="BM784">
            <v>1</v>
          </cell>
          <cell r="BO784" t="str">
            <v xml:space="preserve">Expected to require 1 mechanic to conduct repairs. </v>
          </cell>
          <cell r="BP784" t="str">
            <v xml:space="preserve">Expected to be replaceable in situ. </v>
          </cell>
          <cell r="BQ784" t="str">
            <v/>
          </cell>
          <cell r="BR784" t="str">
            <v/>
          </cell>
          <cell r="BS784" t="str">
            <v/>
          </cell>
          <cell r="BT784" t="str">
            <v xml:space="preserve">Open Cover Lid Assembly. </v>
          </cell>
          <cell r="BU784" t="str">
            <v/>
          </cell>
          <cell r="BV784" t="str">
            <v/>
          </cell>
          <cell r="BW784" t="str">
            <v/>
          </cell>
          <cell r="BX784" t="str">
            <v/>
          </cell>
          <cell r="BY784" t="str">
            <v/>
          </cell>
          <cell r="BZ784" t="str">
            <v/>
          </cell>
          <cell r="CA784" t="str">
            <v xml:space="preserve">Repair by exchange available at First or Second line without special facilities. </v>
          </cell>
          <cell r="CB784" t="str">
            <v/>
          </cell>
          <cell r="CC784" t="str">
            <v/>
          </cell>
          <cell r="CD784" t="str">
            <v/>
          </cell>
          <cell r="CE784" t="str">
            <v/>
          </cell>
          <cell r="CF784" t="str">
            <v xml:space="preserve">Remove and replace part with standard tools. No Special tools predicted. </v>
          </cell>
          <cell r="CG784" t="str">
            <v xml:space="preserve">Reinstall in the reverse order. </v>
          </cell>
          <cell r="CH784" t="str">
            <v/>
          </cell>
          <cell r="CI784" t="str">
            <v xml:space="preserve">No consumeables predicted. </v>
          </cell>
          <cell r="CJ784" t="str">
            <v xml:space="preserve">No predicted life limitations. </v>
          </cell>
          <cell r="CK784" t="str">
            <v/>
          </cell>
          <cell r="CL784" t="str">
            <v>Y</v>
          </cell>
        </row>
        <row r="785">
          <cell r="A785">
            <v>803</v>
          </cell>
          <cell r="B785">
            <v>461</v>
          </cell>
          <cell r="C785">
            <v>3</v>
          </cell>
          <cell r="D785" t="str">
            <v>Y</v>
          </cell>
          <cell r="E785">
            <v>2.5424000000000002</v>
          </cell>
          <cell r="F785" t="str">
            <v>SV00A0A460AG0109</v>
          </cell>
          <cell r="G785" t="str">
            <v>G15LCFX</v>
          </cell>
          <cell r="H785" t="str">
            <v>PMRS</v>
          </cell>
          <cell r="I785" t="str">
            <v>AUXILIARY TANK- 2 - PMRS</v>
          </cell>
          <cell r="J785" t="str">
            <v>M22 X 1.5 Male / Male Adaptor</v>
          </cell>
          <cell r="K785" t="str">
            <v>Inward Relief Port LRU (Air)</v>
          </cell>
          <cell r="L785" t="str">
            <v>M22 X 1.5 Male / Male Adaptor</v>
          </cell>
          <cell r="M785">
            <v>1</v>
          </cell>
          <cell r="N785">
            <v>1</v>
          </cell>
          <cell r="O785">
            <v>2.5424000000000002</v>
          </cell>
          <cell r="P785">
            <v>2.5424000000000002</v>
          </cell>
          <cell r="Q785">
            <v>2.5424000000000004E-6</v>
          </cell>
          <cell r="R785">
            <v>393329.13782252982</v>
          </cell>
          <cell r="S785" t="str">
            <v>No redundancy</v>
          </cell>
          <cell r="T785" t="str">
            <v>NPRD 95 P2-49, Connector Adapter - 0.0908M converted to hours</v>
          </cell>
          <cell r="U785">
            <v>1</v>
          </cell>
          <cell r="V785">
            <v>0.16666666666666666</v>
          </cell>
          <cell r="W785">
            <v>4.2373333333333337E-7</v>
          </cell>
          <cell r="X785"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785">
            <v>0</v>
          </cell>
          <cell r="AA785" t="str">
            <v>T0</v>
          </cell>
          <cell r="AB785" t="str">
            <v>T0</v>
          </cell>
          <cell r="AC785" t="str">
            <v>P1</v>
          </cell>
          <cell r="AD785" t="str">
            <v>T0</v>
          </cell>
          <cell r="AE785">
            <v>0</v>
          </cell>
          <cell r="AF785">
            <v>0</v>
          </cell>
          <cell r="AG785">
            <v>8.3333333333333329E-2</v>
          </cell>
          <cell r="AH785">
            <v>0</v>
          </cell>
          <cell r="AI785">
            <v>0</v>
          </cell>
          <cell r="AJ785">
            <v>8.3333333333333329E-2</v>
          </cell>
          <cell r="AK785">
            <v>0</v>
          </cell>
          <cell r="AL785">
            <v>0</v>
          </cell>
          <cell r="AM785">
            <v>0.16666666666666666</v>
          </cell>
          <cell r="AN785">
            <v>4.2373333333333337E-7</v>
          </cell>
          <cell r="AP785">
            <v>2</v>
          </cell>
          <cell r="AQ785">
            <v>1</v>
          </cell>
          <cell r="AW785">
            <v>1</v>
          </cell>
          <cell r="BD785">
            <v>1</v>
          </cell>
          <cell r="BJ785">
            <v>1</v>
          </cell>
          <cell r="BK785">
            <v>1</v>
          </cell>
          <cell r="BL785">
            <v>1</v>
          </cell>
          <cell r="BM785">
            <v>1</v>
          </cell>
          <cell r="BO785" t="str">
            <v xml:space="preserve">Expected to require 1 mechanic to conduct repairs. </v>
          </cell>
          <cell r="BP785" t="str">
            <v xml:space="preserve">Expected to be replaceable in situ. </v>
          </cell>
          <cell r="BQ785" t="str">
            <v/>
          </cell>
          <cell r="BR785" t="str">
            <v/>
          </cell>
          <cell r="BS785" t="str">
            <v/>
          </cell>
          <cell r="BT785" t="str">
            <v xml:space="preserve">Open Cover Lid Assembly. </v>
          </cell>
          <cell r="BU785" t="str">
            <v/>
          </cell>
          <cell r="BV785" t="str">
            <v/>
          </cell>
          <cell r="BW785" t="str">
            <v/>
          </cell>
          <cell r="BX785" t="str">
            <v/>
          </cell>
          <cell r="BY785" t="str">
            <v/>
          </cell>
          <cell r="BZ785" t="str">
            <v/>
          </cell>
          <cell r="CA785" t="str">
            <v xml:space="preserve">Repair by exchange available at First or Second line without special facilities. </v>
          </cell>
          <cell r="CB785" t="str">
            <v/>
          </cell>
          <cell r="CC785" t="str">
            <v/>
          </cell>
          <cell r="CD785" t="str">
            <v/>
          </cell>
          <cell r="CE785" t="str">
            <v/>
          </cell>
          <cell r="CF785" t="str">
            <v xml:space="preserve">Remove and replace part with standard tools. No Special tools predicted. </v>
          </cell>
          <cell r="CG785" t="str">
            <v xml:space="preserve">Reinstall in the reverse order. </v>
          </cell>
          <cell r="CH785" t="str">
            <v/>
          </cell>
          <cell r="CI785" t="str">
            <v xml:space="preserve">No consumeables predicted. </v>
          </cell>
          <cell r="CJ785" t="str">
            <v xml:space="preserve">No predicted life limitations. </v>
          </cell>
          <cell r="CK785" t="str">
            <v/>
          </cell>
          <cell r="CL785" t="str">
            <v>Y</v>
          </cell>
        </row>
        <row r="786">
          <cell r="A786">
            <v>804</v>
          </cell>
          <cell r="B786">
            <v>462</v>
          </cell>
          <cell r="C786">
            <v>2</v>
          </cell>
          <cell r="D786" t="str">
            <v>N</v>
          </cell>
          <cell r="E786">
            <v>0</v>
          </cell>
          <cell r="F786" t="str">
            <v>SV00A0A410AA11</v>
          </cell>
          <cell r="G786" t="str">
            <v/>
          </cell>
          <cell r="H786" t="str">
            <v>PMRS</v>
          </cell>
          <cell r="I786" t="str">
            <v>AUXILIARY TANK- 2 - PMRS</v>
          </cell>
          <cell r="J786" t="str">
            <v/>
          </cell>
          <cell r="K786" t="str">
            <v>Earthing Boss</v>
          </cell>
          <cell r="L786" t="str">
            <v/>
          </cell>
          <cell r="M786" t="str">
            <v/>
          </cell>
          <cell r="N786" t="str">
            <v/>
          </cell>
          <cell r="O786">
            <v>0.16800000000000001</v>
          </cell>
          <cell r="P786">
            <v>0.16800000000000001</v>
          </cell>
          <cell r="Q786">
            <v>1.6800000000000002E-7</v>
          </cell>
          <cell r="R786">
            <v>5952380.9523809515</v>
          </cell>
          <cell r="S786" t="str">
            <v>No redundancy</v>
          </cell>
          <cell r="T786" t="str">
            <v>Sum of Below Parts</v>
          </cell>
          <cell r="U786">
            <v>1</v>
          </cell>
          <cell r="V786">
            <v>0.15</v>
          </cell>
          <cell r="W786">
            <v>2.5200000000000004E-8</v>
          </cell>
          <cell r="X786" t="str">
            <v xml:space="preserve">Repair by exchange available at First or Second line without special facilities. See parts below. Individual damaged parts can be replaced without replacing the tank. </v>
          </cell>
          <cell r="Z786">
            <v>0</v>
          </cell>
          <cell r="AA786" t="str">
            <v>T0</v>
          </cell>
          <cell r="AB786" t="str">
            <v>T0</v>
          </cell>
          <cell r="AC786" t="str">
            <v>T0</v>
          </cell>
          <cell r="AD786" t="str">
            <v>T0</v>
          </cell>
          <cell r="AL786" t="str">
            <v>MTTE =</v>
          </cell>
          <cell r="AM786">
            <v>0.15</v>
          </cell>
          <cell r="AN786">
            <v>2.5200000000000004E-8</v>
          </cell>
          <cell r="AP786">
            <v>1</v>
          </cell>
          <cell r="AQ786">
            <v>4</v>
          </cell>
          <cell r="BJ786">
            <v>6</v>
          </cell>
          <cell r="BL786">
            <v>6</v>
          </cell>
          <cell r="BM786">
            <v>5</v>
          </cell>
          <cell r="BN786">
            <v>2</v>
          </cell>
          <cell r="BO786" t="str">
            <v/>
          </cell>
          <cell r="BP786" t="str">
            <v/>
          </cell>
          <cell r="BQ786" t="str">
            <v/>
          </cell>
          <cell r="BR786" t="str">
            <v/>
          </cell>
          <cell r="BS786" t="str">
            <v/>
          </cell>
          <cell r="BT786" t="str">
            <v/>
          </cell>
          <cell r="BU786" t="str">
            <v/>
          </cell>
          <cell r="BV786" t="str">
            <v/>
          </cell>
          <cell r="BW786" t="str">
            <v/>
          </cell>
          <cell r="BX786" t="str">
            <v/>
          </cell>
          <cell r="BY786" t="str">
            <v/>
          </cell>
          <cell r="BZ786" t="str">
            <v/>
          </cell>
          <cell r="CA786" t="str">
            <v xml:space="preserve">Repair by exchange available at First or Second line without special facilities. </v>
          </cell>
          <cell r="CB786" t="str">
            <v/>
          </cell>
          <cell r="CC786" t="str">
            <v/>
          </cell>
          <cell r="CD786" t="str">
            <v/>
          </cell>
          <cell r="CE786" t="str">
            <v/>
          </cell>
          <cell r="CF786" t="str">
            <v/>
          </cell>
          <cell r="CG786" t="str">
            <v/>
          </cell>
          <cell r="CH786" t="str">
            <v/>
          </cell>
          <cell r="CI786" t="str">
            <v/>
          </cell>
          <cell r="CJ786" t="str">
            <v/>
          </cell>
          <cell r="CK786" t="str">
            <v xml:space="preserve">See parts below. Individual damaged parts can be replaced without replacing the tank. </v>
          </cell>
          <cell r="CL786" t="str">
            <v>Y</v>
          </cell>
        </row>
        <row r="787">
          <cell r="A787">
            <v>805</v>
          </cell>
          <cell r="B787">
            <v>462</v>
          </cell>
          <cell r="C787">
            <v>3</v>
          </cell>
          <cell r="D787" t="str">
            <v>Y</v>
          </cell>
          <cell r="E787">
            <v>5.6000000000000001E-2</v>
          </cell>
          <cell r="F787" t="str">
            <v>SV00A0A410AA1101</v>
          </cell>
          <cell r="G787" t="str">
            <v>FT28262</v>
          </cell>
          <cell r="H787" t="str">
            <v>PMRS</v>
          </cell>
          <cell r="I787" t="str">
            <v>AUXILIARY TANK- 2 - PMRS</v>
          </cell>
          <cell r="J787" t="str">
            <v>M8 Earthing Boss (Green)</v>
          </cell>
          <cell r="K787" t="str">
            <v>Earthing Boss</v>
          </cell>
          <cell r="L787" t="str">
            <v>M8 Earthing Boss (Green)</v>
          </cell>
          <cell r="M787">
            <v>1</v>
          </cell>
          <cell r="N787">
            <v>1</v>
          </cell>
          <cell r="O787">
            <v>5.6000000000000001E-2</v>
          </cell>
          <cell r="P787">
            <v>5.6000000000000001E-2</v>
          </cell>
          <cell r="Q787">
            <v>5.5999999999999999E-8</v>
          </cell>
          <cell r="R787">
            <v>17857142.857142858</v>
          </cell>
          <cell r="S787" t="str">
            <v>No redundancy</v>
          </cell>
          <cell r="T787" t="str">
            <v>NPRD 95 P2-20, Bolt Hex Head - 0.0020M converted to hours</v>
          </cell>
          <cell r="U787">
            <v>1</v>
          </cell>
          <cell r="V787">
            <v>0.25</v>
          </cell>
          <cell r="W787">
            <v>1.4E-8</v>
          </cell>
          <cell r="X787" t="str">
            <v>Expected to require 1 mechanic to conduct repairs. Expected to be replaceable in situ. Repair by exchange available at First or Second line without special facilities. Remove and replace part with standard tools. No Special tools predicted. No consumeable</v>
          </cell>
          <cell r="Z787">
            <v>0</v>
          </cell>
          <cell r="AA787" t="str">
            <v>T0</v>
          </cell>
          <cell r="AB787" t="str">
            <v>T0</v>
          </cell>
          <cell r="AC787" t="str">
            <v>P25</v>
          </cell>
          <cell r="AD787" t="str">
            <v>T0</v>
          </cell>
          <cell r="AE787">
            <v>0</v>
          </cell>
          <cell r="AF787">
            <v>0</v>
          </cell>
          <cell r="AG787">
            <v>0.16666666666666666</v>
          </cell>
          <cell r="AH787">
            <v>0</v>
          </cell>
          <cell r="AI787">
            <v>0</v>
          </cell>
          <cell r="AJ787">
            <v>8.3333333333333329E-2</v>
          </cell>
          <cell r="AK787">
            <v>0</v>
          </cell>
          <cell r="AL787">
            <v>0</v>
          </cell>
          <cell r="AM787">
            <v>0.25</v>
          </cell>
          <cell r="AN787">
            <v>1.4E-8</v>
          </cell>
          <cell r="AP787">
            <v>2</v>
          </cell>
          <cell r="AQ787">
            <v>1</v>
          </cell>
          <cell r="BD787">
            <v>1</v>
          </cell>
          <cell r="BJ787">
            <v>1</v>
          </cell>
          <cell r="BL787">
            <v>1</v>
          </cell>
          <cell r="BM787">
            <v>1</v>
          </cell>
          <cell r="BO787" t="str">
            <v xml:space="preserve">Expected to require 1 mechanic to conduct repairs. </v>
          </cell>
          <cell r="BP787" t="str">
            <v xml:space="preserve">Expected to be replaceable in situ. </v>
          </cell>
          <cell r="BQ787" t="str">
            <v/>
          </cell>
          <cell r="BR787" t="str">
            <v/>
          </cell>
          <cell r="BS787" t="str">
            <v/>
          </cell>
          <cell r="BT787" t="str">
            <v/>
          </cell>
          <cell r="BU787" t="str">
            <v/>
          </cell>
          <cell r="BV787" t="str">
            <v/>
          </cell>
          <cell r="BW787" t="str">
            <v/>
          </cell>
          <cell r="BX787" t="str">
            <v/>
          </cell>
          <cell r="BY787" t="str">
            <v/>
          </cell>
          <cell r="BZ787" t="str">
            <v/>
          </cell>
          <cell r="CA787" t="str">
            <v xml:space="preserve">Repair by exchange available at First or Second line without special facilities. </v>
          </cell>
          <cell r="CB787" t="str">
            <v/>
          </cell>
          <cell r="CC787" t="str">
            <v/>
          </cell>
          <cell r="CD787" t="str">
            <v/>
          </cell>
          <cell r="CE787" t="str">
            <v/>
          </cell>
          <cell r="CF787" t="str">
            <v xml:space="preserve">Remove and replace part with standard tools. No Special tools predicted. </v>
          </cell>
          <cell r="CG787" t="str">
            <v/>
          </cell>
          <cell r="CH787" t="str">
            <v/>
          </cell>
          <cell r="CI787" t="str">
            <v xml:space="preserve">No consumeables predicted. </v>
          </cell>
          <cell r="CJ787" t="str">
            <v xml:space="preserve">No predicted life limitations. </v>
          </cell>
          <cell r="CK787" t="str">
            <v/>
          </cell>
          <cell r="CL787" t="str">
            <v>Y</v>
          </cell>
        </row>
        <row r="788">
          <cell r="A788">
            <v>806</v>
          </cell>
          <cell r="B788">
            <v>463</v>
          </cell>
          <cell r="C788">
            <v>3</v>
          </cell>
          <cell r="D788" t="str">
            <v>Y</v>
          </cell>
          <cell r="E788">
            <v>5.6000000000000001E-2</v>
          </cell>
          <cell r="F788" t="str">
            <v>SV00A0A410AA1103</v>
          </cell>
          <cell r="G788" t="str">
            <v>BT-M3X20CSK</v>
          </cell>
          <cell r="H788" t="str">
            <v>PMRS</v>
          </cell>
          <cell r="I788" t="str">
            <v>AUXILIARY TANK- 2 - PMRS</v>
          </cell>
          <cell r="J788" t="str">
            <v>M3 Csk Screw</v>
          </cell>
          <cell r="K788" t="str">
            <v>Earthing Boss</v>
          </cell>
          <cell r="L788" t="str">
            <v>M3 Csk Screw</v>
          </cell>
          <cell r="M788">
            <v>1</v>
          </cell>
          <cell r="N788">
            <v>1</v>
          </cell>
          <cell r="O788">
            <v>5.6000000000000001E-2</v>
          </cell>
          <cell r="P788">
            <v>5.6000000000000001E-2</v>
          </cell>
          <cell r="Q788">
            <v>5.5999999999999999E-8</v>
          </cell>
          <cell r="R788">
            <v>17857142.857142858</v>
          </cell>
          <cell r="S788" t="str">
            <v>No redundancy</v>
          </cell>
          <cell r="T788" t="str">
            <v>NPRD 95 P2-20, Bolt Hex Head - 0.0020M converted to hours</v>
          </cell>
          <cell r="U788">
            <v>1</v>
          </cell>
          <cell r="V788">
            <v>9.9999999999999992E-2</v>
          </cell>
          <cell r="W788">
            <v>5.5999999999999997E-9</v>
          </cell>
          <cell r="X788" t="str">
            <v>Expected to require 1 mechanic to conduct repairs. Expected to be replaceable in situ. Repair by exchange available at First or Second line without special facilities. Remove and replace part with standard tools. No Special tools predicted. No consumeable</v>
          </cell>
          <cell r="Z788">
            <v>0</v>
          </cell>
          <cell r="AA788" t="str">
            <v>T0</v>
          </cell>
          <cell r="AB788" t="str">
            <v>T0</v>
          </cell>
          <cell r="AC788" t="str">
            <v>P6</v>
          </cell>
          <cell r="AD788" t="str">
            <v>T0</v>
          </cell>
          <cell r="AE788">
            <v>0</v>
          </cell>
          <cell r="AF788">
            <v>0</v>
          </cell>
          <cell r="AG788">
            <v>1.6666666666666666E-2</v>
          </cell>
          <cell r="AH788">
            <v>0</v>
          </cell>
          <cell r="AI788">
            <v>0</v>
          </cell>
          <cell r="AJ788">
            <v>8.3333333333333329E-2</v>
          </cell>
          <cell r="AK788">
            <v>0</v>
          </cell>
          <cell r="AL788">
            <v>0</v>
          </cell>
          <cell r="AM788">
            <v>9.9999999999999992E-2</v>
          </cell>
          <cell r="AN788">
            <v>5.5999999999999997E-9</v>
          </cell>
          <cell r="AP788">
            <v>2</v>
          </cell>
          <cell r="AQ788">
            <v>1</v>
          </cell>
          <cell r="BD788">
            <v>1</v>
          </cell>
          <cell r="BJ788">
            <v>1</v>
          </cell>
          <cell r="BL788">
            <v>1</v>
          </cell>
          <cell r="BM788">
            <v>1</v>
          </cell>
          <cell r="BO788" t="str">
            <v xml:space="preserve">Expected to require 1 mechanic to conduct repairs. </v>
          </cell>
          <cell r="BP788" t="str">
            <v xml:space="preserve">Expected to be replaceable in situ. </v>
          </cell>
          <cell r="BQ788" t="str">
            <v/>
          </cell>
          <cell r="BR788" t="str">
            <v/>
          </cell>
          <cell r="BS788" t="str">
            <v/>
          </cell>
          <cell r="BT788" t="str">
            <v/>
          </cell>
          <cell r="BU788" t="str">
            <v/>
          </cell>
          <cell r="BV788" t="str">
            <v/>
          </cell>
          <cell r="BW788" t="str">
            <v/>
          </cell>
          <cell r="BX788" t="str">
            <v/>
          </cell>
          <cell r="BY788" t="str">
            <v/>
          </cell>
          <cell r="BZ788" t="str">
            <v/>
          </cell>
          <cell r="CA788" t="str">
            <v xml:space="preserve">Repair by exchange available at First or Second line without special facilities. </v>
          </cell>
          <cell r="CB788" t="str">
            <v/>
          </cell>
          <cell r="CC788" t="str">
            <v/>
          </cell>
          <cell r="CD788" t="str">
            <v/>
          </cell>
          <cell r="CE788" t="str">
            <v/>
          </cell>
          <cell r="CF788" t="str">
            <v xml:space="preserve">Remove and replace part with standard tools. No Special tools predicted. </v>
          </cell>
          <cell r="CG788" t="str">
            <v/>
          </cell>
          <cell r="CH788" t="str">
            <v/>
          </cell>
          <cell r="CI788" t="str">
            <v xml:space="preserve">No consumeables predicted. </v>
          </cell>
          <cell r="CJ788" t="str">
            <v xml:space="preserve">No predicted life limitations. </v>
          </cell>
          <cell r="CK788" t="str">
            <v/>
          </cell>
          <cell r="CL788" t="str">
            <v>Y</v>
          </cell>
        </row>
        <row r="789">
          <cell r="A789">
            <v>807</v>
          </cell>
          <cell r="B789">
            <v>464</v>
          </cell>
          <cell r="C789">
            <v>3</v>
          </cell>
          <cell r="D789" t="str">
            <v>Y</v>
          </cell>
          <cell r="E789">
            <v>5.6000000000000001E-2</v>
          </cell>
          <cell r="F789" t="str">
            <v>SV00A0A410AA1105</v>
          </cell>
          <cell r="G789" t="str">
            <v>BT-M8X10HX</v>
          </cell>
          <cell r="H789" t="str">
            <v>PMRS</v>
          </cell>
          <cell r="I789" t="str">
            <v>AUXILIARY TANK- 2 - PMRS</v>
          </cell>
          <cell r="J789" t="str">
            <v>M8 Bolt Hex Head</v>
          </cell>
          <cell r="K789" t="str">
            <v>Earthing Boss</v>
          </cell>
          <cell r="L789" t="str">
            <v>M8 Bolt Hex Head</v>
          </cell>
          <cell r="M789">
            <v>1</v>
          </cell>
          <cell r="N789">
            <v>1</v>
          </cell>
          <cell r="O789">
            <v>5.6000000000000001E-2</v>
          </cell>
          <cell r="P789">
            <v>5.6000000000000001E-2</v>
          </cell>
          <cell r="Q789">
            <v>5.5999999999999999E-8</v>
          </cell>
          <cell r="R789">
            <v>17857142.857142858</v>
          </cell>
          <cell r="S789" t="str">
            <v>No redundancy</v>
          </cell>
          <cell r="T789" t="str">
            <v>NPRD 95 P2-20, Bolt Hex Head - 0.0020M converted to hours</v>
          </cell>
          <cell r="U789">
            <v>1</v>
          </cell>
          <cell r="V789">
            <v>9.9999999999999992E-2</v>
          </cell>
          <cell r="W789">
            <v>5.5999999999999997E-9</v>
          </cell>
          <cell r="X789" t="str">
            <v>Expected to require 1 mechanic to conduct repairs. Expected to be replaceable in situ. Repair by exchange available at First or Second line without special facilities. Remove and replace part with standard tools. No Special tools predicted. No consumeable</v>
          </cell>
          <cell r="Z789">
            <v>0</v>
          </cell>
          <cell r="AA789" t="str">
            <v>T0</v>
          </cell>
          <cell r="AB789" t="str">
            <v>T0</v>
          </cell>
          <cell r="AC789" t="str">
            <v>P6</v>
          </cell>
          <cell r="AD789" t="str">
            <v>T0</v>
          </cell>
          <cell r="AE789">
            <v>0</v>
          </cell>
          <cell r="AF789">
            <v>0</v>
          </cell>
          <cell r="AG789">
            <v>1.6666666666666666E-2</v>
          </cell>
          <cell r="AH789">
            <v>0</v>
          </cell>
          <cell r="AI789">
            <v>0</v>
          </cell>
          <cell r="AJ789">
            <v>8.3333333333333329E-2</v>
          </cell>
          <cell r="AK789">
            <v>0</v>
          </cell>
          <cell r="AL789">
            <v>0</v>
          </cell>
          <cell r="AM789">
            <v>9.9999999999999992E-2</v>
          </cell>
          <cell r="AN789">
            <v>5.5999999999999997E-9</v>
          </cell>
          <cell r="AP789">
            <v>2</v>
          </cell>
          <cell r="AQ789">
            <v>1</v>
          </cell>
          <cell r="BD789">
            <v>1</v>
          </cell>
          <cell r="BJ789">
            <v>1</v>
          </cell>
          <cell r="BL789">
            <v>1</v>
          </cell>
          <cell r="BM789">
            <v>1</v>
          </cell>
          <cell r="BO789" t="str">
            <v xml:space="preserve">Expected to require 1 mechanic to conduct repairs. </v>
          </cell>
          <cell r="BP789" t="str">
            <v xml:space="preserve">Expected to be replaceable in situ. </v>
          </cell>
          <cell r="BQ789" t="str">
            <v/>
          </cell>
          <cell r="BR789" t="str">
            <v/>
          </cell>
          <cell r="BS789" t="str">
            <v/>
          </cell>
          <cell r="BT789" t="str">
            <v/>
          </cell>
          <cell r="BU789" t="str">
            <v/>
          </cell>
          <cell r="BV789" t="str">
            <v/>
          </cell>
          <cell r="BW789" t="str">
            <v/>
          </cell>
          <cell r="BX789" t="str">
            <v/>
          </cell>
          <cell r="BY789" t="str">
            <v/>
          </cell>
          <cell r="BZ789" t="str">
            <v/>
          </cell>
          <cell r="CA789" t="str">
            <v xml:space="preserve">Repair by exchange available at First or Second line without special facilities. </v>
          </cell>
          <cell r="CB789" t="str">
            <v/>
          </cell>
          <cell r="CC789" t="str">
            <v/>
          </cell>
          <cell r="CD789" t="str">
            <v/>
          </cell>
          <cell r="CE789" t="str">
            <v/>
          </cell>
          <cell r="CF789" t="str">
            <v xml:space="preserve">Remove and replace part with standard tools. No Special tools predicted. </v>
          </cell>
          <cell r="CG789" t="str">
            <v/>
          </cell>
          <cell r="CH789" t="str">
            <v/>
          </cell>
          <cell r="CI789" t="str">
            <v xml:space="preserve">No consumeables predicted. </v>
          </cell>
          <cell r="CJ789" t="str">
            <v xml:space="preserve">No predicted life limitations. </v>
          </cell>
          <cell r="CK789" t="str">
            <v/>
          </cell>
          <cell r="CL789" t="str">
            <v>Y</v>
          </cell>
        </row>
        <row r="790">
          <cell r="A790">
            <v>808</v>
          </cell>
          <cell r="B790">
            <v>465</v>
          </cell>
          <cell r="C790">
            <v>2</v>
          </cell>
          <cell r="D790" t="str">
            <v>N</v>
          </cell>
          <cell r="E790">
            <v>0</v>
          </cell>
          <cell r="F790" t="str">
            <v>SV00A0A460AA07</v>
          </cell>
          <cell r="G790" t="str">
            <v/>
          </cell>
          <cell r="H790" t="str">
            <v>PMRS</v>
          </cell>
          <cell r="I790" t="str">
            <v>AUXILIARY TANK- 2 - PMRS</v>
          </cell>
          <cell r="J790" t="str">
            <v/>
          </cell>
          <cell r="K790" t="str">
            <v>DRAIN PLUG - AUX TANK</v>
          </cell>
          <cell r="L790" t="str">
            <v/>
          </cell>
          <cell r="M790" t="str">
            <v/>
          </cell>
          <cell r="N790" t="str">
            <v/>
          </cell>
          <cell r="O790">
            <v>0.9426000000000001</v>
          </cell>
          <cell r="P790">
            <v>0.9426000000000001</v>
          </cell>
          <cell r="Q790">
            <v>9.4260000000000009E-7</v>
          </cell>
          <cell r="R790">
            <v>1060895.3957139824</v>
          </cell>
          <cell r="S790" t="str">
            <v>No redundancy</v>
          </cell>
          <cell r="T790" t="str">
            <v>Sum of Below Parts</v>
          </cell>
          <cell r="U790">
            <v>1</v>
          </cell>
          <cell r="V790">
            <v>0.17026663837612274</v>
          </cell>
          <cell r="W790">
            <v>1.6049333333333332E-7</v>
          </cell>
          <cell r="X790" t="str">
            <v xml:space="preserve">See parts below. If insert is damaged, the removal and replacement of the tank is required. Other damaged parts can be replaced without replacing the tank. </v>
          </cell>
          <cell r="Z790">
            <v>0</v>
          </cell>
          <cell r="AA790" t="str">
            <v>T0</v>
          </cell>
          <cell r="AB790" t="str">
            <v>T0</v>
          </cell>
          <cell r="AC790" t="str">
            <v>T0</v>
          </cell>
          <cell r="AD790" t="str">
            <v>T0</v>
          </cell>
          <cell r="AL790" t="str">
            <v>MTTE =</v>
          </cell>
          <cell r="AM790">
            <v>0.17026663837612274</v>
          </cell>
          <cell r="AN790">
            <v>1.6049333333333332E-7</v>
          </cell>
          <cell r="AP790">
            <v>1</v>
          </cell>
          <cell r="AQ790">
            <v>4</v>
          </cell>
          <cell r="BJ790">
            <v>6</v>
          </cell>
          <cell r="BL790">
            <v>6</v>
          </cell>
          <cell r="BM790">
            <v>5</v>
          </cell>
          <cell r="BN790">
            <v>1</v>
          </cell>
          <cell r="BO790" t="str">
            <v/>
          </cell>
          <cell r="BP790" t="str">
            <v/>
          </cell>
          <cell r="BQ790" t="str">
            <v/>
          </cell>
          <cell r="BR790" t="str">
            <v/>
          </cell>
          <cell r="BS790" t="str">
            <v/>
          </cell>
          <cell r="BT790" t="str">
            <v/>
          </cell>
          <cell r="BU790" t="str">
            <v/>
          </cell>
          <cell r="BV790" t="str">
            <v/>
          </cell>
          <cell r="BW790" t="str">
            <v/>
          </cell>
          <cell r="BX790" t="str">
            <v/>
          </cell>
          <cell r="BY790" t="str">
            <v/>
          </cell>
          <cell r="BZ790" t="str">
            <v/>
          </cell>
          <cell r="CA790" t="str">
            <v/>
          </cell>
          <cell r="CB790" t="str">
            <v/>
          </cell>
          <cell r="CC790" t="str">
            <v/>
          </cell>
          <cell r="CD790" t="str">
            <v/>
          </cell>
          <cell r="CE790" t="str">
            <v/>
          </cell>
          <cell r="CF790" t="str">
            <v/>
          </cell>
          <cell r="CG790" t="str">
            <v/>
          </cell>
          <cell r="CH790" t="str">
            <v/>
          </cell>
          <cell r="CI790" t="str">
            <v/>
          </cell>
          <cell r="CJ790" t="str">
            <v/>
          </cell>
          <cell r="CK790" t="str">
            <v xml:space="preserve">See parts below. If insert is damaged, the removal and replacement of the tank is required. Other damaged parts can be replaced without replacing the tank. </v>
          </cell>
          <cell r="CL790" t="str">
            <v>Y</v>
          </cell>
        </row>
        <row r="791">
          <cell r="A791">
            <v>809</v>
          </cell>
          <cell r="B791">
            <v>465</v>
          </cell>
          <cell r="C791">
            <v>3</v>
          </cell>
          <cell r="D791" t="str">
            <v>Y</v>
          </cell>
          <cell r="E791">
            <v>0.44800000000000001</v>
          </cell>
          <cell r="F791" t="str">
            <v>SV00A0A460AA0701</v>
          </cell>
          <cell r="G791" t="str">
            <v>FT28274</v>
          </cell>
          <cell r="H791" t="str">
            <v>PMRS</v>
          </cell>
          <cell r="I791" t="str">
            <v>AUXILIARY TANK- 2 - PMRS</v>
          </cell>
          <cell r="J791" t="str">
            <v xml:space="preserve">M24 X 1.5 Nut Insert (RM) </v>
          </cell>
          <cell r="K791" t="str">
            <v xml:space="preserve">Drain Plug Assembly </v>
          </cell>
          <cell r="L791" t="str">
            <v xml:space="preserve">M24 X 1.5 Nut Insert (RM) </v>
          </cell>
          <cell r="M791">
            <v>1</v>
          </cell>
          <cell r="N791">
            <v>1</v>
          </cell>
          <cell r="O791">
            <v>0.44800000000000001</v>
          </cell>
          <cell r="P791">
            <v>0.44800000000000001</v>
          </cell>
          <cell r="Q791">
            <v>4.4799999999999999E-7</v>
          </cell>
          <cell r="R791">
            <v>2232142.8571428573</v>
          </cell>
          <cell r="S791" t="str">
            <v>No redundancy</v>
          </cell>
          <cell r="T791" t="str">
            <v>NPRD 95 P2-122, Insert Mount Engine - 0.0160M converted to hours.</v>
          </cell>
          <cell r="U791">
            <v>2</v>
          </cell>
          <cell r="V791">
            <v>0.23333333333333334</v>
          </cell>
          <cell r="W791">
            <v>1.0453333333333333E-7</v>
          </cell>
          <cell r="X791" t="str">
            <v xml:space="preserve">Tank is considered beyond economic repair. Remove and replace tank in accordance with above. Expected to require 2 mechanics to remove the tank. Repair by exchange available at First or Second line without special facilities. Remove and replace part with </v>
          </cell>
          <cell r="Z791">
            <v>1</v>
          </cell>
          <cell r="AA791" t="str">
            <v>R6</v>
          </cell>
          <cell r="AB791" t="str">
            <v>T0</v>
          </cell>
          <cell r="AC791" t="str">
            <v>T0</v>
          </cell>
          <cell r="AD791" t="str">
            <v>T0</v>
          </cell>
          <cell r="AE791">
            <v>0</v>
          </cell>
          <cell r="AF791">
            <v>1.6666666666666666E-2</v>
          </cell>
          <cell r="AG791">
            <v>0.11666666666666667</v>
          </cell>
          <cell r="AH791">
            <v>1.6666666666666666E-2</v>
          </cell>
          <cell r="AI791">
            <v>0</v>
          </cell>
          <cell r="AJ791">
            <v>8.3333333333333329E-2</v>
          </cell>
          <cell r="AK791">
            <v>0</v>
          </cell>
          <cell r="AL791">
            <v>0</v>
          </cell>
          <cell r="AM791">
            <v>0.23333333333333334</v>
          </cell>
          <cell r="AN791">
            <v>1.0453333333333333E-7</v>
          </cell>
          <cell r="AP791">
            <v>2</v>
          </cell>
          <cell r="AQ791">
            <v>3</v>
          </cell>
          <cell r="BD791">
            <v>2</v>
          </cell>
          <cell r="BJ791">
            <v>1</v>
          </cell>
          <cell r="BK791">
            <v>1</v>
          </cell>
          <cell r="BL791">
            <v>8</v>
          </cell>
          <cell r="BM791">
            <v>1</v>
          </cell>
          <cell r="BO791" t="str">
            <v/>
          </cell>
          <cell r="BP791" t="str">
            <v/>
          </cell>
          <cell r="BQ791" t="str">
            <v/>
          </cell>
          <cell r="BR791" t="str">
            <v/>
          </cell>
          <cell r="BS791" t="str">
            <v/>
          </cell>
          <cell r="BT791" t="str">
            <v/>
          </cell>
          <cell r="BU791" t="str">
            <v/>
          </cell>
          <cell r="BV791" t="str">
            <v xml:space="preserve">Tank is considered beyond economic repair. Remove and replace tank in accordance with above. Expected to require 2 mechanics to remove the tank. </v>
          </cell>
          <cell r="BW791" t="str">
            <v/>
          </cell>
          <cell r="BX791" t="str">
            <v/>
          </cell>
          <cell r="BY791" t="str">
            <v/>
          </cell>
          <cell r="BZ791" t="str">
            <v/>
          </cell>
          <cell r="CA791" t="str">
            <v xml:space="preserve">Repair by exchange available at First or Second line without special facilities. </v>
          </cell>
          <cell r="CB791" t="str">
            <v/>
          </cell>
          <cell r="CC791" t="str">
            <v/>
          </cell>
          <cell r="CD791" t="str">
            <v/>
          </cell>
          <cell r="CE791" t="str">
            <v/>
          </cell>
          <cell r="CF791" t="str">
            <v xml:space="preserve">Remove and replace part with standard tools. No Special tools predicted. </v>
          </cell>
          <cell r="CG791" t="str">
            <v xml:space="preserve">Reinstall in the reverse order. </v>
          </cell>
          <cell r="CH791" t="str">
            <v/>
          </cell>
          <cell r="CI791" t="str">
            <v>Use thread-locking compound on fasteners. Use silicone grease on bonded seals for preservation.  Use anti-seizing grease/compound on bulkhead connectors and bolts.  Use  bonding compound on mounting strap clamp locations as required. Recommended torque on</v>
          </cell>
          <cell r="CJ791" t="str">
            <v xml:space="preserve">No predicted life limitations. </v>
          </cell>
          <cell r="CK791" t="str">
            <v/>
          </cell>
          <cell r="CL791" t="str">
            <v>Y</v>
          </cell>
        </row>
        <row r="792">
          <cell r="A792">
            <v>810</v>
          </cell>
          <cell r="B792">
            <v>466</v>
          </cell>
          <cell r="C792">
            <v>3</v>
          </cell>
          <cell r="D792" t="str">
            <v>Y</v>
          </cell>
          <cell r="E792">
            <v>0.29959999999999998</v>
          </cell>
          <cell r="F792" t="str">
            <v>SV00A0A460AA0703</v>
          </cell>
          <cell r="G792" t="str">
            <v>ROV16SCFX</v>
          </cell>
          <cell r="H792" t="str">
            <v>PMRS</v>
          </cell>
          <cell r="I792" t="str">
            <v>AUXILIARY TANK- 2 - PMRS</v>
          </cell>
          <cell r="J792" t="str">
            <v>M24 X 1.5 Solid Plug</v>
          </cell>
          <cell r="K792" t="str">
            <v xml:space="preserve">Drain Plug Assembly </v>
          </cell>
          <cell r="L792" t="str">
            <v>M24 X 1.5 Solid Plug</v>
          </cell>
          <cell r="M792">
            <v>1</v>
          </cell>
          <cell r="N792">
            <v>1</v>
          </cell>
          <cell r="O792">
            <v>0.29959999999999998</v>
          </cell>
          <cell r="P792">
            <v>0.29959999999999998</v>
          </cell>
          <cell r="Q792">
            <v>2.9959999999999996E-7</v>
          </cell>
          <cell r="R792">
            <v>3337783.7116154879</v>
          </cell>
          <cell r="S792" t="str">
            <v>No redundancy</v>
          </cell>
          <cell r="T792" t="str">
            <v>NPRD 95 P2-152, Plug - 0.0107M converted to hours</v>
          </cell>
          <cell r="U792">
            <v>1</v>
          </cell>
          <cell r="V792">
            <v>9.9999999999999992E-2</v>
          </cell>
          <cell r="W792">
            <v>2.9959999999999992E-8</v>
          </cell>
          <cell r="X792" t="str">
            <v xml:space="preserve">Expected to require 1 mechanic to conduct repairs. Expected to be replaceable in situ. Repair by exchange available at First or Second line without special facilities. Remove and replace part with standard tools. No Special tools predicted. Use Sealant - </v>
          </cell>
          <cell r="Z792">
            <v>0</v>
          </cell>
          <cell r="AA792" t="str">
            <v>T0</v>
          </cell>
          <cell r="AB792" t="str">
            <v>T0</v>
          </cell>
          <cell r="AC792" t="str">
            <v>P20</v>
          </cell>
          <cell r="AD792" t="str">
            <v>T0</v>
          </cell>
          <cell r="AE792">
            <v>0</v>
          </cell>
          <cell r="AF792">
            <v>0</v>
          </cell>
          <cell r="AG792">
            <v>1.6666666666666666E-2</v>
          </cell>
          <cell r="AH792">
            <v>0</v>
          </cell>
          <cell r="AI792">
            <v>0</v>
          </cell>
          <cell r="AJ792">
            <v>8.3333333333333329E-2</v>
          </cell>
          <cell r="AK792">
            <v>0</v>
          </cell>
          <cell r="AL792">
            <v>0</v>
          </cell>
          <cell r="AM792">
            <v>9.9999999999999992E-2</v>
          </cell>
          <cell r="AN792">
            <v>2.9959999999999992E-8</v>
          </cell>
          <cell r="AP792">
            <v>2</v>
          </cell>
          <cell r="AQ792">
            <v>1</v>
          </cell>
          <cell r="BD792">
            <v>1</v>
          </cell>
          <cell r="BJ792">
            <v>1</v>
          </cell>
          <cell r="BL792">
            <v>7</v>
          </cell>
          <cell r="BM792">
            <v>1</v>
          </cell>
          <cell r="BO792" t="str">
            <v xml:space="preserve">Expected to require 1 mechanic to conduct repairs. </v>
          </cell>
          <cell r="BP792" t="str">
            <v xml:space="preserve">Expected to be replaceable in situ. </v>
          </cell>
          <cell r="BQ792" t="str">
            <v/>
          </cell>
          <cell r="BR792" t="str">
            <v/>
          </cell>
          <cell r="BS792" t="str">
            <v/>
          </cell>
          <cell r="BT792" t="str">
            <v/>
          </cell>
          <cell r="BU792" t="str">
            <v/>
          </cell>
          <cell r="BV792" t="str">
            <v/>
          </cell>
          <cell r="BW792" t="str">
            <v/>
          </cell>
          <cell r="BX792" t="str">
            <v/>
          </cell>
          <cell r="BY792" t="str">
            <v/>
          </cell>
          <cell r="BZ792" t="str">
            <v/>
          </cell>
          <cell r="CA792" t="str">
            <v xml:space="preserve">Repair by exchange available at First or Second line without special facilities. </v>
          </cell>
          <cell r="CB792" t="str">
            <v/>
          </cell>
          <cell r="CC792" t="str">
            <v/>
          </cell>
          <cell r="CD792" t="str">
            <v/>
          </cell>
          <cell r="CE792" t="str">
            <v/>
          </cell>
          <cell r="CF792" t="str">
            <v xml:space="preserve">Remove and replace part with standard tools. No Special tools predicted. </v>
          </cell>
          <cell r="CG792" t="str">
            <v/>
          </cell>
          <cell r="CH792" t="str">
            <v/>
          </cell>
          <cell r="CI792" t="str">
            <v>Use Sealant - Copper Ease, FPT Part Number Y-C5A. Recommended torque on the drain plug is 37Nm+/- 3.0.</v>
          </cell>
          <cell r="CJ792" t="str">
            <v xml:space="preserve">No predicted life limitations. </v>
          </cell>
          <cell r="CK792" t="str">
            <v/>
          </cell>
          <cell r="CL792" t="str">
            <v>Y</v>
          </cell>
        </row>
        <row r="793">
          <cell r="A793">
            <v>811</v>
          </cell>
          <cell r="B793">
            <v>467</v>
          </cell>
          <cell r="C793">
            <v>3</v>
          </cell>
          <cell r="D793" t="str">
            <v>Y</v>
          </cell>
          <cell r="E793">
            <v>0.19500000000000001</v>
          </cell>
          <cell r="F793" t="str">
            <v>SV00A0A460AA0705</v>
          </cell>
          <cell r="G793" t="str">
            <v>Y-BS-M24</v>
          </cell>
          <cell r="H793" t="str">
            <v>PMRS</v>
          </cell>
          <cell r="I793" t="str">
            <v>AUXILIARY TANK- 2 - PMRS</v>
          </cell>
          <cell r="J793" t="str">
            <v>M24 X 1.5 Bonded Seal</v>
          </cell>
          <cell r="K793" t="str">
            <v xml:space="preserve">Drain Plug Assembly </v>
          </cell>
          <cell r="L793" t="str">
            <v>M24 X 1.5 Bonded Seal</v>
          </cell>
          <cell r="M793">
            <v>1</v>
          </cell>
          <cell r="N793">
            <v>1</v>
          </cell>
          <cell r="O793">
            <v>0.19500000000000001</v>
          </cell>
          <cell r="P793">
            <v>0.19500000000000001</v>
          </cell>
          <cell r="Q793">
            <v>1.9500000000000001E-7</v>
          </cell>
          <cell r="R793">
            <v>5128205.128205128</v>
          </cell>
          <cell r="S793" t="str">
            <v>No redundancy</v>
          </cell>
          <cell r="T793" t="str">
            <v>NPRD 95 P2-179, Seal O-Ring - 0.0780 GF converted to GM.</v>
          </cell>
          <cell r="U793">
            <v>1</v>
          </cell>
          <cell r="V793">
            <v>0.13333333333333333</v>
          </cell>
          <cell r="W793">
            <v>2.6000000000000001E-8</v>
          </cell>
          <cell r="X793" t="str">
            <v xml:space="preserve">Expected to require 1 mechanic to conduct repairs. Expected to be replaceable in situ. Repair by exchange available at First or Second line without special facilities. Remove and replace part with standard tools. No Special tools predicted. Use Sealant - </v>
          </cell>
          <cell r="Z793">
            <v>0</v>
          </cell>
          <cell r="AA793" t="str">
            <v>T0</v>
          </cell>
          <cell r="AB793" t="str">
            <v>T0</v>
          </cell>
          <cell r="AC793" t="str">
            <v>P7</v>
          </cell>
          <cell r="AD793" t="str">
            <v>T0</v>
          </cell>
          <cell r="AE793">
            <v>0</v>
          </cell>
          <cell r="AF793">
            <v>0</v>
          </cell>
          <cell r="AG793">
            <v>0.05</v>
          </cell>
          <cell r="AH793">
            <v>0</v>
          </cell>
          <cell r="AI793">
            <v>0</v>
          </cell>
          <cell r="AJ793">
            <v>8.3333333333333329E-2</v>
          </cell>
          <cell r="AK793">
            <v>0</v>
          </cell>
          <cell r="AL793">
            <v>0</v>
          </cell>
          <cell r="AM793">
            <v>0.13333333333333333</v>
          </cell>
          <cell r="AN793">
            <v>2.6000000000000001E-8</v>
          </cell>
          <cell r="AP793">
            <v>2</v>
          </cell>
          <cell r="AQ793">
            <v>1</v>
          </cell>
          <cell r="BD793">
            <v>1</v>
          </cell>
          <cell r="BJ793">
            <v>1</v>
          </cell>
          <cell r="BL793">
            <v>7</v>
          </cell>
          <cell r="BM793">
            <v>4</v>
          </cell>
          <cell r="BO793" t="str">
            <v xml:space="preserve">Expected to require 1 mechanic to conduct repairs. </v>
          </cell>
          <cell r="BP793" t="str">
            <v xml:space="preserve">Expected to be replaceable in situ. </v>
          </cell>
          <cell r="BQ793" t="str">
            <v/>
          </cell>
          <cell r="BR793" t="str">
            <v/>
          </cell>
          <cell r="BS793" t="str">
            <v/>
          </cell>
          <cell r="BT793" t="str">
            <v/>
          </cell>
          <cell r="BU793" t="str">
            <v/>
          </cell>
          <cell r="BV793" t="str">
            <v/>
          </cell>
          <cell r="BW793" t="str">
            <v/>
          </cell>
          <cell r="BX793" t="str">
            <v/>
          </cell>
          <cell r="BY793" t="str">
            <v/>
          </cell>
          <cell r="BZ793" t="str">
            <v/>
          </cell>
          <cell r="CA793" t="str">
            <v xml:space="preserve">Repair by exchange available at First or Second line without special facilities. </v>
          </cell>
          <cell r="CB793" t="str">
            <v/>
          </cell>
          <cell r="CC793" t="str">
            <v/>
          </cell>
          <cell r="CD793" t="str">
            <v/>
          </cell>
          <cell r="CE793" t="str">
            <v/>
          </cell>
          <cell r="CF793" t="str">
            <v xml:space="preserve">Remove and replace part with standard tools. No Special tools predicted. </v>
          </cell>
          <cell r="CG793" t="str">
            <v/>
          </cell>
          <cell r="CH793" t="str">
            <v/>
          </cell>
          <cell r="CI793" t="str">
            <v>Use Sealant - Copper Ease, FPT Part Number Y-C5A. Recommended torque on the drain plug is 37Nm+/- 3.0.</v>
          </cell>
          <cell r="CJ793" t="str">
            <v xml:space="preserve">Life Limited. This material is subject to deterioration. Inspect on condition at 10 years, and every 5 years subsequently. If disturbed, replace with new. </v>
          </cell>
          <cell r="CK793" t="str">
            <v/>
          </cell>
          <cell r="CL793" t="str">
            <v>Y</v>
          </cell>
        </row>
        <row r="794">
          <cell r="A794">
            <v>812</v>
          </cell>
          <cell r="B794">
            <v>416</v>
          </cell>
          <cell r="C794">
            <v>2</v>
          </cell>
          <cell r="D794" t="str">
            <v>N</v>
          </cell>
          <cell r="E794">
            <v>0</v>
          </cell>
          <cell r="F794" t="str">
            <v>SV00A0A410AA13</v>
          </cell>
          <cell r="G794" t="str">
            <v>FT28684</v>
          </cell>
          <cell r="H794" t="str">
            <v>PMRS</v>
          </cell>
          <cell r="I794" t="str">
            <v>AUXILIARY TANK- 2 - PMRS</v>
          </cell>
          <cell r="J794" t="str">
            <v/>
          </cell>
          <cell r="K794" t="str">
            <v>SUPPORT STRUCTURE</v>
          </cell>
          <cell r="L794" t="str">
            <v/>
          </cell>
          <cell r="M794" t="str">
            <v/>
          </cell>
          <cell r="N794" t="str">
            <v/>
          </cell>
          <cell r="O794">
            <v>1.0196930743549735</v>
          </cell>
          <cell r="P794">
            <v>1.0196930743549735</v>
          </cell>
          <cell r="Q794">
            <v>1.0196930743549735E-6</v>
          </cell>
          <cell r="R794">
            <v>980687.25300754758</v>
          </cell>
          <cell r="S794" t="str">
            <v>No redundancy</v>
          </cell>
          <cell r="T794" t="str">
            <v>NPRD 95 P2- 152, Plate Universal - 0.0040M converted to hours</v>
          </cell>
          <cell r="U794">
            <v>1</v>
          </cell>
          <cell r="V794">
            <v>0.29645188621745755</v>
          </cell>
          <cell r="W794">
            <v>3.022899352554101E-7</v>
          </cell>
          <cell r="X794" t="str">
            <v xml:space="preserve">Repair by exchange available at First or Second line without special facilities. Remove and replace part with standard tools. No Special tools predicted. See parts below. Individual damaged parts can be replaced without replacing the tank. </v>
          </cell>
          <cell r="Z794">
            <v>0</v>
          </cell>
          <cell r="AA794" t="str">
            <v>T0</v>
          </cell>
          <cell r="AB794" t="str">
            <v>T0</v>
          </cell>
          <cell r="AC794" t="str">
            <v>T0</v>
          </cell>
          <cell r="AD794" t="str">
            <v>T0</v>
          </cell>
          <cell r="AL794" t="str">
            <v>MTTE =</v>
          </cell>
          <cell r="AM794">
            <v>0.29645188621745755</v>
          </cell>
          <cell r="AN794">
            <v>3.022899352554101E-7</v>
          </cell>
          <cell r="AP794">
            <v>1</v>
          </cell>
          <cell r="AQ794">
            <v>4</v>
          </cell>
          <cell r="BJ794">
            <v>1</v>
          </cell>
          <cell r="BL794">
            <v>6</v>
          </cell>
          <cell r="BM794">
            <v>5</v>
          </cell>
          <cell r="BN794">
            <v>2</v>
          </cell>
          <cell r="BO794" t="str">
            <v/>
          </cell>
          <cell r="BP794" t="str">
            <v/>
          </cell>
          <cell r="BQ794" t="str">
            <v/>
          </cell>
          <cell r="BR794" t="str">
            <v/>
          </cell>
          <cell r="BS794" t="str">
            <v/>
          </cell>
          <cell r="BT794" t="str">
            <v/>
          </cell>
          <cell r="BU794" t="str">
            <v/>
          </cell>
          <cell r="BV794" t="str">
            <v/>
          </cell>
          <cell r="BW794" t="str">
            <v/>
          </cell>
          <cell r="BX794" t="str">
            <v/>
          </cell>
          <cell r="BY794" t="str">
            <v/>
          </cell>
          <cell r="BZ794" t="str">
            <v/>
          </cell>
          <cell r="CA794" t="str">
            <v xml:space="preserve">Repair by exchange available at First or Second line without special facilities. </v>
          </cell>
          <cell r="CB794" t="str">
            <v/>
          </cell>
          <cell r="CC794" t="str">
            <v/>
          </cell>
          <cell r="CD794" t="str">
            <v/>
          </cell>
          <cell r="CE794" t="str">
            <v/>
          </cell>
          <cell r="CF794" t="str">
            <v xml:space="preserve">Remove and replace part with standard tools. No Special tools predicted. </v>
          </cell>
          <cell r="CG794" t="str">
            <v/>
          </cell>
          <cell r="CH794" t="str">
            <v/>
          </cell>
          <cell r="CI794" t="str">
            <v/>
          </cell>
          <cell r="CJ794" t="str">
            <v/>
          </cell>
          <cell r="CK794" t="str">
            <v xml:space="preserve">See parts below. Individual damaged parts can be replaced without replacing the tank. </v>
          </cell>
          <cell r="CL794" t="str">
            <v>Y</v>
          </cell>
        </row>
        <row r="795">
          <cell r="A795">
            <v>813</v>
          </cell>
          <cell r="B795" t="str">
            <v>Aluminium</v>
          </cell>
          <cell r="C795">
            <v>3</v>
          </cell>
          <cell r="D795" t="str">
            <v>Y</v>
          </cell>
          <cell r="E795">
            <v>2.8000000000000001E-2</v>
          </cell>
          <cell r="F795" t="str">
            <v>SV00A0A410AA1301</v>
          </cell>
          <cell r="G795" t="str">
            <v>FT28441</v>
          </cell>
          <cell r="H795" t="str">
            <v>PMRS</v>
          </cell>
          <cell r="I795" t="str">
            <v>AUXILIARY TANK- 2 - PMRS</v>
          </cell>
          <cell r="J795" t="str">
            <v>Aux Retaining Bar</v>
          </cell>
          <cell r="K795" t="str">
            <v>Aluminium Support Structure</v>
          </cell>
          <cell r="L795" t="str">
            <v>Aux Retaining Bar</v>
          </cell>
          <cell r="M795">
            <v>2</v>
          </cell>
          <cell r="N795">
            <v>2</v>
          </cell>
          <cell r="O795">
            <v>1.4E-2</v>
          </cell>
          <cell r="P795">
            <v>2.8000000000000001E-2</v>
          </cell>
          <cell r="Q795">
            <v>2.7999999999999999E-8</v>
          </cell>
          <cell r="R795">
            <v>35714285.714285716</v>
          </cell>
          <cell r="S795" t="str">
            <v>No redundancy</v>
          </cell>
          <cell r="T795" t="str">
            <v>NPRD 95 P2- 152, Plate Universal - 0.0040M converted to hours and divided by 8 (8 parts in Aluminium Support Structure)</v>
          </cell>
          <cell r="U795">
            <v>1</v>
          </cell>
          <cell r="V795">
            <v>0.7333333333333335</v>
          </cell>
          <cell r="W795">
            <v>2.0533333333333339E-8</v>
          </cell>
          <cell r="X79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795">
            <v>1</v>
          </cell>
          <cell r="AA795" t="str">
            <v>R6</v>
          </cell>
          <cell r="AB795" t="str">
            <v>T0</v>
          </cell>
          <cell r="AC795" t="str">
            <v>P23</v>
          </cell>
          <cell r="AD795" t="str">
            <v>T0</v>
          </cell>
          <cell r="AE795">
            <v>0</v>
          </cell>
          <cell r="AF795">
            <v>1.6666666666666666E-2</v>
          </cell>
          <cell r="AG795">
            <v>0.6166666666666667</v>
          </cell>
          <cell r="AH795">
            <v>1.6666666666666666E-2</v>
          </cell>
          <cell r="AI795">
            <v>0</v>
          </cell>
          <cell r="AJ795">
            <v>8.3333333333333329E-2</v>
          </cell>
          <cell r="AK795">
            <v>0</v>
          </cell>
          <cell r="AL795">
            <v>0</v>
          </cell>
          <cell r="AM795">
            <v>0.7333333333333335</v>
          </cell>
          <cell r="AN795">
            <v>2.0533333333333339E-8</v>
          </cell>
          <cell r="AP795">
            <v>2</v>
          </cell>
          <cell r="AQ795">
            <v>2</v>
          </cell>
          <cell r="BD795">
            <v>2</v>
          </cell>
          <cell r="BJ795">
            <v>1</v>
          </cell>
          <cell r="BK795">
            <v>1</v>
          </cell>
          <cell r="BL795">
            <v>2</v>
          </cell>
          <cell r="BM795">
            <v>1</v>
          </cell>
          <cell r="BO795" t="str">
            <v/>
          </cell>
          <cell r="BP795" t="str">
            <v xml:space="preserve">Expected to be replaceable. </v>
          </cell>
          <cell r="BQ795" t="str">
            <v/>
          </cell>
          <cell r="BR795" t="str">
            <v/>
          </cell>
          <cell r="BS795" t="str">
            <v/>
          </cell>
          <cell r="BT795" t="str">
            <v/>
          </cell>
          <cell r="BU795" t="str">
            <v/>
          </cell>
          <cell r="BV795" t="str">
            <v xml:space="preserve">Remove tank in accordance with above to gain access. Expected to need 2 mechanics to remove tank. </v>
          </cell>
          <cell r="BW795" t="str">
            <v/>
          </cell>
          <cell r="BX795" t="str">
            <v/>
          </cell>
          <cell r="BY795" t="str">
            <v/>
          </cell>
          <cell r="BZ795" t="str">
            <v/>
          </cell>
          <cell r="CA795" t="str">
            <v xml:space="preserve">Repair by exchange available at First or Second line without special facilities. </v>
          </cell>
          <cell r="CB795" t="str">
            <v/>
          </cell>
          <cell r="CC795" t="str">
            <v/>
          </cell>
          <cell r="CD795" t="str">
            <v/>
          </cell>
          <cell r="CE795" t="str">
            <v/>
          </cell>
          <cell r="CF795" t="str">
            <v xml:space="preserve">Remove and replace part with standard tools. No Special tools predicted. </v>
          </cell>
          <cell r="CG795" t="str">
            <v xml:space="preserve">Reinstall in the reverse order. </v>
          </cell>
          <cell r="CH795" t="str">
            <v/>
          </cell>
          <cell r="CI795" t="str">
            <v xml:space="preserve">Use thread-locking compound on fasteners. Use silicone grease on bonded seals for preservation.  Use anti-seizing grease/compound on bulkhead connectors and bolts.  Use  bonding compound on mounting strap clamp locations as required. </v>
          </cell>
          <cell r="CJ795" t="str">
            <v xml:space="preserve">No predicted life limitations. </v>
          </cell>
          <cell r="CK795" t="str">
            <v/>
          </cell>
          <cell r="CL795" t="str">
            <v>Y</v>
          </cell>
        </row>
        <row r="796">
          <cell r="A796">
            <v>814</v>
          </cell>
          <cell r="B796" t="str">
            <v>Aluminium</v>
          </cell>
          <cell r="C796">
            <v>3</v>
          </cell>
          <cell r="D796" t="str">
            <v>Y</v>
          </cell>
          <cell r="E796">
            <v>1.4E-2</v>
          </cell>
          <cell r="F796" t="str">
            <v>SV00A0A410AA1303</v>
          </cell>
          <cell r="G796" t="str">
            <v>FT28442</v>
          </cell>
          <cell r="H796" t="str">
            <v>PMRS</v>
          </cell>
          <cell r="I796" t="str">
            <v>AUXILIARY TANK- 2 - PMRS</v>
          </cell>
          <cell r="J796" t="str">
            <v>Aux Bottom Cradle</v>
          </cell>
          <cell r="K796" t="str">
            <v>Aluminium Support Structure</v>
          </cell>
          <cell r="L796" t="str">
            <v>Aux Bottom Cradle</v>
          </cell>
          <cell r="M796">
            <v>1</v>
          </cell>
          <cell r="N796">
            <v>1</v>
          </cell>
          <cell r="O796">
            <v>1.4E-2</v>
          </cell>
          <cell r="P796">
            <v>1.4E-2</v>
          </cell>
          <cell r="Q796">
            <v>1.4E-8</v>
          </cell>
          <cell r="R796">
            <v>71428571.428571433</v>
          </cell>
          <cell r="S796" t="str">
            <v>No redundancy</v>
          </cell>
          <cell r="T796" t="str">
            <v>NPRD 95 P2- 152, Plate Universal - 0.0040M converted to hours and divided by 8 (8 parts in Aluminium Support Structure)</v>
          </cell>
          <cell r="U796">
            <v>1</v>
          </cell>
          <cell r="V796">
            <v>0.7333333333333335</v>
          </cell>
          <cell r="W796">
            <v>1.0266666666666669E-8</v>
          </cell>
          <cell r="X79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796">
            <v>1</v>
          </cell>
          <cell r="AA796" t="str">
            <v>R6</v>
          </cell>
          <cell r="AB796" t="str">
            <v>T0</v>
          </cell>
          <cell r="AC796" t="str">
            <v>P23</v>
          </cell>
          <cell r="AD796" t="str">
            <v>T0</v>
          </cell>
          <cell r="AE796">
            <v>0</v>
          </cell>
          <cell r="AF796">
            <v>1.6666666666666666E-2</v>
          </cell>
          <cell r="AG796">
            <v>0.6166666666666667</v>
          </cell>
          <cell r="AH796">
            <v>1.6666666666666666E-2</v>
          </cell>
          <cell r="AI796">
            <v>0</v>
          </cell>
          <cell r="AJ796">
            <v>8.3333333333333329E-2</v>
          </cell>
          <cell r="AK796">
            <v>0</v>
          </cell>
          <cell r="AL796">
            <v>0</v>
          </cell>
          <cell r="AM796">
            <v>0.7333333333333335</v>
          </cell>
          <cell r="AN796">
            <v>1.0266666666666669E-8</v>
          </cell>
          <cell r="AP796">
            <v>2</v>
          </cell>
          <cell r="AQ796">
            <v>2</v>
          </cell>
          <cell r="BD796">
            <v>2</v>
          </cell>
          <cell r="BJ796">
            <v>1</v>
          </cell>
          <cell r="BK796">
            <v>1</v>
          </cell>
          <cell r="BL796">
            <v>2</v>
          </cell>
          <cell r="BM796">
            <v>1</v>
          </cell>
          <cell r="BO796" t="str">
            <v/>
          </cell>
          <cell r="BP796" t="str">
            <v xml:space="preserve">Expected to be replaceable. </v>
          </cell>
          <cell r="BQ796" t="str">
            <v/>
          </cell>
          <cell r="BR796" t="str">
            <v/>
          </cell>
          <cell r="BS796" t="str">
            <v/>
          </cell>
          <cell r="BT796" t="str">
            <v/>
          </cell>
          <cell r="BU796" t="str">
            <v/>
          </cell>
          <cell r="BV796" t="str">
            <v xml:space="preserve">Remove tank in accordance with above to gain access. Expected to need 2 mechanics to remove tank. </v>
          </cell>
          <cell r="BW796" t="str">
            <v/>
          </cell>
          <cell r="BX796" t="str">
            <v/>
          </cell>
          <cell r="BY796" t="str">
            <v/>
          </cell>
          <cell r="BZ796" t="str">
            <v/>
          </cell>
          <cell r="CA796" t="str">
            <v xml:space="preserve">Repair by exchange available at First or Second line without special facilities. </v>
          </cell>
          <cell r="CB796" t="str">
            <v/>
          </cell>
          <cell r="CC796" t="str">
            <v/>
          </cell>
          <cell r="CD796" t="str">
            <v/>
          </cell>
          <cell r="CE796" t="str">
            <v/>
          </cell>
          <cell r="CF796" t="str">
            <v xml:space="preserve">Remove and replace part with standard tools. No Special tools predicted. </v>
          </cell>
          <cell r="CG796" t="str">
            <v xml:space="preserve">Reinstall in the reverse order. </v>
          </cell>
          <cell r="CH796" t="str">
            <v/>
          </cell>
          <cell r="CI796" t="str">
            <v xml:space="preserve">Use thread-locking compound on fasteners. Use silicone grease on bonded seals for preservation.  Use anti-seizing grease/compound on bulkhead connectors and bolts.  Use  bonding compound on mounting strap clamp locations as required. </v>
          </cell>
          <cell r="CJ796" t="str">
            <v xml:space="preserve">No predicted life limitations. </v>
          </cell>
          <cell r="CK796" t="str">
            <v/>
          </cell>
          <cell r="CL796" t="str">
            <v>Y</v>
          </cell>
        </row>
        <row r="797">
          <cell r="A797">
            <v>815</v>
          </cell>
          <cell r="B797" t="str">
            <v>Aluminium</v>
          </cell>
          <cell r="C797">
            <v>3</v>
          </cell>
          <cell r="D797" t="str">
            <v>Y</v>
          </cell>
          <cell r="E797">
            <v>2.8000000000000001E-2</v>
          </cell>
          <cell r="F797" t="str">
            <v>SV00A0A410AA1305</v>
          </cell>
          <cell r="G797" t="str">
            <v>FT28443</v>
          </cell>
          <cell r="H797" t="str">
            <v>PMRS</v>
          </cell>
          <cell r="I797" t="str">
            <v>AUXILIARY TANK- 2 - PMRS</v>
          </cell>
          <cell r="J797" t="str">
            <v>Aux Strut Retainer</v>
          </cell>
          <cell r="K797" t="str">
            <v>Aluminium Support Structure</v>
          </cell>
          <cell r="L797" t="str">
            <v>Aux Strut Retainer</v>
          </cell>
          <cell r="M797">
            <v>2</v>
          </cell>
          <cell r="N797">
            <v>2</v>
          </cell>
          <cell r="O797">
            <v>1.4E-2</v>
          </cell>
          <cell r="P797">
            <v>2.8000000000000001E-2</v>
          </cell>
          <cell r="Q797">
            <v>2.7999999999999999E-8</v>
          </cell>
          <cell r="R797">
            <v>35714285.714285716</v>
          </cell>
          <cell r="S797" t="str">
            <v>No redundancy</v>
          </cell>
          <cell r="T797" t="str">
            <v>NPRD 95 P2- 152, Plate Universal - 0.0040M converted to hours and divided by 8 (8 parts in Aluminium Support Structure)</v>
          </cell>
          <cell r="U797">
            <v>1</v>
          </cell>
          <cell r="V797">
            <v>0.7333333333333335</v>
          </cell>
          <cell r="W797">
            <v>2.0533333333333339E-8</v>
          </cell>
          <cell r="X79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797">
            <v>1</v>
          </cell>
          <cell r="AA797" t="str">
            <v>R6</v>
          </cell>
          <cell r="AB797" t="str">
            <v>T0</v>
          </cell>
          <cell r="AC797" t="str">
            <v>P23</v>
          </cell>
          <cell r="AD797" t="str">
            <v>T0</v>
          </cell>
          <cell r="AE797">
            <v>0</v>
          </cell>
          <cell r="AF797">
            <v>1.6666666666666666E-2</v>
          </cell>
          <cell r="AG797">
            <v>0.6166666666666667</v>
          </cell>
          <cell r="AH797">
            <v>1.6666666666666666E-2</v>
          </cell>
          <cell r="AI797">
            <v>0</v>
          </cell>
          <cell r="AJ797">
            <v>8.3333333333333329E-2</v>
          </cell>
          <cell r="AK797">
            <v>0</v>
          </cell>
          <cell r="AL797">
            <v>0</v>
          </cell>
          <cell r="AM797">
            <v>0.7333333333333335</v>
          </cell>
          <cell r="AN797">
            <v>2.0533333333333339E-8</v>
          </cell>
          <cell r="AP797">
            <v>2</v>
          </cell>
          <cell r="AQ797">
            <v>2</v>
          </cell>
          <cell r="BD797">
            <v>2</v>
          </cell>
          <cell r="BJ797">
            <v>1</v>
          </cell>
          <cell r="BK797">
            <v>1</v>
          </cell>
          <cell r="BL797">
            <v>2</v>
          </cell>
          <cell r="BM797">
            <v>1</v>
          </cell>
          <cell r="BO797" t="str">
            <v/>
          </cell>
          <cell r="BP797" t="str">
            <v xml:space="preserve">Expected to be replaceable. </v>
          </cell>
          <cell r="BQ797" t="str">
            <v/>
          </cell>
          <cell r="BR797" t="str">
            <v/>
          </cell>
          <cell r="BS797" t="str">
            <v/>
          </cell>
          <cell r="BT797" t="str">
            <v/>
          </cell>
          <cell r="BU797" t="str">
            <v/>
          </cell>
          <cell r="BV797" t="str">
            <v xml:space="preserve">Remove tank in accordance with above to gain access. Expected to need 2 mechanics to remove tank. </v>
          </cell>
          <cell r="BW797" t="str">
            <v/>
          </cell>
          <cell r="BX797" t="str">
            <v/>
          </cell>
          <cell r="BY797" t="str">
            <v/>
          </cell>
          <cell r="BZ797" t="str">
            <v/>
          </cell>
          <cell r="CA797" t="str">
            <v xml:space="preserve">Repair by exchange available at First or Second line without special facilities. </v>
          </cell>
          <cell r="CB797" t="str">
            <v/>
          </cell>
          <cell r="CC797" t="str">
            <v/>
          </cell>
          <cell r="CD797" t="str">
            <v/>
          </cell>
          <cell r="CE797" t="str">
            <v/>
          </cell>
          <cell r="CF797" t="str">
            <v xml:space="preserve">Remove and replace part with standard tools. No Special tools predicted. </v>
          </cell>
          <cell r="CG797" t="str">
            <v xml:space="preserve">Reinstall in the reverse order. </v>
          </cell>
          <cell r="CH797" t="str">
            <v/>
          </cell>
          <cell r="CI797" t="str">
            <v xml:space="preserve">Use thread-locking compound on fasteners. Use silicone grease on bonded seals for preservation.  Use anti-seizing grease/compound on bulkhead connectors and bolts.  Use  bonding compound on mounting strap clamp locations as required. </v>
          </cell>
          <cell r="CJ797" t="str">
            <v xml:space="preserve">No predicted life limitations. </v>
          </cell>
          <cell r="CK797" t="str">
            <v/>
          </cell>
          <cell r="CL797" t="str">
            <v>Y</v>
          </cell>
        </row>
        <row r="798">
          <cell r="A798">
            <v>816</v>
          </cell>
          <cell r="B798" t="str">
            <v>Aluminium</v>
          </cell>
          <cell r="C798">
            <v>3</v>
          </cell>
          <cell r="D798" t="str">
            <v>Y</v>
          </cell>
          <cell r="E798">
            <v>1.4E-2</v>
          </cell>
          <cell r="F798" t="str">
            <v>SV00A0A410AA1307</v>
          </cell>
          <cell r="G798" t="str">
            <v>FT28444</v>
          </cell>
          <cell r="H798" t="str">
            <v>PMRS</v>
          </cell>
          <cell r="I798" t="str">
            <v>AUXILIARY TANK- 2 - PMRS</v>
          </cell>
          <cell r="J798" t="str">
            <v>Aux Wedge Plate</v>
          </cell>
          <cell r="K798" t="str">
            <v>Aluminium Support Structure</v>
          </cell>
          <cell r="L798" t="str">
            <v>Aux Wedge Plate</v>
          </cell>
          <cell r="M798">
            <v>1</v>
          </cell>
          <cell r="N798">
            <v>1</v>
          </cell>
          <cell r="O798">
            <v>1.4E-2</v>
          </cell>
          <cell r="P798">
            <v>1.4E-2</v>
          </cell>
          <cell r="Q798">
            <v>1.4E-8</v>
          </cell>
          <cell r="R798">
            <v>71428571.428571433</v>
          </cell>
          <cell r="S798" t="str">
            <v>No redundancy</v>
          </cell>
          <cell r="T798" t="str">
            <v>NPRD 95 P2- 152, Plate Universal - 0.0040M converted to hours and divided by 8 (8 parts in Aluminium Support Structure)</v>
          </cell>
          <cell r="U798">
            <v>1</v>
          </cell>
          <cell r="V798">
            <v>0.7333333333333335</v>
          </cell>
          <cell r="W798">
            <v>1.0266666666666669E-8</v>
          </cell>
          <cell r="X79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798">
            <v>1</v>
          </cell>
          <cell r="AA798" t="str">
            <v>R6</v>
          </cell>
          <cell r="AB798" t="str">
            <v>T0</v>
          </cell>
          <cell r="AC798" t="str">
            <v>P23</v>
          </cell>
          <cell r="AD798" t="str">
            <v>T0</v>
          </cell>
          <cell r="AE798">
            <v>0</v>
          </cell>
          <cell r="AF798">
            <v>1.6666666666666666E-2</v>
          </cell>
          <cell r="AG798">
            <v>0.6166666666666667</v>
          </cell>
          <cell r="AH798">
            <v>1.6666666666666666E-2</v>
          </cell>
          <cell r="AI798">
            <v>0</v>
          </cell>
          <cell r="AJ798">
            <v>8.3333333333333329E-2</v>
          </cell>
          <cell r="AK798">
            <v>0</v>
          </cell>
          <cell r="AL798">
            <v>0</v>
          </cell>
          <cell r="AM798">
            <v>0.7333333333333335</v>
          </cell>
          <cell r="AN798">
            <v>1.0266666666666669E-8</v>
          </cell>
          <cell r="AP798">
            <v>2</v>
          </cell>
          <cell r="AQ798">
            <v>2</v>
          </cell>
          <cell r="BD798">
            <v>2</v>
          </cell>
          <cell r="BJ798">
            <v>1</v>
          </cell>
          <cell r="BK798">
            <v>1</v>
          </cell>
          <cell r="BL798">
            <v>2</v>
          </cell>
          <cell r="BM798">
            <v>1</v>
          </cell>
          <cell r="BO798" t="str">
            <v/>
          </cell>
          <cell r="BP798" t="str">
            <v xml:space="preserve">Expected to be replaceable. </v>
          </cell>
          <cell r="BQ798" t="str">
            <v/>
          </cell>
          <cell r="BR798" t="str">
            <v/>
          </cell>
          <cell r="BS798" t="str">
            <v/>
          </cell>
          <cell r="BT798" t="str">
            <v/>
          </cell>
          <cell r="BU798" t="str">
            <v/>
          </cell>
          <cell r="BV798" t="str">
            <v xml:space="preserve">Remove tank in accordance with above to gain access. Expected to need 2 mechanics to remove tank. </v>
          </cell>
          <cell r="BW798" t="str">
            <v/>
          </cell>
          <cell r="BX798" t="str">
            <v/>
          </cell>
          <cell r="BY798" t="str">
            <v/>
          </cell>
          <cell r="BZ798" t="str">
            <v/>
          </cell>
          <cell r="CA798" t="str">
            <v xml:space="preserve">Repair by exchange available at First or Second line without special facilities. </v>
          </cell>
          <cell r="CB798" t="str">
            <v/>
          </cell>
          <cell r="CC798" t="str">
            <v/>
          </cell>
          <cell r="CD798" t="str">
            <v/>
          </cell>
          <cell r="CE798" t="str">
            <v/>
          </cell>
          <cell r="CF798" t="str">
            <v xml:space="preserve">Remove and replace part with standard tools. No Special tools predicted. </v>
          </cell>
          <cell r="CG798" t="str">
            <v xml:space="preserve">Reinstall in the reverse order. </v>
          </cell>
          <cell r="CH798" t="str">
            <v/>
          </cell>
          <cell r="CI798" t="str">
            <v xml:space="preserve">Use thread-locking compound on fasteners. Use silicone grease on bonded seals for preservation.  Use anti-seizing grease/compound on bulkhead connectors and bolts.  Use  bonding compound on mounting strap clamp locations as required. </v>
          </cell>
          <cell r="CJ798" t="str">
            <v xml:space="preserve">No predicted life limitations. </v>
          </cell>
          <cell r="CK798" t="str">
            <v/>
          </cell>
          <cell r="CL798" t="str">
            <v>Y</v>
          </cell>
        </row>
        <row r="799">
          <cell r="A799">
            <v>817</v>
          </cell>
          <cell r="B799" t="str">
            <v>Aluminium</v>
          </cell>
          <cell r="C799">
            <v>3</v>
          </cell>
          <cell r="D799" t="str">
            <v>Y</v>
          </cell>
          <cell r="E799">
            <v>1.4E-2</v>
          </cell>
          <cell r="F799" t="str">
            <v>SV00A0A410AA1309</v>
          </cell>
          <cell r="G799" t="str">
            <v>FT28445</v>
          </cell>
          <cell r="H799" t="str">
            <v>PMRS</v>
          </cell>
          <cell r="I799" t="str">
            <v>AUXILIARY TANK- 2 - PMRS</v>
          </cell>
          <cell r="J799" t="str">
            <v>Aux Retaining Plate</v>
          </cell>
          <cell r="K799" t="str">
            <v>Aluminium Support Structure</v>
          </cell>
          <cell r="L799" t="str">
            <v>Aux Retaining Plate</v>
          </cell>
          <cell r="M799">
            <v>1</v>
          </cell>
          <cell r="N799">
            <v>1</v>
          </cell>
          <cell r="O799">
            <v>1.4E-2</v>
          </cell>
          <cell r="P799">
            <v>1.4E-2</v>
          </cell>
          <cell r="Q799">
            <v>1.4E-8</v>
          </cell>
          <cell r="R799">
            <v>71428571.428571433</v>
          </cell>
          <cell r="S799" t="str">
            <v>No redundancy</v>
          </cell>
          <cell r="T799" t="str">
            <v>NPRD 95 P2- 152, Plate Universal - 0.0040M converted to hours and divided by 8 (8 parts in Aluminium Support Structure)</v>
          </cell>
          <cell r="U799">
            <v>1</v>
          </cell>
          <cell r="V799">
            <v>0.7333333333333335</v>
          </cell>
          <cell r="W799">
            <v>1.0266666666666669E-8</v>
          </cell>
          <cell r="X79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799">
            <v>1</v>
          </cell>
          <cell r="AA799" t="str">
            <v>R6</v>
          </cell>
          <cell r="AB799" t="str">
            <v>T0</v>
          </cell>
          <cell r="AC799" t="str">
            <v>P23</v>
          </cell>
          <cell r="AD799" t="str">
            <v>T0</v>
          </cell>
          <cell r="AE799">
            <v>0</v>
          </cell>
          <cell r="AF799">
            <v>1.6666666666666666E-2</v>
          </cell>
          <cell r="AG799">
            <v>0.6166666666666667</v>
          </cell>
          <cell r="AH799">
            <v>1.6666666666666666E-2</v>
          </cell>
          <cell r="AI799">
            <v>0</v>
          </cell>
          <cell r="AJ799">
            <v>8.3333333333333329E-2</v>
          </cell>
          <cell r="AK799">
            <v>0</v>
          </cell>
          <cell r="AL799">
            <v>0</v>
          </cell>
          <cell r="AM799">
            <v>0.7333333333333335</v>
          </cell>
          <cell r="AN799">
            <v>1.0266666666666669E-8</v>
          </cell>
          <cell r="AP799">
            <v>2</v>
          </cell>
          <cell r="AQ799">
            <v>2</v>
          </cell>
          <cell r="BD799">
            <v>2</v>
          </cell>
          <cell r="BJ799">
            <v>1</v>
          </cell>
          <cell r="BK799">
            <v>1</v>
          </cell>
          <cell r="BL799">
            <v>2</v>
          </cell>
          <cell r="BM799">
            <v>1</v>
          </cell>
          <cell r="BO799" t="str">
            <v/>
          </cell>
          <cell r="BP799" t="str">
            <v xml:space="preserve">Expected to be replaceable. </v>
          </cell>
          <cell r="BQ799" t="str">
            <v/>
          </cell>
          <cell r="BR799" t="str">
            <v/>
          </cell>
          <cell r="BS799" t="str">
            <v/>
          </cell>
          <cell r="BT799" t="str">
            <v/>
          </cell>
          <cell r="BU799" t="str">
            <v/>
          </cell>
          <cell r="BV799" t="str">
            <v xml:space="preserve">Remove tank in accordance with above to gain access. Expected to need 2 mechanics to remove tank. </v>
          </cell>
          <cell r="BW799" t="str">
            <v/>
          </cell>
          <cell r="BX799" t="str">
            <v/>
          </cell>
          <cell r="BY799" t="str">
            <v/>
          </cell>
          <cell r="BZ799" t="str">
            <v/>
          </cell>
          <cell r="CA799" t="str">
            <v xml:space="preserve">Repair by exchange available at First or Second line without special facilities. </v>
          </cell>
          <cell r="CB799" t="str">
            <v/>
          </cell>
          <cell r="CC799" t="str">
            <v/>
          </cell>
          <cell r="CD799" t="str">
            <v/>
          </cell>
          <cell r="CE799" t="str">
            <v/>
          </cell>
          <cell r="CF799" t="str">
            <v xml:space="preserve">Remove and replace part with standard tools. No Special tools predicted. </v>
          </cell>
          <cell r="CG799" t="str">
            <v xml:space="preserve">Reinstall in the reverse order. </v>
          </cell>
          <cell r="CH799" t="str">
            <v/>
          </cell>
          <cell r="CI799" t="str">
            <v xml:space="preserve">Use thread-locking compound on fasteners. Use silicone grease on bonded seals for preservation.  Use anti-seizing grease/compound on bulkhead connectors and bolts.  Use  bonding compound on mounting strap clamp locations as required. </v>
          </cell>
          <cell r="CJ799" t="str">
            <v xml:space="preserve">No predicted life limitations. </v>
          </cell>
          <cell r="CK799" t="str">
            <v/>
          </cell>
          <cell r="CL799" t="str">
            <v>Y</v>
          </cell>
        </row>
        <row r="800">
          <cell r="A800">
            <v>818</v>
          </cell>
          <cell r="B800">
            <v>412</v>
          </cell>
          <cell r="C800">
            <v>3</v>
          </cell>
          <cell r="D800" t="str">
            <v>Y</v>
          </cell>
          <cell r="E800">
            <v>0.224</v>
          </cell>
          <cell r="F800" t="str">
            <v>SV00A0A410AA1311</v>
          </cell>
          <cell r="G800" t="str">
            <v>BT-M6X30SK/SS</v>
          </cell>
          <cell r="H800" t="str">
            <v>PMRS</v>
          </cell>
          <cell r="I800" t="str">
            <v>AUXILIARY TANK- 2 - PMRS</v>
          </cell>
          <cell r="J800" t="str">
            <v>M6 Socket Head Bolt</v>
          </cell>
          <cell r="K800" t="str">
            <v>Aluminium Support Structure</v>
          </cell>
          <cell r="L800" t="str">
            <v>M6 Socket Head Bolt</v>
          </cell>
          <cell r="M800">
            <v>4</v>
          </cell>
          <cell r="N800">
            <v>4</v>
          </cell>
          <cell r="O800">
            <v>5.6000000000000001E-2</v>
          </cell>
          <cell r="P800">
            <v>0.224</v>
          </cell>
          <cell r="Q800">
            <v>2.2399999999999999E-7</v>
          </cell>
          <cell r="R800">
            <v>4464285.7142857146</v>
          </cell>
          <cell r="S800" t="str">
            <v>Multiple fasteners</v>
          </cell>
          <cell r="T800" t="str">
            <v>NPRD 95 P2-20, Bolt Hex Head - 0.0020M converted to hours</v>
          </cell>
          <cell r="U800">
            <v>1</v>
          </cell>
          <cell r="V800">
            <v>0.25</v>
          </cell>
          <cell r="W800">
            <v>5.5999999999999999E-8</v>
          </cell>
          <cell r="X80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800">
            <v>1</v>
          </cell>
          <cell r="AA800" t="str">
            <v>R6</v>
          </cell>
          <cell r="AB800" t="str">
            <v>T0</v>
          </cell>
          <cell r="AC800" t="str">
            <v>P6</v>
          </cell>
          <cell r="AD800" t="str">
            <v>T0</v>
          </cell>
          <cell r="AE800">
            <v>0</v>
          </cell>
          <cell r="AF800">
            <v>1.6666666666666666E-2</v>
          </cell>
          <cell r="AG800">
            <v>0.13333333333333333</v>
          </cell>
          <cell r="AH800">
            <v>1.6666666666666666E-2</v>
          </cell>
          <cell r="AI800">
            <v>0</v>
          </cell>
          <cell r="AJ800">
            <v>8.3333333333333329E-2</v>
          </cell>
          <cell r="AK800">
            <v>0</v>
          </cell>
          <cell r="AL800">
            <v>0</v>
          </cell>
          <cell r="AM800">
            <v>0.25</v>
          </cell>
          <cell r="AN800">
            <v>5.5999999999999999E-8</v>
          </cell>
          <cell r="AP800">
            <v>2</v>
          </cell>
          <cell r="AQ800">
            <v>2</v>
          </cell>
          <cell r="BD800">
            <v>2</v>
          </cell>
          <cell r="BJ800">
            <v>1</v>
          </cell>
          <cell r="BK800">
            <v>1</v>
          </cell>
          <cell r="BL800">
            <v>2</v>
          </cell>
          <cell r="BM800">
            <v>1</v>
          </cell>
          <cell r="BO800" t="str">
            <v/>
          </cell>
          <cell r="BP800" t="str">
            <v xml:space="preserve">Expected to be replaceable. </v>
          </cell>
          <cell r="BQ800" t="str">
            <v/>
          </cell>
          <cell r="BR800" t="str">
            <v/>
          </cell>
          <cell r="BS800" t="str">
            <v/>
          </cell>
          <cell r="BT800" t="str">
            <v/>
          </cell>
          <cell r="BU800" t="str">
            <v/>
          </cell>
          <cell r="BV800" t="str">
            <v xml:space="preserve">Remove tank in accordance with above to gain access. Expected to need 2 mechanics to remove tank. </v>
          </cell>
          <cell r="BW800" t="str">
            <v/>
          </cell>
          <cell r="BX800" t="str">
            <v/>
          </cell>
          <cell r="BY800" t="str">
            <v/>
          </cell>
          <cell r="BZ800" t="str">
            <v/>
          </cell>
          <cell r="CA800" t="str">
            <v xml:space="preserve">Repair by exchange available at First or Second line without special facilities. </v>
          </cell>
          <cell r="CB800" t="str">
            <v/>
          </cell>
          <cell r="CC800" t="str">
            <v/>
          </cell>
          <cell r="CD800" t="str">
            <v/>
          </cell>
          <cell r="CE800" t="str">
            <v/>
          </cell>
          <cell r="CF800" t="str">
            <v xml:space="preserve">Remove and replace part with standard tools. No Special tools predicted. </v>
          </cell>
          <cell r="CG800" t="str">
            <v xml:space="preserve">Reinstall in the reverse order. </v>
          </cell>
          <cell r="CH800" t="str">
            <v/>
          </cell>
          <cell r="CI800" t="str">
            <v xml:space="preserve">Use thread-locking compound on fasteners. Use silicone grease on bonded seals for preservation.  Use anti-seizing grease/compound on bulkhead connectors and bolts.  Use  bonding compound on mounting strap clamp locations as required. </v>
          </cell>
          <cell r="CJ800" t="str">
            <v xml:space="preserve">No predicted life limitations. </v>
          </cell>
          <cell r="CK800" t="str">
            <v/>
          </cell>
          <cell r="CL800" t="str">
            <v>Y</v>
          </cell>
        </row>
        <row r="801">
          <cell r="A801">
            <v>819</v>
          </cell>
          <cell r="B801">
            <v>404</v>
          </cell>
          <cell r="C801">
            <v>3</v>
          </cell>
          <cell r="D801" t="str">
            <v>Y</v>
          </cell>
          <cell r="E801">
            <v>6.6455015354075289E-2</v>
          </cell>
          <cell r="F801" t="str">
            <v>SV00A0A410AA1313</v>
          </cell>
          <cell r="G801" t="str">
            <v>Z-W-M6/SS</v>
          </cell>
          <cell r="H801" t="str">
            <v>PMRS</v>
          </cell>
          <cell r="I801" t="str">
            <v>AUXILIARY TANK- 2 - PMRS</v>
          </cell>
          <cell r="J801" t="str">
            <v>M6 Washer</v>
          </cell>
          <cell r="K801" t="str">
            <v>Aluminium Support Structure</v>
          </cell>
          <cell r="L801" t="str">
            <v>M6 Washer</v>
          </cell>
          <cell r="M801">
            <v>4</v>
          </cell>
          <cell r="N801">
            <v>4</v>
          </cell>
          <cell r="O801">
            <v>1.6613753838518822E-2</v>
          </cell>
          <cell r="P801">
            <v>6.6455015354075289E-2</v>
          </cell>
          <cell r="Q801">
            <v>6.6455015354075293E-8</v>
          </cell>
          <cell r="R801">
            <v>15047773.214285713</v>
          </cell>
          <cell r="S801" t="str">
            <v>Multiple fasteners</v>
          </cell>
          <cell r="T801" t="str">
            <v>NPRD 95 P2-237, Washer P# 7748743 - 1/1685.3506M GM converted to hours</v>
          </cell>
          <cell r="U801">
            <v>1</v>
          </cell>
          <cell r="V801">
            <v>0.25</v>
          </cell>
          <cell r="W801">
            <v>1.6613753838518823E-8</v>
          </cell>
          <cell r="X80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801">
            <v>1</v>
          </cell>
          <cell r="AA801" t="str">
            <v>R6</v>
          </cell>
          <cell r="AB801" t="str">
            <v>T0</v>
          </cell>
          <cell r="AC801" t="str">
            <v>P26</v>
          </cell>
          <cell r="AD801" t="str">
            <v>T0</v>
          </cell>
          <cell r="AE801">
            <v>0</v>
          </cell>
          <cell r="AF801">
            <v>1.6666666666666666E-2</v>
          </cell>
          <cell r="AG801">
            <v>0.13333333333333333</v>
          </cell>
          <cell r="AH801">
            <v>1.6666666666666666E-2</v>
          </cell>
          <cell r="AI801">
            <v>0</v>
          </cell>
          <cell r="AJ801">
            <v>8.3333333333333329E-2</v>
          </cell>
          <cell r="AK801">
            <v>0</v>
          </cell>
          <cell r="AL801">
            <v>0</v>
          </cell>
          <cell r="AM801">
            <v>0.25</v>
          </cell>
          <cell r="AN801">
            <v>1.6613753838518823E-8</v>
          </cell>
          <cell r="AP801">
            <v>2</v>
          </cell>
          <cell r="AQ801">
            <v>2</v>
          </cell>
          <cell r="BD801">
            <v>2</v>
          </cell>
          <cell r="BJ801">
            <v>1</v>
          </cell>
          <cell r="BK801">
            <v>1</v>
          </cell>
          <cell r="BL801">
            <v>2</v>
          </cell>
          <cell r="BM801">
            <v>1</v>
          </cell>
          <cell r="BO801" t="str">
            <v/>
          </cell>
          <cell r="BP801" t="str">
            <v xml:space="preserve">Expected to be replaceable. </v>
          </cell>
          <cell r="BQ801" t="str">
            <v/>
          </cell>
          <cell r="BR801" t="str">
            <v/>
          </cell>
          <cell r="BS801" t="str">
            <v/>
          </cell>
          <cell r="BT801" t="str">
            <v/>
          </cell>
          <cell r="BU801" t="str">
            <v/>
          </cell>
          <cell r="BV801" t="str">
            <v xml:space="preserve">Remove tank in accordance with above to gain access. Expected to need 2 mechanics to remove tank. </v>
          </cell>
          <cell r="BW801" t="str">
            <v/>
          </cell>
          <cell r="BX801" t="str">
            <v/>
          </cell>
          <cell r="BY801" t="str">
            <v/>
          </cell>
          <cell r="BZ801" t="str">
            <v/>
          </cell>
          <cell r="CA801" t="str">
            <v xml:space="preserve">Repair by exchange available at First or Second line without special facilities. </v>
          </cell>
          <cell r="CB801" t="str">
            <v/>
          </cell>
          <cell r="CC801" t="str">
            <v/>
          </cell>
          <cell r="CD801" t="str">
            <v/>
          </cell>
          <cell r="CE801" t="str">
            <v/>
          </cell>
          <cell r="CF801" t="str">
            <v xml:space="preserve">Remove and replace part with standard tools. No Special tools predicted. </v>
          </cell>
          <cell r="CG801" t="str">
            <v xml:space="preserve">Reinstall in the reverse order. </v>
          </cell>
          <cell r="CH801" t="str">
            <v/>
          </cell>
          <cell r="CI801" t="str">
            <v xml:space="preserve">Use thread-locking compound on fasteners. Use silicone grease on bonded seals for preservation.  Use anti-seizing grease/compound on bulkhead connectors and bolts.  Use  bonding compound on mounting strap clamp locations as required. </v>
          </cell>
          <cell r="CJ801" t="str">
            <v xml:space="preserve">No predicted life limitations. </v>
          </cell>
          <cell r="CK801" t="str">
            <v/>
          </cell>
          <cell r="CL801" t="str">
            <v>Y</v>
          </cell>
        </row>
        <row r="802">
          <cell r="A802">
            <v>820</v>
          </cell>
          <cell r="B802">
            <v>412</v>
          </cell>
          <cell r="C802">
            <v>3</v>
          </cell>
          <cell r="D802" t="str">
            <v>Y</v>
          </cell>
          <cell r="E802">
            <v>0.39200000000000002</v>
          </cell>
          <cell r="F802" t="str">
            <v>SV00A0A410AA1315</v>
          </cell>
          <cell r="G802" t="str">
            <v>BT-M20X60HX/SS</v>
          </cell>
          <cell r="H802" t="str">
            <v>PMRS</v>
          </cell>
          <cell r="I802" t="str">
            <v>AUXILIARY TANK- 2 - PMRS</v>
          </cell>
          <cell r="J802" t="str">
            <v>M20 Bolt</v>
          </cell>
          <cell r="K802" t="str">
            <v>Aluminium Support Structure</v>
          </cell>
          <cell r="L802" t="str">
            <v>M20 Bolt</v>
          </cell>
          <cell r="M802">
            <v>7</v>
          </cell>
          <cell r="N802">
            <v>7</v>
          </cell>
          <cell r="O802">
            <v>5.6000000000000001E-2</v>
          </cell>
          <cell r="P802">
            <v>0.39200000000000002</v>
          </cell>
          <cell r="Q802">
            <v>3.9200000000000002E-7</v>
          </cell>
          <cell r="R802">
            <v>2551020.4081632653</v>
          </cell>
          <cell r="S802" t="str">
            <v>Multiple fasteners</v>
          </cell>
          <cell r="T802" t="str">
            <v>NPRD 95 P2-20, Bolt Hex Head - 0.0020M converted to hours</v>
          </cell>
          <cell r="U802">
            <v>1</v>
          </cell>
          <cell r="V802">
            <v>0.25</v>
          </cell>
          <cell r="W802">
            <v>9.8000000000000004E-8</v>
          </cell>
          <cell r="X80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802">
            <v>1</v>
          </cell>
          <cell r="AA802" t="str">
            <v>R6</v>
          </cell>
          <cell r="AB802" t="str">
            <v>T0</v>
          </cell>
          <cell r="AC802" t="str">
            <v>P6</v>
          </cell>
          <cell r="AD802" t="str">
            <v>T0</v>
          </cell>
          <cell r="AE802">
            <v>0</v>
          </cell>
          <cell r="AF802">
            <v>1.6666666666666666E-2</v>
          </cell>
          <cell r="AG802">
            <v>0.13333333333333333</v>
          </cell>
          <cell r="AH802">
            <v>1.6666666666666666E-2</v>
          </cell>
          <cell r="AI802">
            <v>0</v>
          </cell>
          <cell r="AJ802">
            <v>8.3333333333333329E-2</v>
          </cell>
          <cell r="AK802">
            <v>0</v>
          </cell>
          <cell r="AL802">
            <v>0</v>
          </cell>
          <cell r="AM802">
            <v>0.25</v>
          </cell>
          <cell r="AN802">
            <v>9.8000000000000004E-8</v>
          </cell>
          <cell r="AP802">
            <v>2</v>
          </cell>
          <cell r="AQ802">
            <v>2</v>
          </cell>
          <cell r="BD802">
            <v>2</v>
          </cell>
          <cell r="BJ802">
            <v>1</v>
          </cell>
          <cell r="BK802">
            <v>1</v>
          </cell>
          <cell r="BL802">
            <v>2</v>
          </cell>
          <cell r="BM802">
            <v>1</v>
          </cell>
          <cell r="BO802" t="str">
            <v/>
          </cell>
          <cell r="BP802" t="str">
            <v xml:space="preserve">Expected to be replaceable. </v>
          </cell>
          <cell r="BQ802" t="str">
            <v/>
          </cell>
          <cell r="BR802" t="str">
            <v/>
          </cell>
          <cell r="BS802" t="str">
            <v/>
          </cell>
          <cell r="BT802" t="str">
            <v/>
          </cell>
          <cell r="BU802" t="str">
            <v/>
          </cell>
          <cell r="BV802" t="str">
            <v xml:space="preserve">Remove tank in accordance with above to gain access. Expected to need 2 mechanics to remove tank. </v>
          </cell>
          <cell r="BW802" t="str">
            <v/>
          </cell>
          <cell r="BX802" t="str">
            <v/>
          </cell>
          <cell r="BY802" t="str">
            <v/>
          </cell>
          <cell r="BZ802" t="str">
            <v/>
          </cell>
          <cell r="CA802" t="str">
            <v xml:space="preserve">Repair by exchange available at First or Second line without special facilities. </v>
          </cell>
          <cell r="CB802" t="str">
            <v/>
          </cell>
          <cell r="CC802" t="str">
            <v/>
          </cell>
          <cell r="CD802" t="str">
            <v/>
          </cell>
          <cell r="CE802" t="str">
            <v/>
          </cell>
          <cell r="CF802" t="str">
            <v xml:space="preserve">Remove and replace part with standard tools. No Special tools predicted. </v>
          </cell>
          <cell r="CG802" t="str">
            <v xml:space="preserve">Reinstall in the reverse order. </v>
          </cell>
          <cell r="CH802" t="str">
            <v/>
          </cell>
          <cell r="CI802" t="str">
            <v xml:space="preserve">Use thread-locking compound on fasteners. Use silicone grease on bonded seals for preservation.  Use anti-seizing grease/compound on bulkhead connectors and bolts.  Use  bonding compound on mounting strap clamp locations as required. </v>
          </cell>
          <cell r="CJ802" t="str">
            <v xml:space="preserve">No predicted life limitations. </v>
          </cell>
          <cell r="CK802" t="str">
            <v/>
          </cell>
          <cell r="CL802" t="str">
            <v>Y</v>
          </cell>
        </row>
        <row r="803">
          <cell r="A803">
            <v>821</v>
          </cell>
          <cell r="B803">
            <v>404</v>
          </cell>
          <cell r="C803">
            <v>3</v>
          </cell>
          <cell r="D803" t="str">
            <v>Y</v>
          </cell>
          <cell r="E803">
            <v>0.1495237845466694</v>
          </cell>
          <cell r="F803" t="str">
            <v>SV00A0A410AA1317</v>
          </cell>
          <cell r="G803" t="str">
            <v>Z-W-M20/SS</v>
          </cell>
          <cell r="H803" t="str">
            <v>PMRS</v>
          </cell>
          <cell r="I803" t="str">
            <v>AUXILIARY TANK- 2 - PMRS</v>
          </cell>
          <cell r="J803" t="str">
            <v>M20 Washer</v>
          </cell>
          <cell r="K803" t="str">
            <v>Aluminium Support Structure</v>
          </cell>
          <cell r="L803" t="str">
            <v>M20 Washer</v>
          </cell>
          <cell r="M803">
            <v>9</v>
          </cell>
          <cell r="N803">
            <v>9</v>
          </cell>
          <cell r="O803">
            <v>1.6613753838518822E-2</v>
          </cell>
          <cell r="P803">
            <v>0.1495237845466694</v>
          </cell>
          <cell r="Q803">
            <v>1.4952378454666939E-7</v>
          </cell>
          <cell r="R803">
            <v>6687899.2063492071</v>
          </cell>
          <cell r="S803" t="str">
            <v>Multiple fasteners</v>
          </cell>
          <cell r="T803" t="str">
            <v>NPRD 95 P2-237, Washer P# 7748743 - 1/1685.3506M GM converted to hours</v>
          </cell>
          <cell r="U803">
            <v>1</v>
          </cell>
          <cell r="V803">
            <v>0.25</v>
          </cell>
          <cell r="W803">
            <v>3.7380946136667348E-8</v>
          </cell>
          <cell r="X80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803">
            <v>1</v>
          </cell>
          <cell r="AA803" t="str">
            <v>R6</v>
          </cell>
          <cell r="AB803" t="str">
            <v>T0</v>
          </cell>
          <cell r="AC803" t="str">
            <v>P26</v>
          </cell>
          <cell r="AD803" t="str">
            <v>T0</v>
          </cell>
          <cell r="AE803">
            <v>0</v>
          </cell>
          <cell r="AF803">
            <v>1.6666666666666666E-2</v>
          </cell>
          <cell r="AG803">
            <v>0.13333333333333333</v>
          </cell>
          <cell r="AH803">
            <v>1.6666666666666666E-2</v>
          </cell>
          <cell r="AI803">
            <v>0</v>
          </cell>
          <cell r="AJ803">
            <v>8.3333333333333329E-2</v>
          </cell>
          <cell r="AK803">
            <v>0</v>
          </cell>
          <cell r="AL803">
            <v>0</v>
          </cell>
          <cell r="AM803">
            <v>0.25</v>
          </cell>
          <cell r="AN803">
            <v>3.7380946136667348E-8</v>
          </cell>
          <cell r="AP803">
            <v>2</v>
          </cell>
          <cell r="AQ803">
            <v>2</v>
          </cell>
          <cell r="BD803">
            <v>2</v>
          </cell>
          <cell r="BJ803">
            <v>1</v>
          </cell>
          <cell r="BK803">
            <v>1</v>
          </cell>
          <cell r="BL803">
            <v>2</v>
          </cell>
          <cell r="BM803">
            <v>1</v>
          </cell>
          <cell r="BO803" t="str">
            <v/>
          </cell>
          <cell r="BP803" t="str">
            <v xml:space="preserve">Expected to be replaceable. </v>
          </cell>
          <cell r="BQ803" t="str">
            <v/>
          </cell>
          <cell r="BR803" t="str">
            <v/>
          </cell>
          <cell r="BS803" t="str">
            <v/>
          </cell>
          <cell r="BT803" t="str">
            <v/>
          </cell>
          <cell r="BU803" t="str">
            <v/>
          </cell>
          <cell r="BV803" t="str">
            <v xml:space="preserve">Remove tank in accordance with above to gain access. Expected to need 2 mechanics to remove tank. </v>
          </cell>
          <cell r="BW803" t="str">
            <v/>
          </cell>
          <cell r="BX803" t="str">
            <v/>
          </cell>
          <cell r="BY803" t="str">
            <v/>
          </cell>
          <cell r="BZ803" t="str">
            <v/>
          </cell>
          <cell r="CA803" t="str">
            <v xml:space="preserve">Repair by exchange available at First or Second line without special facilities. </v>
          </cell>
          <cell r="CB803" t="str">
            <v/>
          </cell>
          <cell r="CC803" t="str">
            <v/>
          </cell>
          <cell r="CD803" t="str">
            <v/>
          </cell>
          <cell r="CE803" t="str">
            <v/>
          </cell>
          <cell r="CF803" t="str">
            <v xml:space="preserve">Remove and replace part with standard tools. No Special tools predicted. </v>
          </cell>
          <cell r="CG803" t="str">
            <v xml:space="preserve">Reinstall in the reverse order. </v>
          </cell>
          <cell r="CH803" t="str">
            <v/>
          </cell>
          <cell r="CI803" t="str">
            <v xml:space="preserve">Use thread-locking compound on fasteners. Use silicone grease on bonded seals for preservation.  Use anti-seizing grease/compound on bulkhead connectors and bolts.  Use  bonding compound on mounting strap clamp locations as required. </v>
          </cell>
          <cell r="CJ803" t="str">
            <v xml:space="preserve">No predicted life limitations. </v>
          </cell>
          <cell r="CK803" t="str">
            <v/>
          </cell>
          <cell r="CL803" t="str">
            <v>Y</v>
          </cell>
        </row>
        <row r="804">
          <cell r="A804">
            <v>822</v>
          </cell>
          <cell r="B804">
            <v>406</v>
          </cell>
          <cell r="C804">
            <v>3</v>
          </cell>
          <cell r="D804" t="str">
            <v>Y</v>
          </cell>
          <cell r="E804">
            <v>8.9714274454228818E-2</v>
          </cell>
          <cell r="F804" t="str">
            <v>SV00A0A410AA1319</v>
          </cell>
          <cell r="G804" t="str">
            <v>Z-W-M20/SS</v>
          </cell>
          <cell r="H804" t="str">
            <v>PMRS</v>
          </cell>
          <cell r="I804" t="str">
            <v>AUXILIARY TANK- 2 - PMRS</v>
          </cell>
          <cell r="J804" t="str">
            <v>M20 Nut</v>
          </cell>
          <cell r="K804" t="str">
            <v>Aluminium Support Structure</v>
          </cell>
          <cell r="L804" t="str">
            <v>M20 Nut</v>
          </cell>
          <cell r="M804">
            <v>2</v>
          </cell>
          <cell r="N804">
            <v>2</v>
          </cell>
          <cell r="O804">
            <v>4.4857137227114409E-2</v>
          </cell>
          <cell r="P804">
            <v>8.9714274454228818E-2</v>
          </cell>
          <cell r="Q804">
            <v>8.9714274454228823E-8</v>
          </cell>
          <cell r="R804">
            <v>11146498.214285715</v>
          </cell>
          <cell r="S804" t="str">
            <v>No redundancy</v>
          </cell>
          <cell r="T804" t="str">
            <v>NPRD 95 P2-146, Nut Plain Hexagon P# MS-51968-17- 1/624.2039M GM converted to hours.</v>
          </cell>
          <cell r="U804">
            <v>1</v>
          </cell>
          <cell r="V804">
            <v>0.25</v>
          </cell>
          <cell r="W804">
            <v>2.2428568613557206E-8</v>
          </cell>
          <cell r="X80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804">
            <v>1</v>
          </cell>
          <cell r="AA804" t="str">
            <v>R6</v>
          </cell>
          <cell r="AB804" t="str">
            <v>T0</v>
          </cell>
          <cell r="AC804" t="str">
            <v>P19</v>
          </cell>
          <cell r="AD804" t="str">
            <v>T0</v>
          </cell>
          <cell r="AE804">
            <v>0</v>
          </cell>
          <cell r="AF804">
            <v>1.6666666666666666E-2</v>
          </cell>
          <cell r="AG804">
            <v>0.13333333333333333</v>
          </cell>
          <cell r="AH804">
            <v>1.6666666666666666E-2</v>
          </cell>
          <cell r="AI804">
            <v>0</v>
          </cell>
          <cell r="AJ804">
            <v>8.3333333333333329E-2</v>
          </cell>
          <cell r="AK804">
            <v>0</v>
          </cell>
          <cell r="AL804">
            <v>0</v>
          </cell>
          <cell r="AM804">
            <v>0.25</v>
          </cell>
          <cell r="AN804">
            <v>2.2428568613557206E-8</v>
          </cell>
          <cell r="AP804">
            <v>2</v>
          </cell>
          <cell r="AQ804">
            <v>2</v>
          </cell>
          <cell r="BD804">
            <v>2</v>
          </cell>
          <cell r="BJ804">
            <v>1</v>
          </cell>
          <cell r="BK804">
            <v>1</v>
          </cell>
          <cell r="BL804">
            <v>2</v>
          </cell>
          <cell r="BM804">
            <v>1</v>
          </cell>
          <cell r="BO804" t="str">
            <v/>
          </cell>
          <cell r="BP804" t="str">
            <v xml:space="preserve">Expected to be replaceable. </v>
          </cell>
          <cell r="BQ804" t="str">
            <v/>
          </cell>
          <cell r="BR804" t="str">
            <v/>
          </cell>
          <cell r="BS804" t="str">
            <v/>
          </cell>
          <cell r="BT804" t="str">
            <v/>
          </cell>
          <cell r="BU804" t="str">
            <v/>
          </cell>
          <cell r="BV804" t="str">
            <v xml:space="preserve">Remove tank in accordance with above to gain access. Expected to need 2 mechanics to remove tank. </v>
          </cell>
          <cell r="BW804" t="str">
            <v/>
          </cell>
          <cell r="BX804" t="str">
            <v/>
          </cell>
          <cell r="BY804" t="str">
            <v/>
          </cell>
          <cell r="BZ804" t="str">
            <v/>
          </cell>
          <cell r="CA804" t="str">
            <v xml:space="preserve">Repair by exchange available at First or Second line without special facilities. </v>
          </cell>
          <cell r="CB804" t="str">
            <v/>
          </cell>
          <cell r="CC804" t="str">
            <v/>
          </cell>
          <cell r="CD804" t="str">
            <v/>
          </cell>
          <cell r="CE804" t="str">
            <v/>
          </cell>
          <cell r="CF804" t="str">
            <v xml:space="preserve">Remove and replace part with standard tools. No Special tools predicted. </v>
          </cell>
          <cell r="CG804" t="str">
            <v xml:space="preserve">Reinstall in the reverse order. </v>
          </cell>
          <cell r="CH804" t="str">
            <v/>
          </cell>
          <cell r="CI804" t="str">
            <v xml:space="preserve">Use thread-locking compound on fasteners. Use silicone grease on bonded seals for preservation.  Use anti-seizing grease/compound on bulkhead connectors and bolts.  Use  bonding compound on mounting strap clamp locations as required. </v>
          </cell>
          <cell r="CJ804" t="str">
            <v xml:space="preserve">No predicted life limitations. </v>
          </cell>
          <cell r="CK804" t="str">
            <v/>
          </cell>
          <cell r="CL804" t="str">
            <v>Y</v>
          </cell>
        </row>
        <row r="805">
          <cell r="A805">
            <v>823</v>
          </cell>
          <cell r="B805">
            <v>469</v>
          </cell>
          <cell r="C805">
            <v>1</v>
          </cell>
          <cell r="D805" t="str">
            <v>N</v>
          </cell>
          <cell r="E805">
            <v>0</v>
          </cell>
          <cell r="F805" t="str">
            <v>SV00A0A410AA</v>
          </cell>
          <cell r="G805" t="str">
            <v>FT28205</v>
          </cell>
          <cell r="H805" t="str">
            <v>REPAIR</v>
          </cell>
          <cell r="I805" t="str">
            <v>AUXILIARY TANK- 3 - REPAIR</v>
          </cell>
          <cell r="J805" t="str">
            <v/>
          </cell>
          <cell r="K805" t="str">
            <v>AUXILIARY TANK</v>
          </cell>
          <cell r="L805" t="str">
            <v/>
          </cell>
          <cell r="M805" t="str">
            <v/>
          </cell>
          <cell r="N805" t="str">
            <v/>
          </cell>
          <cell r="O805">
            <v>74.778106435805327</v>
          </cell>
          <cell r="P805">
            <v>74.778106435805327</v>
          </cell>
          <cell r="Q805">
            <v>7.4778106435805327E-5</v>
          </cell>
          <cell r="R805">
            <v>13372.898133740106</v>
          </cell>
          <cell r="S805" t="str">
            <v>Main and Secondary Tanks continues to provide fuel to Collector Tank</v>
          </cell>
          <cell r="T805" t="str">
            <v>Sum of Below Parts</v>
          </cell>
          <cell r="U805">
            <v>1</v>
          </cell>
          <cell r="V805">
            <v>0.30737676432984007</v>
          </cell>
          <cell r="W805">
            <v>2.2985052398950231E-5</v>
          </cell>
          <cell r="Z805">
            <v>0</v>
          </cell>
          <cell r="AA805" t="str">
            <v>T0</v>
          </cell>
          <cell r="AB805" t="str">
            <v>T0</v>
          </cell>
          <cell r="AC805" t="str">
            <v>T0</v>
          </cell>
          <cell r="AD805" t="str">
            <v>T0</v>
          </cell>
          <cell r="AL805" t="str">
            <v>MTTE =</v>
          </cell>
          <cell r="AM805">
            <v>0.30737676432984007</v>
          </cell>
          <cell r="BQ805" t="str">
            <v/>
          </cell>
          <cell r="BR805" t="str">
            <v/>
          </cell>
          <cell r="BS805" t="str">
            <v/>
          </cell>
          <cell r="BT805" t="str">
            <v/>
          </cell>
          <cell r="BV805" t="str">
            <v/>
          </cell>
          <cell r="BW805" t="str">
            <v/>
          </cell>
          <cell r="BX805" t="str">
            <v/>
          </cell>
          <cell r="BZ805" t="str">
            <v/>
          </cell>
          <cell r="CE805" t="str">
            <v/>
          </cell>
          <cell r="CK805" t="str">
            <v/>
          </cell>
          <cell r="CL805" t="str">
            <v>Y</v>
          </cell>
        </row>
        <row r="806">
          <cell r="A806">
            <v>824</v>
          </cell>
          <cell r="B806">
            <v>470</v>
          </cell>
          <cell r="C806">
            <v>2</v>
          </cell>
          <cell r="D806" t="str">
            <v>N</v>
          </cell>
          <cell r="E806">
            <v>0</v>
          </cell>
          <cell r="F806" t="str">
            <v>SV00A0A410AA01</v>
          </cell>
          <cell r="G806" t="str">
            <v>FT28335</v>
          </cell>
          <cell r="H806" t="str">
            <v>REPAIR</v>
          </cell>
          <cell r="I806" t="str">
            <v>AUXILIARY TANK- 3 - REPAIR</v>
          </cell>
          <cell r="J806" t="str">
            <v>Rotational Moulding</v>
          </cell>
          <cell r="K806" t="str">
            <v>RM Tank CH54 Black Crosslink Polyethylene</v>
          </cell>
          <cell r="L806" t="str">
            <v>Rotational Moulding</v>
          </cell>
          <cell r="M806">
            <v>1</v>
          </cell>
          <cell r="N806">
            <v>1</v>
          </cell>
          <cell r="O806">
            <v>3.5896000000000003</v>
          </cell>
          <cell r="P806">
            <v>3.5896000000000003</v>
          </cell>
          <cell r="Q806">
            <v>3.5896000000000003E-6</v>
          </cell>
          <cell r="R806">
            <v>278582.57187430351</v>
          </cell>
          <cell r="S806" t="str">
            <v>Main and Secondary Tanks continues to provide fuel to Collector Tank</v>
          </cell>
          <cell r="T806" t="str">
            <v>NPRD 95 P2-213, Tank Fuel Engine - 0.1282M converted to hours</v>
          </cell>
          <cell r="U806">
            <v>2</v>
          </cell>
          <cell r="V806">
            <v>0.23333333333333334</v>
          </cell>
          <cell r="W806">
            <v>8.3757333333333337E-7</v>
          </cell>
          <cell r="X806" t="str">
            <v>Very difficult to repair. Remove and replace tank. Drain the tank. Remove the tank. Disconnect any pipework.  disconnect fuel level sensor and optical sensor.  Disconnect any retaining fasteners (straps, cradles and mounting plates).  Carefully remove the</v>
          </cell>
          <cell r="Z806">
            <v>1</v>
          </cell>
          <cell r="AA806" t="str">
            <v>R6</v>
          </cell>
          <cell r="AB806" t="str">
            <v>T0</v>
          </cell>
          <cell r="AC806" t="str">
            <v>P21</v>
          </cell>
          <cell r="AD806" t="str">
            <v>T0</v>
          </cell>
          <cell r="AE806">
            <v>0</v>
          </cell>
          <cell r="AF806">
            <v>1.6666666666666666E-2</v>
          </cell>
          <cell r="AG806">
            <v>0.11666666666666667</v>
          </cell>
          <cell r="AH806">
            <v>1.6666666666666666E-2</v>
          </cell>
          <cell r="AI806">
            <v>0</v>
          </cell>
          <cell r="AJ806">
            <v>8.3333333333333329E-2</v>
          </cell>
          <cell r="AK806">
            <v>0</v>
          </cell>
          <cell r="AL806">
            <v>0</v>
          </cell>
          <cell r="AM806">
            <v>0.23333333333333334</v>
          </cell>
          <cell r="AN806">
            <v>8.3757333333333337E-7</v>
          </cell>
          <cell r="AP806">
            <v>1</v>
          </cell>
          <cell r="AQ806">
            <v>5</v>
          </cell>
          <cell r="AX806">
            <v>1</v>
          </cell>
          <cell r="BD806">
            <v>2</v>
          </cell>
          <cell r="BI806">
            <v>1</v>
          </cell>
          <cell r="BJ806">
            <v>1</v>
          </cell>
          <cell r="BK806">
            <v>1</v>
          </cell>
          <cell r="BL806">
            <v>2</v>
          </cell>
          <cell r="BM806">
            <v>1</v>
          </cell>
          <cell r="BO806" t="str">
            <v/>
          </cell>
          <cell r="BP806" t="str">
            <v/>
          </cell>
          <cell r="BQ806" t="str">
            <v/>
          </cell>
          <cell r="BR806" t="str">
            <v/>
          </cell>
          <cell r="BS806" t="str">
            <v/>
          </cell>
          <cell r="BT806" t="str">
            <v/>
          </cell>
          <cell r="BU806" t="str">
            <v/>
          </cell>
          <cell r="BV806" t="str">
            <v>Very difficult to repair. Remove and replace tank. Drain the tank. Remove the tank. Disconnect any pipework.  disconnect fuel level sensor and optical sensor.  Disconnect any retaining fasteners (straps, cradles and mounting plates).  Carefully remove the</v>
          </cell>
          <cell r="BW806" t="str">
            <v/>
          </cell>
          <cell r="BX806" t="str">
            <v/>
          </cell>
          <cell r="BY806" t="str">
            <v/>
          </cell>
          <cell r="BZ806" t="str">
            <v/>
          </cell>
          <cell r="CA806" t="str">
            <v xml:space="preserve">Repair by exchange available at First or Second line without special facilities. </v>
          </cell>
          <cell r="CB806" t="str">
            <v/>
          </cell>
          <cell r="CC806" t="str">
            <v/>
          </cell>
          <cell r="CD806" t="str">
            <v xml:space="preserve">Difficult to repair.  Some specialist patching is possible.  GKN can supply details. </v>
          </cell>
          <cell r="CE806" t="str">
            <v/>
          </cell>
          <cell r="CF806" t="str">
            <v xml:space="preserve">Remove and replace part with standard tools. No Special tools predicted. </v>
          </cell>
          <cell r="CG806" t="str">
            <v xml:space="preserve">Reinstall in the reverse order. </v>
          </cell>
          <cell r="CH806" t="str">
            <v/>
          </cell>
          <cell r="CI806" t="str">
            <v xml:space="preserve">Use thread-locking compound on fasteners. Use silicone grease on bonded seals for preservation.  Use anti-seizing grease/compound on bulkhead connectors and bolts.  Use  bonding compound on mounting strap clamp locations as required. </v>
          </cell>
          <cell r="CJ806" t="str">
            <v xml:space="preserve">No predicted life limitations. </v>
          </cell>
          <cell r="CK806" t="str">
            <v/>
          </cell>
          <cell r="CL806" t="str">
            <v>Y</v>
          </cell>
        </row>
        <row r="807">
          <cell r="A807">
            <v>827</v>
          </cell>
          <cell r="B807">
            <v>362</v>
          </cell>
          <cell r="C807">
            <v>2</v>
          </cell>
          <cell r="D807" t="str">
            <v>N</v>
          </cell>
          <cell r="E807">
            <v>0</v>
          </cell>
          <cell r="F807" t="str">
            <v/>
          </cell>
          <cell r="G807" t="str">
            <v>FT28235</v>
          </cell>
          <cell r="H807" t="str">
            <v>PMRS</v>
          </cell>
          <cell r="I807" t="str">
            <v>AUXILIARY TANK- 3 - REPAIR</v>
          </cell>
          <cell r="J807" t="str">
            <v/>
          </cell>
          <cell r="K807" t="str">
            <v>COVERING AUX TANK</v>
          </cell>
          <cell r="L807" t="str">
            <v/>
          </cell>
          <cell r="M807" t="str">
            <v/>
          </cell>
          <cell r="N807" t="str">
            <v/>
          </cell>
          <cell r="O807">
            <v>3</v>
          </cell>
          <cell r="P807">
            <v>3</v>
          </cell>
          <cell r="Q807">
            <v>3.0000000000000001E-6</v>
          </cell>
          <cell r="R807">
            <v>333333.33333333331</v>
          </cell>
          <cell r="S807" t="str">
            <v>No redundancy</v>
          </cell>
          <cell r="T807" t="str">
            <v>Sum of Below Parts</v>
          </cell>
          <cell r="U807">
            <v>2</v>
          </cell>
          <cell r="V807">
            <v>0.23333333333333331</v>
          </cell>
          <cell r="W807">
            <v>6.9999999999999997E-7</v>
          </cell>
          <cell r="X807" t="str">
            <v xml:space="preserve">See parts below. Damaged parts will require replacement of tank. </v>
          </cell>
          <cell r="Z807">
            <v>0</v>
          </cell>
          <cell r="AA807" t="str">
            <v>T0</v>
          </cell>
          <cell r="AB807" t="str">
            <v>T0</v>
          </cell>
          <cell r="AC807" t="str">
            <v>T0</v>
          </cell>
          <cell r="AD807" t="str">
            <v>T0</v>
          </cell>
          <cell r="AL807" t="str">
            <v>MTTE =</v>
          </cell>
          <cell r="AM807">
            <v>0.23333333333333331</v>
          </cell>
          <cell r="AN807">
            <v>6.9999999999999997E-7</v>
          </cell>
          <cell r="BD807">
            <v>2</v>
          </cell>
          <cell r="BJ807">
            <v>6</v>
          </cell>
          <cell r="BN807">
            <v>3</v>
          </cell>
          <cell r="BO807" t="str">
            <v/>
          </cell>
          <cell r="BQ807" t="str">
            <v/>
          </cell>
          <cell r="BR807" t="str">
            <v/>
          </cell>
          <cell r="BS807" t="str">
            <v/>
          </cell>
          <cell r="BT807" t="str">
            <v/>
          </cell>
          <cell r="BU807" t="str">
            <v/>
          </cell>
          <cell r="BV807" t="str">
            <v/>
          </cell>
          <cell r="BW807" t="str">
            <v/>
          </cell>
          <cell r="BX807" t="str">
            <v/>
          </cell>
          <cell r="BY807" t="str">
            <v/>
          </cell>
          <cell r="BZ807" t="str">
            <v/>
          </cell>
          <cell r="CA807" t="str">
            <v/>
          </cell>
          <cell r="CB807" t="str">
            <v/>
          </cell>
          <cell r="CC807" t="str">
            <v/>
          </cell>
          <cell r="CD807" t="str">
            <v/>
          </cell>
          <cell r="CE807" t="str">
            <v/>
          </cell>
          <cell r="CF807" t="str">
            <v/>
          </cell>
          <cell r="CG807" t="str">
            <v/>
          </cell>
          <cell r="CH807" t="str">
            <v/>
          </cell>
          <cell r="CK807" t="str">
            <v xml:space="preserve">See parts below. Damaged parts will require replacement of tank. </v>
          </cell>
          <cell r="CL807" t="str">
            <v>Y</v>
          </cell>
        </row>
        <row r="808">
          <cell r="A808">
            <v>828</v>
          </cell>
          <cell r="B808">
            <v>474</v>
          </cell>
          <cell r="C808">
            <v>3</v>
          </cell>
          <cell r="D808" t="str">
            <v>Y</v>
          </cell>
          <cell r="E808">
            <v>1</v>
          </cell>
          <cell r="F808" t="str">
            <v>SV00A0A410AA0101</v>
          </cell>
          <cell r="G808" t="str">
            <v>PF-5177/5/NA92/W</v>
          </cell>
          <cell r="H808" t="str">
            <v>REPAIR</v>
          </cell>
          <cell r="I808" t="str">
            <v>AUXILIARY TANK- 3 - REPAIR</v>
          </cell>
          <cell r="J808" t="str">
            <v>Sponge Layer</v>
          </cell>
          <cell r="K808" t="str">
            <v>Self Seal Covering</v>
          </cell>
          <cell r="L808" t="str">
            <v>Sponge Layer</v>
          </cell>
          <cell r="M808">
            <v>1</v>
          </cell>
          <cell r="N808">
            <v>1</v>
          </cell>
          <cell r="O808">
            <v>1</v>
          </cell>
          <cell r="P808">
            <v>1</v>
          </cell>
          <cell r="Q808">
            <v>9.9999999999999995E-7</v>
          </cell>
          <cell r="R808">
            <v>1000000</v>
          </cell>
          <cell r="S808" t="str">
            <v>No redundancy</v>
          </cell>
          <cell r="T808" t="str">
            <v>Unsubstantiated Estimate</v>
          </cell>
          <cell r="U808">
            <v>3</v>
          </cell>
          <cell r="V808">
            <v>0.23333333333333334</v>
          </cell>
          <cell r="W808">
            <v>2.3333333333333333E-7</v>
          </cell>
          <cell r="X808" t="str">
            <v>Tank is considered beyond economic repair. Remove and replace tank in accordance with above. Expected to require 2 mechanics to remove the tank. Repair by exchange available at First or Second line without special facilities. Vendor approved repair of the</v>
          </cell>
          <cell r="Z808">
            <v>1</v>
          </cell>
          <cell r="AA808" t="str">
            <v>R6</v>
          </cell>
          <cell r="AB808" t="str">
            <v>T0</v>
          </cell>
          <cell r="AC808" t="str">
            <v>T0</v>
          </cell>
          <cell r="AD808" t="str">
            <v>T0</v>
          </cell>
          <cell r="AE808">
            <v>0</v>
          </cell>
          <cell r="AF808">
            <v>1.6666666666666666E-2</v>
          </cell>
          <cell r="AG808">
            <v>0.11666666666666667</v>
          </cell>
          <cell r="AH808">
            <v>1.6666666666666666E-2</v>
          </cell>
          <cell r="AI808">
            <v>0</v>
          </cell>
          <cell r="AJ808">
            <v>8.3333333333333329E-2</v>
          </cell>
          <cell r="AK808">
            <v>0</v>
          </cell>
          <cell r="AL808">
            <v>0</v>
          </cell>
          <cell r="AM808">
            <v>0.23333333333333334</v>
          </cell>
          <cell r="AN808">
            <v>2.3333333333333333E-7</v>
          </cell>
          <cell r="AP808">
            <v>2</v>
          </cell>
          <cell r="AQ808">
            <v>3</v>
          </cell>
          <cell r="BD808">
            <v>2</v>
          </cell>
          <cell r="BF808">
            <v>1</v>
          </cell>
          <cell r="BG808">
            <v>1</v>
          </cell>
          <cell r="BI808">
            <v>1</v>
          </cell>
          <cell r="BJ808">
            <v>2</v>
          </cell>
          <cell r="BK808">
            <v>1</v>
          </cell>
          <cell r="BL808">
            <v>2</v>
          </cell>
          <cell r="BM808">
            <v>3</v>
          </cell>
          <cell r="BO808" t="str">
            <v/>
          </cell>
          <cell r="BP808" t="str">
            <v/>
          </cell>
          <cell r="BQ808" t="str">
            <v/>
          </cell>
          <cell r="BR808" t="str">
            <v/>
          </cell>
          <cell r="BS808" t="str">
            <v/>
          </cell>
          <cell r="BT808" t="str">
            <v/>
          </cell>
          <cell r="BU808" t="str">
            <v/>
          </cell>
          <cell r="BV808" t="str">
            <v xml:space="preserve">Tank is considered beyond economic repair. Remove and replace tank in accordance with above. Expected to require 2 mechanics to remove the tank. </v>
          </cell>
          <cell r="BW808" t="str">
            <v/>
          </cell>
          <cell r="BX808" t="str">
            <v/>
          </cell>
          <cell r="BY808" t="str">
            <v/>
          </cell>
          <cell r="BZ808" t="str">
            <v/>
          </cell>
          <cell r="CA808" t="str">
            <v xml:space="preserve">Repair by exchange available at First or Second line without special facilities. </v>
          </cell>
          <cell r="CB808" t="str">
            <v/>
          </cell>
          <cell r="CC808" t="str">
            <v xml:space="preserve">Vendor approved repair of the tank is predicted to be too time consuming for level 1 or 2 instituations and these should be controlled in level 3 or 4 institutions with greater access to materials, tools and clean, well-lit ventillated facilities.  </v>
          </cell>
          <cell r="CD808" t="str">
            <v xml:space="preserve">Difficult to repair.  Some specialist patching is possible.  GKN can supply details. </v>
          </cell>
          <cell r="CE808" t="str">
            <v/>
          </cell>
          <cell r="CF808" t="str">
            <v xml:space="preserve">Cutting tools and Separating spatulas required. </v>
          </cell>
          <cell r="CG808" t="str">
            <v xml:space="preserve">Reinstall in the reverse order. </v>
          </cell>
          <cell r="CH808" t="str">
            <v xml:space="preserve">Task time doesn't include 24 hours inactive time awaiting curing of Adhesives. </v>
          </cell>
          <cell r="CI808" t="str">
            <v xml:space="preserve">Use thread-locking compound on fasteners. Use silicone grease on bonded seals for preservation.  Use anti-seizing grease/compound on bulkhead connectors and bolts.  Use  bonding compound on mounting strap clamp locations as required. </v>
          </cell>
          <cell r="CJ808" t="str">
            <v>Life Limited.  Exchange the tank at 15 years. Return to Vendor for refurbishment or condemn.</v>
          </cell>
          <cell r="CK808" t="str">
            <v/>
          </cell>
          <cell r="CL808" t="str">
            <v>Y</v>
          </cell>
        </row>
        <row r="809">
          <cell r="A809">
            <v>829</v>
          </cell>
          <cell r="B809">
            <v>475</v>
          </cell>
          <cell r="C809">
            <v>3</v>
          </cell>
          <cell r="D809" t="str">
            <v>Y</v>
          </cell>
          <cell r="E809">
            <v>1</v>
          </cell>
          <cell r="F809" t="str">
            <v>SV00A0A410AA0103</v>
          </cell>
          <cell r="G809" t="str">
            <v>R-PU5503</v>
          </cell>
          <cell r="H809" t="str">
            <v>REPAIR</v>
          </cell>
          <cell r="I809" t="str">
            <v>AUXILIARY TANK- 3 - REPAIR</v>
          </cell>
          <cell r="J809" t="str">
            <v>Outer Covering SPRAY PU</v>
          </cell>
          <cell r="K809" t="str">
            <v>Self Seal Covering</v>
          </cell>
          <cell r="L809" t="str">
            <v>Outer Covering SPRAY PU</v>
          </cell>
          <cell r="M809">
            <v>1</v>
          </cell>
          <cell r="N809">
            <v>1</v>
          </cell>
          <cell r="O809">
            <v>1</v>
          </cell>
          <cell r="P809">
            <v>1</v>
          </cell>
          <cell r="Q809">
            <v>9.9999999999999995E-7</v>
          </cell>
          <cell r="R809">
            <v>1000000</v>
          </cell>
          <cell r="S809" t="str">
            <v>No redundancy</v>
          </cell>
          <cell r="T809" t="str">
            <v>Unsubstantiated Estimate</v>
          </cell>
          <cell r="U809">
            <v>2</v>
          </cell>
          <cell r="V809">
            <v>0.23333333333333334</v>
          </cell>
          <cell r="W809">
            <v>2.3333333333333333E-7</v>
          </cell>
          <cell r="X809" t="str">
            <v>Tank is considered beyond economic repair. Remove and replace tank in accordance with above. Expected to require 2 mechanics to remove the tank. Repair by exchange available at First or Second line without special facilities. Vendor approved repair of the</v>
          </cell>
          <cell r="Z809">
            <v>1</v>
          </cell>
          <cell r="AA809" t="str">
            <v>R6</v>
          </cell>
          <cell r="AB809" t="str">
            <v>T0</v>
          </cell>
          <cell r="AC809" t="str">
            <v>T0</v>
          </cell>
          <cell r="AD809" t="str">
            <v>T0</v>
          </cell>
          <cell r="AE809">
            <v>0</v>
          </cell>
          <cell r="AF809">
            <v>1.6666666666666666E-2</v>
          </cell>
          <cell r="AG809">
            <v>0.11666666666666667</v>
          </cell>
          <cell r="AH809">
            <v>1.6666666666666666E-2</v>
          </cell>
          <cell r="AI809">
            <v>0</v>
          </cell>
          <cell r="AJ809">
            <v>8.3333333333333329E-2</v>
          </cell>
          <cell r="AK809">
            <v>0</v>
          </cell>
          <cell r="AL809">
            <v>0</v>
          </cell>
          <cell r="AM809">
            <v>0.23333333333333334</v>
          </cell>
          <cell r="AN809">
            <v>2.3333333333333333E-7</v>
          </cell>
          <cell r="AP809">
            <v>2</v>
          </cell>
          <cell r="AQ809">
            <v>3</v>
          </cell>
          <cell r="BD809">
            <v>2</v>
          </cell>
          <cell r="BF809">
            <v>1</v>
          </cell>
          <cell r="BG809">
            <v>1</v>
          </cell>
          <cell r="BI809">
            <v>1</v>
          </cell>
          <cell r="BJ809">
            <v>5</v>
          </cell>
          <cell r="BK809">
            <v>1</v>
          </cell>
          <cell r="BL809">
            <v>3</v>
          </cell>
          <cell r="BM809">
            <v>1</v>
          </cell>
          <cell r="BO809" t="str">
            <v/>
          </cell>
          <cell r="BP809" t="str">
            <v/>
          </cell>
          <cell r="BQ809" t="str">
            <v/>
          </cell>
          <cell r="BR809" t="str">
            <v/>
          </cell>
          <cell r="BS809" t="str">
            <v/>
          </cell>
          <cell r="BT809" t="str">
            <v/>
          </cell>
          <cell r="BU809" t="str">
            <v/>
          </cell>
          <cell r="BV809" t="str">
            <v xml:space="preserve">Tank is considered beyond economic repair. Remove and replace tank in accordance with above. Expected to require 2 mechanics to remove the tank. </v>
          </cell>
          <cell r="BW809" t="str">
            <v/>
          </cell>
          <cell r="BX809" t="str">
            <v/>
          </cell>
          <cell r="BY809" t="str">
            <v/>
          </cell>
          <cell r="BZ809" t="str">
            <v/>
          </cell>
          <cell r="CA809" t="str">
            <v xml:space="preserve">Repair by exchange available at First or Second line without special facilities. </v>
          </cell>
          <cell r="CB809" t="str">
            <v/>
          </cell>
          <cell r="CC809" t="str">
            <v xml:space="preserve">Vendor approved repair of the tank is predicted to be too time consuming for level 1 or 2 instituations and these should be controlled in level 3 or 4 institutions with greater access to materials, tools and clean, well-lit ventillated facilities.  </v>
          </cell>
          <cell r="CD809" t="str">
            <v xml:space="preserve">Difficult to repair.  Some specialist patching is possible.  GKN can supply details. </v>
          </cell>
          <cell r="CE809" t="str">
            <v/>
          </cell>
          <cell r="CF809" t="str">
            <v>Requires simple disposible PU application mixing and application tools and Disposible NItrile Gloves. HAZAROUS. MATERIAL, FOLLOW MSDS M-FPT/R-PU555/A and B (provided in the Kit) and the INSTRUCTIONS (provided in the Kit).</v>
          </cell>
          <cell r="CG809" t="str">
            <v xml:space="preserve">Reinstall in the reverse order. </v>
          </cell>
          <cell r="CH809" t="str">
            <v xml:space="preserve">Task time doesn't include 24 hours inactive time awaiting curing of Adhesives. </v>
          </cell>
          <cell r="CI809" t="str">
            <v>Use thread-locking compound on fasteners. Use silicone grease on bonded seals for preservation.  Use anti-seizing grease/compound on bulkhead connectors and bolts.  Use  bonding compound on mounting strap clamp locations as required.  Use  2 Part PU Repai</v>
          </cell>
          <cell r="CJ809" t="str">
            <v xml:space="preserve">No predicted life limitations. </v>
          </cell>
          <cell r="CK809" t="str">
            <v/>
          </cell>
          <cell r="CL809" t="str">
            <v>Y</v>
          </cell>
        </row>
        <row r="810">
          <cell r="A810">
            <v>830</v>
          </cell>
          <cell r="B810">
            <v>423</v>
          </cell>
          <cell r="C810">
            <v>3</v>
          </cell>
          <cell r="D810" t="str">
            <v>Y</v>
          </cell>
          <cell r="E810">
            <v>1</v>
          </cell>
          <cell r="F810" t="str">
            <v>SV00A0A410AA0105</v>
          </cell>
          <cell r="G810" t="str">
            <v>CA8360R/285</v>
          </cell>
          <cell r="H810" t="str">
            <v>REPAIR</v>
          </cell>
          <cell r="I810" t="str">
            <v>AUXILIARY TANK- 3 - REPAIR</v>
          </cell>
          <cell r="J810" t="str">
            <v>Def Stan 80-208 NATO Green No. 285 (Matt, Pu multi-pack)</v>
          </cell>
          <cell r="K810" t="str">
            <v>Camoflage Covering</v>
          </cell>
          <cell r="L810" t="str">
            <v>Def Stan 80-208 NATO Green No. 285 (Matt, Pu multi-pack)</v>
          </cell>
          <cell r="M810">
            <v>1</v>
          </cell>
          <cell r="N810">
            <v>1</v>
          </cell>
          <cell r="O810">
            <v>1</v>
          </cell>
          <cell r="P810">
            <v>1</v>
          </cell>
          <cell r="Q810">
            <v>9.9999999999999995E-7</v>
          </cell>
          <cell r="R810">
            <v>1000000</v>
          </cell>
          <cell r="S810" t="str">
            <v>No redundancy</v>
          </cell>
          <cell r="T810" t="str">
            <v>Unsubstantiated Estimate</v>
          </cell>
          <cell r="U810">
            <v>2</v>
          </cell>
          <cell r="V810">
            <v>0.23333333333333334</v>
          </cell>
          <cell r="W810">
            <v>2.3333333333333333E-7</v>
          </cell>
          <cell r="X810" t="str">
            <v>Tank is considered beyond economic repair. Remove and replace tank in accordance with above. Expected to require 2 mechanics to remove the tank. Repair by exchange available at First or Second line without special facilities. Vendor approved repair of the</v>
          </cell>
          <cell r="Z810">
            <v>1</v>
          </cell>
          <cell r="AA810" t="str">
            <v>R6</v>
          </cell>
          <cell r="AB810" t="str">
            <v>T0</v>
          </cell>
          <cell r="AC810" t="str">
            <v>T0</v>
          </cell>
          <cell r="AD810" t="str">
            <v>T0</v>
          </cell>
          <cell r="AE810">
            <v>0</v>
          </cell>
          <cell r="AF810">
            <v>1.6666666666666666E-2</v>
          </cell>
          <cell r="AG810">
            <v>0.11666666666666667</v>
          </cell>
          <cell r="AH810">
            <v>1.6666666666666666E-2</v>
          </cell>
          <cell r="AI810">
            <v>0</v>
          </cell>
          <cell r="AJ810">
            <v>8.3333333333333329E-2</v>
          </cell>
          <cell r="AK810">
            <v>0</v>
          </cell>
          <cell r="AL810">
            <v>0</v>
          </cell>
          <cell r="AM810">
            <v>0.23333333333333334</v>
          </cell>
          <cell r="AN810">
            <v>2.3333333333333333E-7</v>
          </cell>
          <cell r="AP810">
            <v>2</v>
          </cell>
          <cell r="AQ810">
            <v>3</v>
          </cell>
          <cell r="BD810">
            <v>2</v>
          </cell>
          <cell r="BF810">
            <v>1</v>
          </cell>
          <cell r="BG810">
            <v>1</v>
          </cell>
          <cell r="BI810">
            <v>1</v>
          </cell>
          <cell r="BJ810">
            <v>4</v>
          </cell>
          <cell r="BK810">
            <v>1</v>
          </cell>
          <cell r="BL810">
            <v>4</v>
          </cell>
          <cell r="BM810">
            <v>1</v>
          </cell>
          <cell r="BO810" t="str">
            <v/>
          </cell>
          <cell r="BP810" t="str">
            <v/>
          </cell>
          <cell r="BQ810" t="str">
            <v/>
          </cell>
          <cell r="BR810" t="str">
            <v/>
          </cell>
          <cell r="BS810" t="str">
            <v/>
          </cell>
          <cell r="BT810" t="str">
            <v/>
          </cell>
          <cell r="BU810" t="str">
            <v/>
          </cell>
          <cell r="BV810" t="str">
            <v xml:space="preserve">Tank is considered beyond economic repair. Remove and replace tank in accordance with above. Expected to require 2 mechanics to remove the tank. </v>
          </cell>
          <cell r="BW810" t="str">
            <v/>
          </cell>
          <cell r="BX810" t="str">
            <v/>
          </cell>
          <cell r="BY810" t="str">
            <v/>
          </cell>
          <cell r="BZ810" t="str">
            <v/>
          </cell>
          <cell r="CA810" t="str">
            <v xml:space="preserve">Repair by exchange available at First or Second line without special facilities. </v>
          </cell>
          <cell r="CB810" t="str">
            <v/>
          </cell>
          <cell r="CC810" t="str">
            <v xml:space="preserve">Vendor approved repair of the tank is predicted to be too time consuming for level 1 or 2 instituations and these should be controlled in level 3 or 4 institutions with greater access to materials, tools and clean, well-lit ventillated facilities.  </v>
          </cell>
          <cell r="CD810" t="str">
            <v xml:space="preserve">Difficult to repair.  Some specialist patching is possible.  GKN can supply details. </v>
          </cell>
          <cell r="CE810" t="str">
            <v/>
          </cell>
          <cell r="CF810" t="str">
            <v xml:space="preserve">Prepare the surface in accordance with manufacturers MSDS and application instructions. </v>
          </cell>
          <cell r="CG810" t="str">
            <v xml:space="preserve">Reinstall in the reverse order. </v>
          </cell>
          <cell r="CH810" t="str">
            <v xml:space="preserve">Task time doesn't include 24 hours inactive time awaiting curing of Adhesives. </v>
          </cell>
          <cell r="CI810" t="str">
            <v>Use thread-locking compound on fasteners. Use silicone grease on bonded seals for preservation.  Use anti-seizing grease/compound on bulkhead connectors and bolts.  Use bonding compound on mounting strap clamp locations as required.  Use Def Stan 8-28 NAT</v>
          </cell>
          <cell r="CJ810" t="str">
            <v xml:space="preserve">No predicted life limitations. </v>
          </cell>
          <cell r="CK810" t="str">
            <v/>
          </cell>
          <cell r="CL810" t="str">
            <v>Y</v>
          </cell>
        </row>
        <row r="811">
          <cell r="A811">
            <v>831</v>
          </cell>
          <cell r="B811">
            <v>314</v>
          </cell>
          <cell r="C811">
            <v>2</v>
          </cell>
          <cell r="D811" t="str">
            <v>N</v>
          </cell>
          <cell r="E811">
            <v>0</v>
          </cell>
          <cell r="F811" t="str">
            <v>SV00A0A410AA15</v>
          </cell>
          <cell r="G811" t="str">
            <v>FT28394</v>
          </cell>
          <cell r="H811" t="str">
            <v>SCOUT/REC</v>
          </cell>
          <cell r="I811" t="str">
            <v>AUXILIARY TANK- 3 - REPAIR</v>
          </cell>
          <cell r="J811" t="str">
            <v/>
          </cell>
          <cell r="K811" t="str">
            <v>Access Cover Assy</v>
          </cell>
          <cell r="L811" t="str">
            <v/>
          </cell>
          <cell r="M811" t="str">
            <v/>
          </cell>
          <cell r="N811" t="str">
            <v/>
          </cell>
          <cell r="O811">
            <v>2.274817423967924</v>
          </cell>
          <cell r="P811">
            <v>2.274817423967924</v>
          </cell>
          <cell r="Q811">
            <v>2.274817423967924E-6</v>
          </cell>
          <cell r="R811">
            <v>439595.71852395852</v>
          </cell>
          <cell r="S811" t="str">
            <v>No redundancy</v>
          </cell>
          <cell r="T811" t="str">
            <v>Sum of Below Parts</v>
          </cell>
          <cell r="U811">
            <v>1</v>
          </cell>
          <cell r="V811">
            <v>0.74842309663077577</v>
          </cell>
          <cell r="W811">
            <v>1.702525900715718E-6</v>
          </cell>
          <cell r="X811" t="str">
            <v xml:space="preserve">Repair by exchange available at First or Second line without special facilities. See parts below. Individual damaged parts can be replaced without replacing the tank. </v>
          </cell>
          <cell r="Z811">
            <v>0</v>
          </cell>
          <cell r="AA811" t="str">
            <v>T0</v>
          </cell>
          <cell r="AB811" t="str">
            <v>T0</v>
          </cell>
          <cell r="AC811" t="str">
            <v>T0</v>
          </cell>
          <cell r="AD811" t="str">
            <v>T0</v>
          </cell>
          <cell r="AL811" t="str">
            <v>MTTE =</v>
          </cell>
          <cell r="AM811">
            <v>0.74842309663077577</v>
          </cell>
          <cell r="AN811">
            <v>1.702525900715718E-6</v>
          </cell>
          <cell r="AP811">
            <v>1</v>
          </cell>
          <cell r="AQ811">
            <v>4</v>
          </cell>
          <cell r="BJ811">
            <v>6</v>
          </cell>
          <cell r="BL811">
            <v>6</v>
          </cell>
          <cell r="BM811">
            <v>5</v>
          </cell>
          <cell r="BN811">
            <v>2</v>
          </cell>
          <cell r="BO811" t="str">
            <v/>
          </cell>
          <cell r="BP811" t="str">
            <v/>
          </cell>
          <cell r="BQ811" t="str">
            <v/>
          </cell>
          <cell r="BR811" t="str">
            <v/>
          </cell>
          <cell r="BS811" t="str">
            <v/>
          </cell>
          <cell r="BT811" t="str">
            <v/>
          </cell>
          <cell r="BU811" t="str">
            <v/>
          </cell>
          <cell r="BV811" t="str">
            <v/>
          </cell>
          <cell r="BW811" t="str">
            <v/>
          </cell>
          <cell r="BX811" t="str">
            <v/>
          </cell>
          <cell r="BY811" t="str">
            <v/>
          </cell>
          <cell r="BZ811" t="str">
            <v/>
          </cell>
          <cell r="CA811" t="str">
            <v xml:space="preserve">Repair by exchange available at First or Second line without special facilities. </v>
          </cell>
          <cell r="CB811" t="str">
            <v/>
          </cell>
          <cell r="CC811" t="str">
            <v/>
          </cell>
          <cell r="CD811" t="str">
            <v/>
          </cell>
          <cell r="CE811" t="str">
            <v/>
          </cell>
          <cell r="CF811" t="str">
            <v/>
          </cell>
          <cell r="CG811" t="str">
            <v/>
          </cell>
          <cell r="CH811" t="str">
            <v/>
          </cell>
          <cell r="CI811" t="str">
            <v/>
          </cell>
          <cell r="CJ811" t="str">
            <v/>
          </cell>
          <cell r="CK811" t="str">
            <v xml:space="preserve">See parts below. Individual damaged parts can be replaced without replacing the tank. </v>
          </cell>
          <cell r="CL811" t="str">
            <v>Y</v>
          </cell>
        </row>
        <row r="812">
          <cell r="A812">
            <v>832</v>
          </cell>
          <cell r="B812">
            <v>314</v>
          </cell>
          <cell r="C812">
            <v>3</v>
          </cell>
          <cell r="D812" t="str">
            <v>Y</v>
          </cell>
          <cell r="E812">
            <v>0.224</v>
          </cell>
          <cell r="F812" t="str">
            <v>SV00A0A410AA1501</v>
          </cell>
          <cell r="G812" t="str">
            <v>FT28396</v>
          </cell>
          <cell r="H812" t="str">
            <v>SCOUT/REC</v>
          </cell>
          <cell r="I812" t="str">
            <v>AUXILIARY TANK- 3 - REPAIR</v>
          </cell>
          <cell r="J812" t="str">
            <v>Lid</v>
          </cell>
          <cell r="K812" t="str">
            <v xml:space="preserve"> Access Cover Assy   FT28394</v>
          </cell>
          <cell r="L812" t="str">
            <v>Lid</v>
          </cell>
          <cell r="M812">
            <v>1</v>
          </cell>
          <cell r="N812">
            <v>1</v>
          </cell>
          <cell r="O812">
            <v>0.224</v>
          </cell>
          <cell r="P812">
            <v>0.224</v>
          </cell>
          <cell r="Q812">
            <v>2.2399999999999999E-7</v>
          </cell>
          <cell r="R812">
            <v>4464285.7142857146</v>
          </cell>
          <cell r="S812" t="str">
            <v>No redundancy</v>
          </cell>
          <cell r="T812" t="str">
            <v>NPRD 95 P2-152, Plate - 0.008M GM converted to hours.</v>
          </cell>
          <cell r="U812">
            <v>1</v>
          </cell>
          <cell r="V812">
            <v>0.85</v>
          </cell>
          <cell r="W812">
            <v>1.9039999999999998E-7</v>
          </cell>
          <cell r="X812" t="str">
            <v>Expected to require 1 mechanic to conduct repairs. Expected to be repairable in situ. Remove Cover Lid Assembly. Remove 36 bolts to remove the Top Access Plate. Repair by exchange available at First or Second line without special facilities. Remove and re</v>
          </cell>
          <cell r="Y812">
            <v>36</v>
          </cell>
          <cell r="Z812">
            <v>0</v>
          </cell>
          <cell r="AA812" t="str">
            <v>T0</v>
          </cell>
          <cell r="AB812" t="str">
            <v>T6</v>
          </cell>
          <cell r="AC812" t="str">
            <v>P17</v>
          </cell>
          <cell r="AD812" t="str">
            <v>T0</v>
          </cell>
          <cell r="AE812">
            <v>0.3</v>
          </cell>
          <cell r="AF812">
            <v>0</v>
          </cell>
          <cell r="AG812">
            <v>0.16666666666666666</v>
          </cell>
          <cell r="AH812">
            <v>0</v>
          </cell>
          <cell r="AI812">
            <v>0.3</v>
          </cell>
          <cell r="AJ812">
            <v>8.3333333333333329E-2</v>
          </cell>
          <cell r="AK812">
            <v>0</v>
          </cell>
          <cell r="AL812">
            <v>0</v>
          </cell>
          <cell r="AM812">
            <v>0.85</v>
          </cell>
          <cell r="AN812">
            <v>1.9039999999999998E-7</v>
          </cell>
          <cell r="AP812">
            <v>1</v>
          </cell>
          <cell r="AQ812">
            <v>1</v>
          </cell>
          <cell r="AR812">
            <v>1</v>
          </cell>
          <cell r="AS812">
            <v>36</v>
          </cell>
          <cell r="AW812">
            <v>2</v>
          </cell>
          <cell r="BD812">
            <v>1</v>
          </cell>
          <cell r="BJ812">
            <v>1</v>
          </cell>
          <cell r="BL812">
            <v>1</v>
          </cell>
          <cell r="BM812">
            <v>1</v>
          </cell>
          <cell r="BO812" t="str">
            <v xml:space="preserve">Expected to require 1 mechanic to conduct repairs. </v>
          </cell>
          <cell r="BP812" t="str">
            <v xml:space="preserve">Expected to be repairable in situ. </v>
          </cell>
          <cell r="BQ812" t="str">
            <v/>
          </cell>
          <cell r="BR812" t="str">
            <v/>
          </cell>
          <cell r="BS812" t="str">
            <v/>
          </cell>
          <cell r="BT812" t="str">
            <v xml:space="preserve">Remove Cover Lid Assembly. </v>
          </cell>
          <cell r="BU812" t="str">
            <v/>
          </cell>
          <cell r="BV812" t="str">
            <v/>
          </cell>
          <cell r="BW812" t="str">
            <v xml:space="preserve">Remove 36 bolts to remove the Top Access Plate. </v>
          </cell>
          <cell r="BX812" t="str">
            <v/>
          </cell>
          <cell r="BY812" t="str">
            <v/>
          </cell>
          <cell r="BZ812" t="str">
            <v/>
          </cell>
          <cell r="CA812" t="str">
            <v xml:space="preserve">Repair by exchange available at First or Second line without special facilities. </v>
          </cell>
          <cell r="CB812" t="str">
            <v/>
          </cell>
          <cell r="CC812" t="str">
            <v/>
          </cell>
          <cell r="CD812" t="str">
            <v/>
          </cell>
          <cell r="CE812" t="str">
            <v/>
          </cell>
          <cell r="CF812" t="str">
            <v xml:space="preserve">Remove and replace part with standard tools. No Special tools predicted. </v>
          </cell>
          <cell r="CG812" t="str">
            <v/>
          </cell>
          <cell r="CH812" t="str">
            <v/>
          </cell>
          <cell r="CI812" t="str">
            <v xml:space="preserve">No consumeables predicted. </v>
          </cell>
          <cell r="CJ812" t="str">
            <v xml:space="preserve">No predicted life limitations. </v>
          </cell>
          <cell r="CK812" t="str">
            <v/>
          </cell>
          <cell r="CL812" t="str">
            <v>Y</v>
          </cell>
        </row>
        <row r="813">
          <cell r="A813">
            <v>833</v>
          </cell>
          <cell r="B813">
            <v>364</v>
          </cell>
          <cell r="C813">
            <v>3</v>
          </cell>
          <cell r="D813" t="str">
            <v>Y</v>
          </cell>
          <cell r="E813">
            <v>0.19500000000000001</v>
          </cell>
          <cell r="F813" t="str">
            <v>SV00A0A410AA1503</v>
          </cell>
          <cell r="G813" t="str">
            <v>FT28517</v>
          </cell>
          <cell r="H813" t="str">
            <v>SCOUT/REC</v>
          </cell>
          <cell r="I813" t="str">
            <v>AUXILIARY TANK- 3 - REPAIR</v>
          </cell>
          <cell r="J813" t="str">
            <v>P seal</v>
          </cell>
          <cell r="K813" t="str">
            <v xml:space="preserve"> Access Cover Assy   FT28394</v>
          </cell>
          <cell r="L813" t="str">
            <v>P seal</v>
          </cell>
          <cell r="M813">
            <v>1</v>
          </cell>
          <cell r="N813">
            <v>1</v>
          </cell>
          <cell r="O813">
            <v>0.19500000000000001</v>
          </cell>
          <cell r="P813">
            <v>0.19500000000000001</v>
          </cell>
          <cell r="Q813">
            <v>1.9500000000000001E-7</v>
          </cell>
          <cell r="R813">
            <v>5128205.128205128</v>
          </cell>
          <cell r="S813" t="str">
            <v>No redundancy</v>
          </cell>
          <cell r="T813" t="str">
            <v>NPRD 95 P2-179, Seal O-Ring - 0.0780 GF converted to GM.</v>
          </cell>
          <cell r="U813">
            <v>1</v>
          </cell>
          <cell r="V813">
            <v>0.70000000000000007</v>
          </cell>
          <cell r="W813">
            <v>1.3650000000000001E-7</v>
          </cell>
          <cell r="X813" t="str">
            <v>Expected to require 1 mechanic to conduct repairs. Expected to be replaceable in situ. Remove Cover Lid Assembly. Remove 36 bolts to remove the Top Access Plate. Repair by exchange available at First or Second line without special facilities. Remove and r</v>
          </cell>
          <cell r="Y813">
            <v>36</v>
          </cell>
          <cell r="Z813">
            <v>0</v>
          </cell>
          <cell r="AA813" t="str">
            <v>T0</v>
          </cell>
          <cell r="AB813" t="str">
            <v>T6</v>
          </cell>
          <cell r="AC813" t="str">
            <v>P26</v>
          </cell>
          <cell r="AD813" t="str">
            <v>T0</v>
          </cell>
          <cell r="AE813">
            <v>0.3</v>
          </cell>
          <cell r="AF813">
            <v>0</v>
          </cell>
          <cell r="AG813">
            <v>1.6666666666666666E-2</v>
          </cell>
          <cell r="AH813">
            <v>0</v>
          </cell>
          <cell r="AI813">
            <v>0.3</v>
          </cell>
          <cell r="AJ813">
            <v>8.3333333333333329E-2</v>
          </cell>
          <cell r="AK813">
            <v>0</v>
          </cell>
          <cell r="AL813">
            <v>0</v>
          </cell>
          <cell r="AM813">
            <v>0.70000000000000007</v>
          </cell>
          <cell r="AN813">
            <v>1.3650000000000001E-7</v>
          </cell>
          <cell r="AP813">
            <v>2</v>
          </cell>
          <cell r="AQ813">
            <v>1</v>
          </cell>
          <cell r="AR813">
            <v>1</v>
          </cell>
          <cell r="AS813">
            <v>36</v>
          </cell>
          <cell r="AW813">
            <v>2</v>
          </cell>
          <cell r="BD813">
            <v>1</v>
          </cell>
          <cell r="BJ813">
            <v>1</v>
          </cell>
          <cell r="BL813">
            <v>1</v>
          </cell>
          <cell r="BM813">
            <v>2</v>
          </cell>
          <cell r="BO813" t="str">
            <v xml:space="preserve">Expected to require 1 mechanic to conduct repairs. </v>
          </cell>
          <cell r="BP813" t="str">
            <v xml:space="preserve">Expected to be replaceable in situ. </v>
          </cell>
          <cell r="BQ813" t="str">
            <v/>
          </cell>
          <cell r="BR813" t="str">
            <v/>
          </cell>
          <cell r="BS813" t="str">
            <v/>
          </cell>
          <cell r="BT813" t="str">
            <v xml:space="preserve">Remove Cover Lid Assembly. </v>
          </cell>
          <cell r="BU813" t="str">
            <v/>
          </cell>
          <cell r="BV813" t="str">
            <v/>
          </cell>
          <cell r="BW813" t="str">
            <v xml:space="preserve">Remove 36 bolts to remove the Top Access Plate. </v>
          </cell>
          <cell r="BX813" t="str">
            <v/>
          </cell>
          <cell r="BY813" t="str">
            <v/>
          </cell>
          <cell r="BZ813" t="str">
            <v/>
          </cell>
          <cell r="CA813" t="str">
            <v xml:space="preserve">Repair by exchange available at First or Second line without special facilities. </v>
          </cell>
          <cell r="CB813" t="str">
            <v/>
          </cell>
          <cell r="CC813" t="str">
            <v/>
          </cell>
          <cell r="CD813" t="str">
            <v/>
          </cell>
          <cell r="CE813" t="str">
            <v/>
          </cell>
          <cell r="CF813" t="str">
            <v xml:space="preserve">Remove and replace part with standard tools. No Special tools predicted. </v>
          </cell>
          <cell r="CG813" t="str">
            <v/>
          </cell>
          <cell r="CH813" t="str">
            <v/>
          </cell>
          <cell r="CI813" t="str">
            <v xml:space="preserve">No consumeables predicted. </v>
          </cell>
          <cell r="CJ813" t="str">
            <v>Life Limited. This material is subject to deterioration. Inspect on condition at 10 years, and every 5 years subsequently.</v>
          </cell>
          <cell r="CK813" t="str">
            <v/>
          </cell>
          <cell r="CL813" t="str">
            <v>Y</v>
          </cell>
        </row>
        <row r="814">
          <cell r="A814">
            <v>834</v>
          </cell>
          <cell r="B814">
            <v>92</v>
          </cell>
          <cell r="C814">
            <v>3</v>
          </cell>
          <cell r="D814" t="str">
            <v>Y</v>
          </cell>
          <cell r="E814">
            <v>2.8915175482151878E-3</v>
          </cell>
          <cell r="F814" t="str">
            <v>SV00A0A410AA1505</v>
          </cell>
          <cell r="G814" t="str">
            <v>FT28516</v>
          </cell>
          <cell r="H814" t="str">
            <v>SCOUT/REC</v>
          </cell>
          <cell r="I814" t="str">
            <v>AUXILIARY TANK- 3 - REPAIR</v>
          </cell>
          <cell r="J814" t="str">
            <v>P seal Plate</v>
          </cell>
          <cell r="K814" t="str">
            <v xml:space="preserve"> Access Cover Assy   FT28394</v>
          </cell>
          <cell r="L814" t="str">
            <v>P seal Plate</v>
          </cell>
          <cell r="M814">
            <v>1</v>
          </cell>
          <cell r="N814">
            <v>1</v>
          </cell>
          <cell r="O814">
            <v>2.8915175482151878E-3</v>
          </cell>
          <cell r="P814">
            <v>2.8915175482151878E-3</v>
          </cell>
          <cell r="Q814">
            <v>2.8915175482151878E-9</v>
          </cell>
          <cell r="R814">
            <v>345839160</v>
          </cell>
          <cell r="S814" t="str">
            <v>No redundancy</v>
          </cell>
          <cell r="T814" t="str">
            <v>NPRD 95 P2- 98, Gasket P# 2-242N674-70 - 1/864.5979 GF converted to GM.</v>
          </cell>
          <cell r="U814">
            <v>1</v>
          </cell>
          <cell r="V814">
            <v>0.68333333333333335</v>
          </cell>
          <cell r="W814">
            <v>1.9758703246137118E-9</v>
          </cell>
          <cell r="X814" t="str">
            <v>Expected to require 1 mechanic to conduct repairs. Expected to be replaceable in situ. Remove Cover Lid Assembly. Remove 36 bolts to remove the Top Access Plate. Repair by exchange available at First or Second line without special facilities. Remove and r</v>
          </cell>
          <cell r="Y814">
            <v>36</v>
          </cell>
          <cell r="Z814">
            <v>0</v>
          </cell>
          <cell r="AA814" t="str">
            <v>T0</v>
          </cell>
          <cell r="AB814" t="str">
            <v>PT6</v>
          </cell>
          <cell r="AC814" t="str">
            <v>T0</v>
          </cell>
          <cell r="AD814" t="str">
            <v>T0</v>
          </cell>
          <cell r="AE814">
            <v>0</v>
          </cell>
          <cell r="AF814">
            <v>0</v>
          </cell>
          <cell r="AG814">
            <v>0.6</v>
          </cell>
          <cell r="AH814">
            <v>0</v>
          </cell>
          <cell r="AI814">
            <v>0</v>
          </cell>
          <cell r="AJ814">
            <v>8.3333333333333329E-2</v>
          </cell>
          <cell r="AK814">
            <v>0</v>
          </cell>
          <cell r="AL814">
            <v>0</v>
          </cell>
          <cell r="AM814">
            <v>0.68333333333333335</v>
          </cell>
          <cell r="AN814">
            <v>1.9758703246137118E-9</v>
          </cell>
          <cell r="AP814">
            <v>2</v>
          </cell>
          <cell r="AQ814">
            <v>1</v>
          </cell>
          <cell r="AR814">
            <v>1</v>
          </cell>
          <cell r="AS814">
            <v>36</v>
          </cell>
          <cell r="AW814">
            <v>2</v>
          </cell>
          <cell r="BD814">
            <v>1</v>
          </cell>
          <cell r="BJ814">
            <v>1</v>
          </cell>
          <cell r="BL814">
            <v>1</v>
          </cell>
          <cell r="BM814">
            <v>1</v>
          </cell>
          <cell r="BO814" t="str">
            <v xml:space="preserve">Expected to require 1 mechanic to conduct repairs. </v>
          </cell>
          <cell r="BP814" t="str">
            <v xml:space="preserve">Expected to be replaceable in situ. </v>
          </cell>
          <cell r="BQ814" t="str">
            <v/>
          </cell>
          <cell r="BR814" t="str">
            <v/>
          </cell>
          <cell r="BS814" t="str">
            <v/>
          </cell>
          <cell r="BT814" t="str">
            <v xml:space="preserve">Remove Cover Lid Assembly. </v>
          </cell>
          <cell r="BU814" t="str">
            <v/>
          </cell>
          <cell r="BV814" t="str">
            <v/>
          </cell>
          <cell r="BW814" t="str">
            <v xml:space="preserve">Remove 36 bolts to remove the Top Access Plate. </v>
          </cell>
          <cell r="BX814" t="str">
            <v/>
          </cell>
          <cell r="BY814" t="str">
            <v/>
          </cell>
          <cell r="BZ814" t="str">
            <v/>
          </cell>
          <cell r="CA814" t="str">
            <v xml:space="preserve">Repair by exchange available at First or Second line without special facilities. </v>
          </cell>
          <cell r="CB814" t="str">
            <v/>
          </cell>
          <cell r="CC814" t="str">
            <v/>
          </cell>
          <cell r="CD814" t="str">
            <v/>
          </cell>
          <cell r="CE814" t="str">
            <v/>
          </cell>
          <cell r="CF814" t="str">
            <v xml:space="preserve">Remove and replace part with standard tools. No Special tools predicted. </v>
          </cell>
          <cell r="CG814" t="str">
            <v/>
          </cell>
          <cell r="CH814" t="str">
            <v/>
          </cell>
          <cell r="CI814" t="str">
            <v xml:space="preserve">No consumeables predicted. </v>
          </cell>
          <cell r="CJ814" t="str">
            <v xml:space="preserve">No predicted life limitations. </v>
          </cell>
          <cell r="CK814" t="str">
            <v/>
          </cell>
          <cell r="CL814" t="str">
            <v>Y</v>
          </cell>
        </row>
        <row r="815">
          <cell r="A815">
            <v>835</v>
          </cell>
          <cell r="B815">
            <v>327</v>
          </cell>
          <cell r="C815">
            <v>3</v>
          </cell>
          <cell r="D815" t="str">
            <v>Y</v>
          </cell>
          <cell r="E815">
            <v>0.44800000000000001</v>
          </cell>
          <cell r="F815" t="str">
            <v>SV00A0A410AA1507</v>
          </cell>
          <cell r="G815" t="str">
            <v>BT-M5X16CSK/SS</v>
          </cell>
          <cell r="H815" t="str">
            <v>SCOUT/REC</v>
          </cell>
          <cell r="I815" t="str">
            <v>AUXILIARY TANK- 3 - REPAIR</v>
          </cell>
          <cell r="J815" t="str">
            <v>M5 coutersink Screws</v>
          </cell>
          <cell r="K815" t="str">
            <v xml:space="preserve"> Access Cover Assy   FT28394</v>
          </cell>
          <cell r="L815" t="str">
            <v>M5 coutersink Screws</v>
          </cell>
          <cell r="M815">
            <v>8</v>
          </cell>
          <cell r="N815">
            <v>8</v>
          </cell>
          <cell r="O815">
            <v>5.6000000000000001E-2</v>
          </cell>
          <cell r="P815">
            <v>0.44800000000000001</v>
          </cell>
          <cell r="Q815">
            <v>4.4799999999999999E-7</v>
          </cell>
          <cell r="R815">
            <v>2232142.8571428573</v>
          </cell>
          <cell r="S815" t="str">
            <v>Multiple fasteners</v>
          </cell>
          <cell r="T815" t="str">
            <v>NPRD 95 P2-20, Bolt Hex Head - 0.0020M converted to hours</v>
          </cell>
          <cell r="U815">
            <v>1</v>
          </cell>
          <cell r="V815">
            <v>0.70000000000000007</v>
          </cell>
          <cell r="W815">
            <v>3.136E-7</v>
          </cell>
          <cell r="X815" t="str">
            <v>Expected to require 1 mechanic to conduct repairs. Expected to be replaceable in situ. Remove Cover Lid Assembly. Remove 36 bolts to remove the Top Access Plate. Repair by exchange available at First or Second line without special facilities. Remove and r</v>
          </cell>
          <cell r="Y815">
            <v>36</v>
          </cell>
          <cell r="Z815">
            <v>0</v>
          </cell>
          <cell r="AA815" t="str">
            <v>T0</v>
          </cell>
          <cell r="AB815" t="str">
            <v>T6</v>
          </cell>
          <cell r="AC815" t="str">
            <v>P6</v>
          </cell>
          <cell r="AD815" t="str">
            <v>T0</v>
          </cell>
          <cell r="AE815">
            <v>0.3</v>
          </cell>
          <cell r="AF815">
            <v>0</v>
          </cell>
          <cell r="AG815">
            <v>1.6666666666666666E-2</v>
          </cell>
          <cell r="AH815">
            <v>0</v>
          </cell>
          <cell r="AI815">
            <v>0.3</v>
          </cell>
          <cell r="AJ815">
            <v>8.3333333333333329E-2</v>
          </cell>
          <cell r="AK815">
            <v>0</v>
          </cell>
          <cell r="AL815">
            <v>0</v>
          </cell>
          <cell r="AM815">
            <v>0.70000000000000007</v>
          </cell>
          <cell r="AN815">
            <v>3.136E-7</v>
          </cell>
          <cell r="AP815">
            <v>2</v>
          </cell>
          <cell r="AQ815">
            <v>1</v>
          </cell>
          <cell r="AR815">
            <v>1</v>
          </cell>
          <cell r="AS815">
            <v>36</v>
          </cell>
          <cell r="AW815">
            <v>2</v>
          </cell>
          <cell r="BD815">
            <v>1</v>
          </cell>
          <cell r="BJ815">
            <v>1</v>
          </cell>
          <cell r="BL815">
            <v>1</v>
          </cell>
          <cell r="BM815">
            <v>1</v>
          </cell>
          <cell r="BO815" t="str">
            <v xml:space="preserve">Expected to require 1 mechanic to conduct repairs. </v>
          </cell>
          <cell r="BP815" t="str">
            <v xml:space="preserve">Expected to be replaceable in situ. </v>
          </cell>
          <cell r="BQ815" t="str">
            <v/>
          </cell>
          <cell r="BR815" t="str">
            <v/>
          </cell>
          <cell r="BS815" t="str">
            <v/>
          </cell>
          <cell r="BT815" t="str">
            <v xml:space="preserve">Remove Cover Lid Assembly. </v>
          </cell>
          <cell r="BU815" t="str">
            <v/>
          </cell>
          <cell r="BV815" t="str">
            <v/>
          </cell>
          <cell r="BW815" t="str">
            <v xml:space="preserve">Remove 36 bolts to remove the Top Access Plate. </v>
          </cell>
          <cell r="BX815" t="str">
            <v/>
          </cell>
          <cell r="BY815" t="str">
            <v/>
          </cell>
          <cell r="BZ815" t="str">
            <v/>
          </cell>
          <cell r="CA815" t="str">
            <v xml:space="preserve">Repair by exchange available at First or Second line without special facilities. </v>
          </cell>
          <cell r="CB815" t="str">
            <v/>
          </cell>
          <cell r="CC815" t="str">
            <v/>
          </cell>
          <cell r="CD815" t="str">
            <v/>
          </cell>
          <cell r="CE815" t="str">
            <v/>
          </cell>
          <cell r="CF815" t="str">
            <v xml:space="preserve">Remove and replace part with standard tools. No Special tools predicted. </v>
          </cell>
          <cell r="CG815" t="str">
            <v/>
          </cell>
          <cell r="CH815" t="str">
            <v/>
          </cell>
          <cell r="CI815" t="str">
            <v xml:space="preserve">No consumeables predicted. </v>
          </cell>
          <cell r="CJ815" t="str">
            <v xml:space="preserve">No predicted life limitations. </v>
          </cell>
          <cell r="CK815" t="str">
            <v/>
          </cell>
          <cell r="CL815" t="str">
            <v>Y</v>
          </cell>
        </row>
        <row r="816">
          <cell r="A816">
            <v>836</v>
          </cell>
          <cell r="B816">
            <v>327</v>
          </cell>
          <cell r="C816">
            <v>3</v>
          </cell>
          <cell r="D816" t="str">
            <v>Y</v>
          </cell>
          <cell r="E816">
            <v>5.6000000000000001E-2</v>
          </cell>
          <cell r="F816" t="str">
            <v>SV00A0A410AA1509</v>
          </cell>
          <cell r="G816" t="str">
            <v>BT-M8X200HX/SS</v>
          </cell>
          <cell r="H816" t="str">
            <v>SCOUT/REC</v>
          </cell>
          <cell r="I816" t="str">
            <v>AUXILIARY TANK- 3 - REPAIR</v>
          </cell>
          <cell r="J816" t="str">
            <v>M8x200mm Bolt Hex Head</v>
          </cell>
          <cell r="K816" t="str">
            <v xml:space="preserve"> Access Cover Assy   FT28394</v>
          </cell>
          <cell r="L816" t="str">
            <v>M8x200mm Bolt Hex Head</v>
          </cell>
          <cell r="M816">
            <v>1</v>
          </cell>
          <cell r="N816">
            <v>1</v>
          </cell>
          <cell r="O816">
            <v>5.6000000000000001E-2</v>
          </cell>
          <cell r="P816">
            <v>5.6000000000000001E-2</v>
          </cell>
          <cell r="Q816">
            <v>5.5999999999999999E-8</v>
          </cell>
          <cell r="R816">
            <v>17857142.857142858</v>
          </cell>
          <cell r="S816" t="str">
            <v>No redundancy</v>
          </cell>
          <cell r="T816" t="str">
            <v>NPRD 95 P2-20, Bolt Hex Head - 0.0020M converted to hours</v>
          </cell>
          <cell r="U816">
            <v>1</v>
          </cell>
          <cell r="V816">
            <v>0.70000000000000007</v>
          </cell>
          <cell r="W816">
            <v>3.92E-8</v>
          </cell>
          <cell r="X816" t="str">
            <v>Expected to require 1 mechanic to conduct repairs. Expected to be replaceable in situ. Remove Cover Lid Assembly. Remove 36 bolts to remove the Top Access Plate. Repair by exchange available at First or Second line without special facilities. Remove and r</v>
          </cell>
          <cell r="Y816">
            <v>36</v>
          </cell>
          <cell r="Z816">
            <v>0</v>
          </cell>
          <cell r="AA816" t="str">
            <v>T0</v>
          </cell>
          <cell r="AB816" t="str">
            <v>T6</v>
          </cell>
          <cell r="AC816" t="str">
            <v>P6</v>
          </cell>
          <cell r="AD816" t="str">
            <v>T0</v>
          </cell>
          <cell r="AE816">
            <v>0.3</v>
          </cell>
          <cell r="AF816">
            <v>0</v>
          </cell>
          <cell r="AG816">
            <v>1.6666666666666666E-2</v>
          </cell>
          <cell r="AH816">
            <v>0</v>
          </cell>
          <cell r="AI816">
            <v>0.3</v>
          </cell>
          <cell r="AJ816">
            <v>8.3333333333333329E-2</v>
          </cell>
          <cell r="AK816">
            <v>0</v>
          </cell>
          <cell r="AL816">
            <v>0</v>
          </cell>
          <cell r="AM816">
            <v>0.70000000000000007</v>
          </cell>
          <cell r="AN816">
            <v>3.92E-8</v>
          </cell>
          <cell r="AP816">
            <v>2</v>
          </cell>
          <cell r="AQ816">
            <v>1</v>
          </cell>
          <cell r="AR816">
            <v>1</v>
          </cell>
          <cell r="AS816">
            <v>36</v>
          </cell>
          <cell r="AW816">
            <v>2</v>
          </cell>
          <cell r="BD816">
            <v>1</v>
          </cell>
          <cell r="BJ816">
            <v>1</v>
          </cell>
          <cell r="BL816">
            <v>1</v>
          </cell>
          <cell r="BM816">
            <v>1</v>
          </cell>
          <cell r="BO816" t="str">
            <v xml:space="preserve">Expected to require 1 mechanic to conduct repairs. </v>
          </cell>
          <cell r="BP816" t="str">
            <v xml:space="preserve">Expected to be replaceable in situ. </v>
          </cell>
          <cell r="BQ816" t="str">
            <v/>
          </cell>
          <cell r="BR816" t="str">
            <v/>
          </cell>
          <cell r="BS816" t="str">
            <v/>
          </cell>
          <cell r="BT816" t="str">
            <v xml:space="preserve">Remove Cover Lid Assembly. </v>
          </cell>
          <cell r="BU816" t="str">
            <v/>
          </cell>
          <cell r="BV816" t="str">
            <v/>
          </cell>
          <cell r="BW816" t="str">
            <v xml:space="preserve">Remove 36 bolts to remove the Top Access Plate. </v>
          </cell>
          <cell r="BX816" t="str">
            <v/>
          </cell>
          <cell r="BY816" t="str">
            <v/>
          </cell>
          <cell r="BZ816" t="str">
            <v/>
          </cell>
          <cell r="CA816" t="str">
            <v xml:space="preserve">Repair by exchange available at First or Second line without special facilities. </v>
          </cell>
          <cell r="CB816" t="str">
            <v/>
          </cell>
          <cell r="CC816" t="str">
            <v/>
          </cell>
          <cell r="CD816" t="str">
            <v/>
          </cell>
          <cell r="CE816" t="str">
            <v/>
          </cell>
          <cell r="CF816" t="str">
            <v xml:space="preserve">Remove and replace part with standard tools. No Special tools predicted. </v>
          </cell>
          <cell r="CG816" t="str">
            <v/>
          </cell>
          <cell r="CH816" t="str">
            <v/>
          </cell>
          <cell r="CI816" t="str">
            <v xml:space="preserve">No consumeables predicted. </v>
          </cell>
          <cell r="CJ816" t="str">
            <v xml:space="preserve">No predicted life limitations. </v>
          </cell>
          <cell r="CK816" t="str">
            <v/>
          </cell>
          <cell r="CL816" t="str">
            <v>Y</v>
          </cell>
        </row>
        <row r="817">
          <cell r="A817">
            <v>837</v>
          </cell>
          <cell r="B817">
            <v>340</v>
          </cell>
          <cell r="C817">
            <v>3</v>
          </cell>
          <cell r="D817" t="str">
            <v>Y</v>
          </cell>
          <cell r="E817">
            <v>4.4857137227114409E-2</v>
          </cell>
          <cell r="F817" t="str">
            <v>SV00A0A410AA1511</v>
          </cell>
          <cell r="G817" t="str">
            <v>NT-M8/NYL</v>
          </cell>
          <cell r="H817" t="str">
            <v>SCOUT/REC</v>
          </cell>
          <cell r="I817" t="str">
            <v>AUXILIARY TANK- 3 - REPAIR</v>
          </cell>
          <cell r="J817" t="str">
            <v>M8 Nylok Nut</v>
          </cell>
          <cell r="K817" t="str">
            <v xml:space="preserve"> Access Cover Assy   FT28394</v>
          </cell>
          <cell r="L817" t="str">
            <v>M8 Nylok Nut</v>
          </cell>
          <cell r="M817">
            <v>1</v>
          </cell>
          <cell r="N817">
            <v>1</v>
          </cell>
          <cell r="O817">
            <v>4.4857137227114409E-2</v>
          </cell>
          <cell r="P817">
            <v>4.4857137227114409E-2</v>
          </cell>
          <cell r="Q817">
            <v>4.4857137227114411E-8</v>
          </cell>
          <cell r="R817">
            <v>22292996.428571429</v>
          </cell>
          <cell r="S817" t="str">
            <v>No redundancy</v>
          </cell>
          <cell r="T817" t="str">
            <v>NPRD 95 P2-146, Nut Plain Hexagon P# MS-51968-17- 1/624.2039M GM converted to hours.</v>
          </cell>
          <cell r="U817">
            <v>1</v>
          </cell>
          <cell r="V817">
            <v>0.70000000000000007</v>
          </cell>
          <cell r="W817">
            <v>3.1399996058980091E-8</v>
          </cell>
          <cell r="X817" t="str">
            <v>Expected to require 1 mechanic to conduct repairs. Expected to be replaceable in situ. Remove Cover Lid Assembly. Remove 36 bolts to remove the Top Access Plate. Repair by exchange available at First or Second line without special facilities. Remove and r</v>
          </cell>
          <cell r="Y817">
            <v>36</v>
          </cell>
          <cell r="Z817">
            <v>0</v>
          </cell>
          <cell r="AA817" t="str">
            <v>T0</v>
          </cell>
          <cell r="AB817" t="str">
            <v>T6</v>
          </cell>
          <cell r="AC817" t="str">
            <v>P19</v>
          </cell>
          <cell r="AD817" t="str">
            <v>T0</v>
          </cell>
          <cell r="AE817">
            <v>0.3</v>
          </cell>
          <cell r="AF817">
            <v>0</v>
          </cell>
          <cell r="AG817">
            <v>1.6666666666666666E-2</v>
          </cell>
          <cell r="AH817">
            <v>0</v>
          </cell>
          <cell r="AI817">
            <v>0.3</v>
          </cell>
          <cell r="AJ817">
            <v>8.3333333333333329E-2</v>
          </cell>
          <cell r="AK817">
            <v>0</v>
          </cell>
          <cell r="AL817">
            <v>0</v>
          </cell>
          <cell r="AM817">
            <v>0.70000000000000007</v>
          </cell>
          <cell r="AN817">
            <v>3.1399996058980091E-8</v>
          </cell>
          <cell r="AP817">
            <v>2</v>
          </cell>
          <cell r="AQ817">
            <v>1</v>
          </cell>
          <cell r="AR817">
            <v>1</v>
          </cell>
          <cell r="AS817">
            <v>36</v>
          </cell>
          <cell r="AW817">
            <v>2</v>
          </cell>
          <cell r="BD817">
            <v>1</v>
          </cell>
          <cell r="BJ817">
            <v>1</v>
          </cell>
          <cell r="BL817">
            <v>1</v>
          </cell>
          <cell r="BM817">
            <v>1</v>
          </cell>
          <cell r="BO817" t="str">
            <v xml:space="preserve">Expected to require 1 mechanic to conduct repairs. </v>
          </cell>
          <cell r="BP817" t="str">
            <v xml:space="preserve">Expected to be replaceable in situ. </v>
          </cell>
          <cell r="BQ817" t="str">
            <v/>
          </cell>
          <cell r="BR817" t="str">
            <v/>
          </cell>
          <cell r="BS817" t="str">
            <v/>
          </cell>
          <cell r="BT817" t="str">
            <v xml:space="preserve">Remove Cover Lid Assembly. </v>
          </cell>
          <cell r="BU817" t="str">
            <v/>
          </cell>
          <cell r="BV817" t="str">
            <v/>
          </cell>
          <cell r="BW817" t="str">
            <v xml:space="preserve">Remove 36 bolts to remove the Top Access Plate. </v>
          </cell>
          <cell r="BX817" t="str">
            <v/>
          </cell>
          <cell r="BY817" t="str">
            <v/>
          </cell>
          <cell r="BZ817" t="str">
            <v/>
          </cell>
          <cell r="CA817" t="str">
            <v xml:space="preserve">Repair by exchange available at First or Second line without special facilities. </v>
          </cell>
          <cell r="CB817" t="str">
            <v/>
          </cell>
          <cell r="CC817" t="str">
            <v/>
          </cell>
          <cell r="CD817" t="str">
            <v/>
          </cell>
          <cell r="CE817" t="str">
            <v/>
          </cell>
          <cell r="CF817" t="str">
            <v xml:space="preserve">Remove and replace part with standard tools. No Special tools predicted. </v>
          </cell>
          <cell r="CG817" t="str">
            <v/>
          </cell>
          <cell r="CH817" t="str">
            <v/>
          </cell>
          <cell r="CI817" t="str">
            <v xml:space="preserve">No consumeables predicted. </v>
          </cell>
          <cell r="CJ817" t="str">
            <v xml:space="preserve">No predicted life limitations. </v>
          </cell>
          <cell r="CK817" t="str">
            <v/>
          </cell>
          <cell r="CL817" t="str">
            <v>Y</v>
          </cell>
        </row>
        <row r="818">
          <cell r="A818">
            <v>838</v>
          </cell>
          <cell r="B818">
            <v>5</v>
          </cell>
          <cell r="C818">
            <v>3</v>
          </cell>
          <cell r="D818" t="str">
            <v>Y</v>
          </cell>
          <cell r="E818">
            <v>3.3227507677037645E-2</v>
          </cell>
          <cell r="F818" t="str">
            <v>SV00A0A410AA1513</v>
          </cell>
          <cell r="G818" t="str">
            <v>Z-W-M8</v>
          </cell>
          <cell r="H818" t="str">
            <v>SCOUT/REC</v>
          </cell>
          <cell r="I818" t="str">
            <v>AUXILIARY TANK- 3 - REPAIR</v>
          </cell>
          <cell r="J818" t="str">
            <v xml:space="preserve">M8 Washer </v>
          </cell>
          <cell r="K818" t="str">
            <v xml:space="preserve"> Access Cover Assy   FT28394</v>
          </cell>
          <cell r="L818" t="str">
            <v xml:space="preserve">M8 Washer </v>
          </cell>
          <cell r="M818">
            <v>2</v>
          </cell>
          <cell r="N818">
            <v>2</v>
          </cell>
          <cell r="O818">
            <v>1.6613753838518822E-2</v>
          </cell>
          <cell r="P818">
            <v>3.3227507677037645E-2</v>
          </cell>
          <cell r="Q818">
            <v>3.3227507677037647E-8</v>
          </cell>
          <cell r="R818">
            <v>30095546.428571425</v>
          </cell>
          <cell r="S818" t="str">
            <v>No redundancy</v>
          </cell>
          <cell r="T818" t="str">
            <v>NPRD 95 P2-237, Washer P# 7748743 - 1/1685.3506M GM converted to hours</v>
          </cell>
          <cell r="U818">
            <v>1</v>
          </cell>
          <cell r="V818">
            <v>0.70000000000000007</v>
          </cell>
          <cell r="W818">
            <v>2.3259255373926356E-8</v>
          </cell>
          <cell r="X818" t="str">
            <v>Expected to require 1 mechanic to conduct repairs. Expected to be replaceable in situ. Remove Cover Lid Assembly. Remove 36 bolts to remove the Top Access Plate. Repair by exchange available at First or Second line without special facilities. Remove and r</v>
          </cell>
          <cell r="Y818">
            <v>36</v>
          </cell>
          <cell r="Z818">
            <v>0</v>
          </cell>
          <cell r="AA818" t="str">
            <v>T0</v>
          </cell>
          <cell r="AB818" t="str">
            <v>T6</v>
          </cell>
          <cell r="AC818" t="str">
            <v>P26</v>
          </cell>
          <cell r="AD818" t="str">
            <v>T0</v>
          </cell>
          <cell r="AE818">
            <v>0.3</v>
          </cell>
          <cell r="AF818">
            <v>0</v>
          </cell>
          <cell r="AG818">
            <v>1.6666666666666666E-2</v>
          </cell>
          <cell r="AH818">
            <v>0</v>
          </cell>
          <cell r="AI818">
            <v>0.3</v>
          </cell>
          <cell r="AJ818">
            <v>8.3333333333333329E-2</v>
          </cell>
          <cell r="AK818">
            <v>0</v>
          </cell>
          <cell r="AL818">
            <v>0</v>
          </cell>
          <cell r="AM818">
            <v>0.70000000000000007</v>
          </cell>
          <cell r="AN818">
            <v>2.3259255373926356E-8</v>
          </cell>
          <cell r="AP818">
            <v>2</v>
          </cell>
          <cell r="AQ818">
            <v>1</v>
          </cell>
          <cell r="AR818">
            <v>1</v>
          </cell>
          <cell r="AS818">
            <v>36</v>
          </cell>
          <cell r="AW818">
            <v>2</v>
          </cell>
          <cell r="BD818">
            <v>1</v>
          </cell>
          <cell r="BJ818">
            <v>1</v>
          </cell>
          <cell r="BL818">
            <v>1</v>
          </cell>
          <cell r="BM818">
            <v>1</v>
          </cell>
          <cell r="BO818" t="str">
            <v xml:space="preserve">Expected to require 1 mechanic to conduct repairs. </v>
          </cell>
          <cell r="BP818" t="str">
            <v xml:space="preserve">Expected to be replaceable in situ. </v>
          </cell>
          <cell r="BQ818" t="str">
            <v/>
          </cell>
          <cell r="BR818" t="str">
            <v/>
          </cell>
          <cell r="BS818" t="str">
            <v/>
          </cell>
          <cell r="BT818" t="str">
            <v xml:space="preserve">Remove Cover Lid Assembly. </v>
          </cell>
          <cell r="BU818" t="str">
            <v/>
          </cell>
          <cell r="BV818" t="str">
            <v/>
          </cell>
          <cell r="BW818" t="str">
            <v xml:space="preserve">Remove 36 bolts to remove the Top Access Plate. </v>
          </cell>
          <cell r="BX818" t="str">
            <v/>
          </cell>
          <cell r="BY818" t="str">
            <v/>
          </cell>
          <cell r="BZ818" t="str">
            <v/>
          </cell>
          <cell r="CA818" t="str">
            <v xml:space="preserve">Repair by exchange available at First or Second line without special facilities. </v>
          </cell>
          <cell r="CB818" t="str">
            <v/>
          </cell>
          <cell r="CC818" t="str">
            <v/>
          </cell>
          <cell r="CD818" t="str">
            <v/>
          </cell>
          <cell r="CE818" t="str">
            <v/>
          </cell>
          <cell r="CF818" t="str">
            <v xml:space="preserve">Remove and replace part with standard tools. No Special tools predicted. </v>
          </cell>
          <cell r="CG818" t="str">
            <v/>
          </cell>
          <cell r="CH818" t="str">
            <v/>
          </cell>
          <cell r="CI818" t="str">
            <v xml:space="preserve">No consumeables predicted. </v>
          </cell>
          <cell r="CJ818" t="str">
            <v xml:space="preserve">No predicted life limitations. </v>
          </cell>
          <cell r="CK818" t="str">
            <v/>
          </cell>
          <cell r="CL818" t="str">
            <v>Y</v>
          </cell>
        </row>
        <row r="819">
          <cell r="A819">
            <v>839</v>
          </cell>
          <cell r="B819">
            <v>5</v>
          </cell>
          <cell r="C819">
            <v>3</v>
          </cell>
          <cell r="D819" t="str">
            <v>Y</v>
          </cell>
          <cell r="E819">
            <v>3.3227507677037645E-2</v>
          </cell>
          <cell r="F819" t="str">
            <v>SV00A0A410AA1515</v>
          </cell>
          <cell r="G819" t="str">
            <v>Y-GFM-081016-11</v>
          </cell>
          <cell r="H819" t="str">
            <v>SCOUT/REC</v>
          </cell>
          <cell r="I819" t="str">
            <v>AUXILIARY TANK- 3 - REPAIR</v>
          </cell>
          <cell r="J819" t="str">
            <v>M8 Shoulder Washer</v>
          </cell>
          <cell r="K819" t="str">
            <v xml:space="preserve"> Access Cover Assy   FT28394</v>
          </cell>
          <cell r="L819" t="str">
            <v>M8 Shoulder Washer</v>
          </cell>
          <cell r="M819">
            <v>2</v>
          </cell>
          <cell r="N819">
            <v>2</v>
          </cell>
          <cell r="O819">
            <v>1.6613753838518822E-2</v>
          </cell>
          <cell r="P819">
            <v>3.3227507677037645E-2</v>
          </cell>
          <cell r="Q819">
            <v>3.3227507677037647E-8</v>
          </cell>
          <cell r="R819">
            <v>30095546.428571425</v>
          </cell>
          <cell r="S819" t="str">
            <v>No redundancy</v>
          </cell>
          <cell r="T819" t="str">
            <v>NPRD 95 P2-237, Washer P# 7748743 - 1/1685.3506M GM converted to hours</v>
          </cell>
          <cell r="U819">
            <v>1</v>
          </cell>
          <cell r="V819">
            <v>0.70000000000000007</v>
          </cell>
          <cell r="W819">
            <v>2.3259255373926356E-8</v>
          </cell>
          <cell r="X819" t="str">
            <v>Expected to require 1 mechanic to conduct repairs. Expected to be replaceable in situ. Remove Cover Lid Assembly. Remove 36 bolts to remove the Top Access Plate. Repair by exchange available at First or Second line without special facilities. Remove and r</v>
          </cell>
          <cell r="Y819">
            <v>36</v>
          </cell>
          <cell r="Z819">
            <v>0</v>
          </cell>
          <cell r="AA819" t="str">
            <v>T0</v>
          </cell>
          <cell r="AB819" t="str">
            <v>T6</v>
          </cell>
          <cell r="AC819" t="str">
            <v>P26</v>
          </cell>
          <cell r="AD819" t="str">
            <v>T0</v>
          </cell>
          <cell r="AE819">
            <v>0.3</v>
          </cell>
          <cell r="AF819">
            <v>0</v>
          </cell>
          <cell r="AG819">
            <v>1.6666666666666666E-2</v>
          </cell>
          <cell r="AH819">
            <v>0</v>
          </cell>
          <cell r="AI819">
            <v>0.3</v>
          </cell>
          <cell r="AJ819">
            <v>8.3333333333333329E-2</v>
          </cell>
          <cell r="AK819">
            <v>0</v>
          </cell>
          <cell r="AL819">
            <v>0</v>
          </cell>
          <cell r="AM819">
            <v>0.70000000000000007</v>
          </cell>
          <cell r="AN819">
            <v>2.3259255373926356E-8</v>
          </cell>
          <cell r="AP819">
            <v>2</v>
          </cell>
          <cell r="AQ819">
            <v>1</v>
          </cell>
          <cell r="AR819">
            <v>1</v>
          </cell>
          <cell r="AS819">
            <v>36</v>
          </cell>
          <cell r="AW819">
            <v>2</v>
          </cell>
          <cell r="BD819">
            <v>1</v>
          </cell>
          <cell r="BJ819">
            <v>1</v>
          </cell>
          <cell r="BL819">
            <v>1</v>
          </cell>
          <cell r="BM819">
            <v>1</v>
          </cell>
          <cell r="BO819" t="str">
            <v xml:space="preserve">Expected to require 1 mechanic to conduct repairs. </v>
          </cell>
          <cell r="BP819" t="str">
            <v xml:space="preserve">Expected to be replaceable in situ. </v>
          </cell>
          <cell r="BQ819" t="str">
            <v/>
          </cell>
          <cell r="BR819" t="str">
            <v/>
          </cell>
          <cell r="BS819" t="str">
            <v/>
          </cell>
          <cell r="BT819" t="str">
            <v xml:space="preserve">Remove Cover Lid Assembly. </v>
          </cell>
          <cell r="BU819" t="str">
            <v/>
          </cell>
          <cell r="BV819" t="str">
            <v/>
          </cell>
          <cell r="BW819" t="str">
            <v xml:space="preserve">Remove 36 bolts to remove the Top Access Plate. </v>
          </cell>
          <cell r="BX819" t="str">
            <v/>
          </cell>
          <cell r="BY819" t="str">
            <v/>
          </cell>
          <cell r="BZ819" t="str">
            <v/>
          </cell>
          <cell r="CA819" t="str">
            <v xml:space="preserve">Repair by exchange available at First or Second line without special facilities. </v>
          </cell>
          <cell r="CB819" t="str">
            <v/>
          </cell>
          <cell r="CC819" t="str">
            <v/>
          </cell>
          <cell r="CD819" t="str">
            <v/>
          </cell>
          <cell r="CE819" t="str">
            <v/>
          </cell>
          <cell r="CF819" t="str">
            <v xml:space="preserve">Remove and replace part with standard tools. No Special tools predicted. </v>
          </cell>
          <cell r="CG819" t="str">
            <v/>
          </cell>
          <cell r="CH819" t="str">
            <v/>
          </cell>
          <cell r="CI819" t="str">
            <v xml:space="preserve">No consumeables predicted. </v>
          </cell>
          <cell r="CJ819" t="str">
            <v xml:space="preserve">No predicted life limitations. </v>
          </cell>
          <cell r="CK819" t="str">
            <v/>
          </cell>
          <cell r="CL819" t="str">
            <v>Y</v>
          </cell>
        </row>
        <row r="820">
          <cell r="A820">
            <v>840</v>
          </cell>
          <cell r="C820">
            <v>3</v>
          </cell>
          <cell r="D820" t="str">
            <v>Y</v>
          </cell>
          <cell r="E820">
            <v>4.3499999999999997E-2</v>
          </cell>
          <cell r="F820" t="str">
            <v>SV00A0A410AA1517</v>
          </cell>
          <cell r="G820" t="str">
            <v>Y-DIN471-16X1</v>
          </cell>
          <cell r="H820" t="str">
            <v>SCOUT/REC</v>
          </cell>
          <cell r="I820" t="str">
            <v>AUXILIARY TANK- 3 - REPAIR</v>
          </cell>
          <cell r="J820" t="str">
            <v>Circlip</v>
          </cell>
          <cell r="K820" t="str">
            <v xml:space="preserve"> Access Cover Assy   FT28394</v>
          </cell>
          <cell r="L820" t="str">
            <v>Circlip</v>
          </cell>
          <cell r="M820">
            <v>1</v>
          </cell>
          <cell r="N820">
            <v>1</v>
          </cell>
          <cell r="O820">
            <v>4.3499999999999997E-2</v>
          </cell>
          <cell r="P820">
            <v>4.3499999999999997E-2</v>
          </cell>
          <cell r="Q820">
            <v>4.3499999999999999E-8</v>
          </cell>
          <cell r="R820">
            <v>22988505.747126438</v>
          </cell>
          <cell r="S820" t="str">
            <v>No redundancy</v>
          </cell>
          <cell r="T820" t="str">
            <v>NPRD 95 P2-42, Clip Retaining Summary, 0.0087 converted from GB to GM</v>
          </cell>
          <cell r="U820">
            <v>1</v>
          </cell>
          <cell r="V820">
            <v>0.71666666666666667</v>
          </cell>
          <cell r="W820">
            <v>3.1175E-8</v>
          </cell>
          <cell r="X820" t="str">
            <v>Expected to require 1 mechanic to conduct repairs. Expected to be replaceable in situ. Remove Cover Lid Assembly. Remove 36 bolts to remove the Top Access Plate. Repair by exchange available at First or Second line without special facilities. Remove and r</v>
          </cell>
          <cell r="Y820">
            <v>36</v>
          </cell>
          <cell r="Z820">
            <v>0</v>
          </cell>
          <cell r="AA820" t="str">
            <v>T0</v>
          </cell>
          <cell r="AB820" t="str">
            <v>T6</v>
          </cell>
          <cell r="AC820" t="str">
            <v>P9</v>
          </cell>
          <cell r="AD820" t="str">
            <v>T0</v>
          </cell>
          <cell r="AE820">
            <v>0.3</v>
          </cell>
          <cell r="AF820">
            <v>0</v>
          </cell>
          <cell r="AG820">
            <v>3.3333333333333333E-2</v>
          </cell>
          <cell r="AH820">
            <v>0</v>
          </cell>
          <cell r="AI820">
            <v>0.3</v>
          </cell>
          <cell r="AJ820">
            <v>8.3333333333333329E-2</v>
          </cell>
          <cell r="AK820">
            <v>0</v>
          </cell>
          <cell r="AL820">
            <v>0</v>
          </cell>
          <cell r="AM820">
            <v>0.71666666666666667</v>
          </cell>
          <cell r="AN820">
            <v>3.1175E-8</v>
          </cell>
          <cell r="AP820">
            <v>2</v>
          </cell>
          <cell r="AQ820">
            <v>1</v>
          </cell>
          <cell r="AR820">
            <v>1</v>
          </cell>
          <cell r="AS820">
            <v>36</v>
          </cell>
          <cell r="AW820">
            <v>2</v>
          </cell>
          <cell r="BD820">
            <v>1</v>
          </cell>
          <cell r="BJ820">
            <v>1</v>
          </cell>
          <cell r="BL820">
            <v>1</v>
          </cell>
          <cell r="BM820">
            <v>1</v>
          </cell>
          <cell r="BO820" t="str">
            <v xml:space="preserve">Expected to require 1 mechanic to conduct repairs. </v>
          </cell>
          <cell r="BP820" t="str">
            <v xml:space="preserve">Expected to be replaceable in situ. </v>
          </cell>
          <cell r="BQ820" t="str">
            <v/>
          </cell>
          <cell r="BR820" t="str">
            <v/>
          </cell>
          <cell r="BS820" t="str">
            <v/>
          </cell>
          <cell r="BT820" t="str">
            <v xml:space="preserve">Remove Cover Lid Assembly. </v>
          </cell>
          <cell r="BU820" t="str">
            <v/>
          </cell>
          <cell r="BV820" t="str">
            <v/>
          </cell>
          <cell r="BW820" t="str">
            <v xml:space="preserve">Remove 36 bolts to remove the Top Access Plate. </v>
          </cell>
          <cell r="BX820" t="str">
            <v/>
          </cell>
          <cell r="BY820" t="str">
            <v/>
          </cell>
          <cell r="BZ820" t="str">
            <v/>
          </cell>
          <cell r="CA820" t="str">
            <v xml:space="preserve">Repair by exchange available at First or Second line without special facilities. </v>
          </cell>
          <cell r="CB820" t="str">
            <v/>
          </cell>
          <cell r="CC820" t="str">
            <v/>
          </cell>
          <cell r="CD820" t="str">
            <v/>
          </cell>
          <cell r="CE820" t="str">
            <v/>
          </cell>
          <cell r="CF820" t="str">
            <v xml:space="preserve">Remove and replace part with standard tools. No Special tools predicted. </v>
          </cell>
          <cell r="CG820" t="str">
            <v/>
          </cell>
          <cell r="CH820" t="str">
            <v/>
          </cell>
          <cell r="CI820" t="str">
            <v xml:space="preserve">No consumeables predicted. </v>
          </cell>
          <cell r="CJ820" t="str">
            <v xml:space="preserve">No predicted life limitations. </v>
          </cell>
          <cell r="CK820" t="str">
            <v/>
          </cell>
          <cell r="CL820" t="str">
            <v>Y</v>
          </cell>
        </row>
        <row r="821">
          <cell r="A821">
            <v>841</v>
          </cell>
          <cell r="C821">
            <v>3</v>
          </cell>
          <cell r="D821" t="str">
            <v>Y</v>
          </cell>
          <cell r="E821">
            <v>4.3499999999999997E-2</v>
          </cell>
          <cell r="F821" t="str">
            <v>SV00A0A410AA1519</v>
          </cell>
          <cell r="G821" t="str">
            <v>FT28520</v>
          </cell>
          <cell r="H821" t="str">
            <v>SCOUT/REC</v>
          </cell>
          <cell r="I821" t="str">
            <v>AUXILIARY TANK- 3 - REPAIR</v>
          </cell>
          <cell r="J821" t="str">
            <v>Catch</v>
          </cell>
          <cell r="K821" t="str">
            <v xml:space="preserve"> Access Cover Assy   FT28394</v>
          </cell>
          <cell r="L821" t="str">
            <v>Catch</v>
          </cell>
          <cell r="M821">
            <v>1</v>
          </cell>
          <cell r="N821">
            <v>1</v>
          </cell>
          <cell r="O821">
            <v>4.3499999999999997E-2</v>
          </cell>
          <cell r="P821">
            <v>4.3499999999999997E-2</v>
          </cell>
          <cell r="Q821">
            <v>4.3499999999999999E-8</v>
          </cell>
          <cell r="R821">
            <v>22988505.747126438</v>
          </cell>
          <cell r="S821" t="str">
            <v>No redundancy</v>
          </cell>
          <cell r="T821" t="str">
            <v>NPRD 95 P2-42, Clip Retaining Summary, 0.0087 converted from GB to GM</v>
          </cell>
          <cell r="U821">
            <v>1</v>
          </cell>
          <cell r="V821">
            <v>0.70000000000000007</v>
          </cell>
          <cell r="W821">
            <v>3.0450000000000005E-8</v>
          </cell>
          <cell r="X821" t="str">
            <v>Expected to require 1 mechanic to conduct repairs. Expected to be replaceable in situ. Remove Cover Lid Assembly. Remove 36 bolts to remove the Top Access Plate. Repair by exchange available at First or Second line without special facilities. Remove and r</v>
          </cell>
          <cell r="Y821">
            <v>36</v>
          </cell>
          <cell r="Z821">
            <v>0</v>
          </cell>
          <cell r="AA821" t="str">
            <v>T0</v>
          </cell>
          <cell r="AB821" t="str">
            <v>T6</v>
          </cell>
          <cell r="AC821" t="str">
            <v>P8</v>
          </cell>
          <cell r="AD821" t="str">
            <v>T0</v>
          </cell>
          <cell r="AE821">
            <v>0.3</v>
          </cell>
          <cell r="AF821">
            <v>0</v>
          </cell>
          <cell r="AG821">
            <v>1.6666666666666666E-2</v>
          </cell>
          <cell r="AH821">
            <v>0</v>
          </cell>
          <cell r="AI821">
            <v>0.3</v>
          </cell>
          <cell r="AJ821">
            <v>8.3333333333333329E-2</v>
          </cell>
          <cell r="AK821">
            <v>0</v>
          </cell>
          <cell r="AL821">
            <v>0</v>
          </cell>
          <cell r="AM821">
            <v>0.70000000000000007</v>
          </cell>
          <cell r="AN821">
            <v>3.0450000000000005E-8</v>
          </cell>
          <cell r="AP821">
            <v>2</v>
          </cell>
          <cell r="AQ821">
            <v>1</v>
          </cell>
          <cell r="AR821">
            <v>1</v>
          </cell>
          <cell r="AS821">
            <v>36</v>
          </cell>
          <cell r="AW821">
            <v>2</v>
          </cell>
          <cell r="BD821">
            <v>1</v>
          </cell>
          <cell r="BJ821">
            <v>1</v>
          </cell>
          <cell r="BL821">
            <v>1</v>
          </cell>
          <cell r="BM821">
            <v>1</v>
          </cell>
          <cell r="BO821" t="str">
            <v xml:space="preserve">Expected to require 1 mechanic to conduct repairs. </v>
          </cell>
          <cell r="BP821" t="str">
            <v xml:space="preserve">Expected to be replaceable in situ. </v>
          </cell>
          <cell r="BQ821" t="str">
            <v/>
          </cell>
          <cell r="BR821" t="str">
            <v/>
          </cell>
          <cell r="BS821" t="str">
            <v/>
          </cell>
          <cell r="BT821" t="str">
            <v xml:space="preserve">Remove Cover Lid Assembly. </v>
          </cell>
          <cell r="BU821" t="str">
            <v/>
          </cell>
          <cell r="BV821" t="str">
            <v/>
          </cell>
          <cell r="BW821" t="str">
            <v xml:space="preserve">Remove 36 bolts to remove the Top Access Plate. </v>
          </cell>
          <cell r="BX821" t="str">
            <v/>
          </cell>
          <cell r="BY821" t="str">
            <v/>
          </cell>
          <cell r="BZ821" t="str">
            <v/>
          </cell>
          <cell r="CA821" t="str">
            <v xml:space="preserve">Repair by exchange available at First or Second line without special facilities. </v>
          </cell>
          <cell r="CB821" t="str">
            <v/>
          </cell>
          <cell r="CC821" t="str">
            <v/>
          </cell>
          <cell r="CD821" t="str">
            <v/>
          </cell>
          <cell r="CE821" t="str">
            <v/>
          </cell>
          <cell r="CF821" t="str">
            <v xml:space="preserve">Remove and replace part with standard tools. No Special tools predicted. </v>
          </cell>
          <cell r="CG821" t="str">
            <v/>
          </cell>
          <cell r="CH821" t="str">
            <v/>
          </cell>
          <cell r="CI821" t="str">
            <v xml:space="preserve">No consumeables predicted. </v>
          </cell>
          <cell r="CJ821" t="str">
            <v xml:space="preserve">No predicted life limitations. </v>
          </cell>
          <cell r="CK821" t="str">
            <v/>
          </cell>
          <cell r="CL821" t="str">
            <v>Y</v>
          </cell>
        </row>
        <row r="822">
          <cell r="A822">
            <v>842</v>
          </cell>
          <cell r="B822">
            <v>5</v>
          </cell>
          <cell r="C822">
            <v>3</v>
          </cell>
          <cell r="D822" t="str">
            <v>Y</v>
          </cell>
          <cell r="E822">
            <v>1.6613753838518822E-2</v>
          </cell>
          <cell r="F822" t="str">
            <v>SV00A0A410AA1521</v>
          </cell>
          <cell r="G822" t="str">
            <v>SP93/D48</v>
          </cell>
          <cell r="H822" t="str">
            <v>SCOUT/REC</v>
          </cell>
          <cell r="I822" t="str">
            <v>AUXILIARY TANK- 3 - REPAIR</v>
          </cell>
          <cell r="J822" t="str">
            <v>Grommet</v>
          </cell>
          <cell r="K822" t="str">
            <v xml:space="preserve"> Access Cover Assy   FT28394</v>
          </cell>
          <cell r="L822" t="str">
            <v>Grommet</v>
          </cell>
          <cell r="M822">
            <v>1</v>
          </cell>
          <cell r="N822">
            <v>1</v>
          </cell>
          <cell r="O822">
            <v>1.6613753838518822E-2</v>
          </cell>
          <cell r="P822">
            <v>1.6613753838518822E-2</v>
          </cell>
          <cell r="Q822">
            <v>1.6613753838518823E-8</v>
          </cell>
          <cell r="R822">
            <v>60191092.857142851</v>
          </cell>
          <cell r="S822" t="str">
            <v>No redundancy</v>
          </cell>
          <cell r="T822" t="str">
            <v>NPRD 95 P2-237, Washer P# 7748743 - 1/1685.3506M GM converted to hours</v>
          </cell>
          <cell r="U822">
            <v>1</v>
          </cell>
          <cell r="V822">
            <v>0.71666666666666667</v>
          </cell>
          <cell r="W822">
            <v>1.1906523584271823E-8</v>
          </cell>
          <cell r="X822" t="str">
            <v>Expected to require 1 mechanic to conduct repairs. Expected to be replaceable in situ. Remove Cover Lid Assembly. Remove 36 bolts to remove the Top Access Plate. Repair by exchange available at First or Second line without special facilities. Remove and r</v>
          </cell>
          <cell r="Y822">
            <v>36</v>
          </cell>
          <cell r="Z822">
            <v>0</v>
          </cell>
          <cell r="AA822" t="str">
            <v>T0</v>
          </cell>
          <cell r="AB822" t="str">
            <v>T6</v>
          </cell>
          <cell r="AC822" t="str">
            <v>P15</v>
          </cell>
          <cell r="AD822" t="str">
            <v>T0</v>
          </cell>
          <cell r="AE822">
            <v>0.3</v>
          </cell>
          <cell r="AF822">
            <v>0</v>
          </cell>
          <cell r="AG822">
            <v>3.3333333333333333E-2</v>
          </cell>
          <cell r="AH822">
            <v>0</v>
          </cell>
          <cell r="AI822">
            <v>0.3</v>
          </cell>
          <cell r="AJ822">
            <v>8.3333333333333329E-2</v>
          </cell>
          <cell r="AK822">
            <v>0</v>
          </cell>
          <cell r="AL822">
            <v>0</v>
          </cell>
          <cell r="AM822">
            <v>0.71666666666666667</v>
          </cell>
          <cell r="AN822">
            <v>1.1906523584271823E-8</v>
          </cell>
          <cell r="AP822">
            <v>2</v>
          </cell>
          <cell r="AQ822">
            <v>1</v>
          </cell>
          <cell r="AR822">
            <v>1</v>
          </cell>
          <cell r="AS822">
            <v>36</v>
          </cell>
          <cell r="AW822">
            <v>2</v>
          </cell>
          <cell r="BD822">
            <v>1</v>
          </cell>
          <cell r="BJ822">
            <v>1</v>
          </cell>
          <cell r="BL822">
            <v>1</v>
          </cell>
          <cell r="BM822">
            <v>1</v>
          </cell>
          <cell r="BO822" t="str">
            <v xml:space="preserve">Expected to require 1 mechanic to conduct repairs. </v>
          </cell>
          <cell r="BP822" t="str">
            <v xml:space="preserve">Expected to be replaceable in situ. </v>
          </cell>
          <cell r="BQ822" t="str">
            <v/>
          </cell>
          <cell r="BR822" t="str">
            <v/>
          </cell>
          <cell r="BS822" t="str">
            <v/>
          </cell>
          <cell r="BT822" t="str">
            <v xml:space="preserve">Remove Cover Lid Assembly. </v>
          </cell>
          <cell r="BU822" t="str">
            <v/>
          </cell>
          <cell r="BV822" t="str">
            <v/>
          </cell>
          <cell r="BW822" t="str">
            <v xml:space="preserve">Remove 36 bolts to remove the Top Access Plate. </v>
          </cell>
          <cell r="BX822" t="str">
            <v/>
          </cell>
          <cell r="BY822" t="str">
            <v/>
          </cell>
          <cell r="BZ822" t="str">
            <v/>
          </cell>
          <cell r="CA822" t="str">
            <v xml:space="preserve">Repair by exchange available at First or Second line without special facilities. </v>
          </cell>
          <cell r="CB822" t="str">
            <v/>
          </cell>
          <cell r="CC822" t="str">
            <v/>
          </cell>
          <cell r="CD822" t="str">
            <v/>
          </cell>
          <cell r="CE822" t="str">
            <v/>
          </cell>
          <cell r="CF822" t="str">
            <v xml:space="preserve">Remove and replace part with standard tools. No Special tools predicted. </v>
          </cell>
          <cell r="CG822" t="str">
            <v/>
          </cell>
          <cell r="CH822" t="str">
            <v/>
          </cell>
          <cell r="CI822" t="str">
            <v xml:space="preserve">No consumeables predicted. </v>
          </cell>
          <cell r="CJ822" t="str">
            <v xml:space="preserve">No predicted life limitations. </v>
          </cell>
          <cell r="CK822" t="str">
            <v/>
          </cell>
          <cell r="CL822" t="str">
            <v>Y</v>
          </cell>
        </row>
        <row r="823">
          <cell r="A823">
            <v>843</v>
          </cell>
          <cell r="C823">
            <v>3</v>
          </cell>
          <cell r="D823" t="str">
            <v>Y</v>
          </cell>
          <cell r="E823">
            <v>1.1339999999999999</v>
          </cell>
          <cell r="F823" t="str">
            <v>SV00A0A410AA1523</v>
          </cell>
          <cell r="G823" t="str">
            <v>CON-W01</v>
          </cell>
          <cell r="H823" t="str">
            <v>SCOUT/REC</v>
          </cell>
          <cell r="I823" t="str">
            <v>AUXILIARY TANK- 3 - REPAIR</v>
          </cell>
          <cell r="J823" t="str">
            <v>Steel Wool Mediem Grade</v>
          </cell>
          <cell r="K823" t="str">
            <v xml:space="preserve"> Access Cover Assy   FT28394</v>
          </cell>
          <cell r="L823" t="str">
            <v>Steel Wool Mediem Grade</v>
          </cell>
          <cell r="M823">
            <v>1</v>
          </cell>
          <cell r="N823">
            <v>1</v>
          </cell>
          <cell r="O823">
            <v>1.1339999999999999</v>
          </cell>
          <cell r="P823">
            <v>1.1339999999999999</v>
          </cell>
          <cell r="Q823">
            <v>1.1339999999999999E-6</v>
          </cell>
          <cell r="R823">
            <v>881834.21516754862</v>
          </cell>
          <cell r="S823" t="str">
            <v>No redundancy</v>
          </cell>
          <cell r="T823" t="str">
            <v>NPRD-95 P2-136. Mechanical Filter Screen (Summary). 0.2286 GB converted to GM.</v>
          </cell>
          <cell r="U823">
            <v>1</v>
          </cell>
          <cell r="V823">
            <v>0.76666666666666672</v>
          </cell>
          <cell r="W823">
            <v>8.6939999999999999E-7</v>
          </cell>
          <cell r="X823" t="str">
            <v>Expected to require 1 mechanic to conduct repairs. Expected to be replaceable in situ. Remove Cover Lid Assembly. Remove 36 bolts to remove the Top Access Plate. Repair by exchange available at First or Second line without special facilities. Remove and r</v>
          </cell>
          <cell r="Y823">
            <v>36</v>
          </cell>
          <cell r="Z823">
            <v>0</v>
          </cell>
          <cell r="AA823" t="str">
            <v>T0</v>
          </cell>
          <cell r="AB823" t="str">
            <v>T6</v>
          </cell>
          <cell r="AC823" t="str">
            <v>P22</v>
          </cell>
          <cell r="AD823" t="str">
            <v>T0</v>
          </cell>
          <cell r="AE823">
            <v>0.3</v>
          </cell>
          <cell r="AF823">
            <v>0</v>
          </cell>
          <cell r="AG823">
            <v>8.3333333333333329E-2</v>
          </cell>
          <cell r="AH823">
            <v>0</v>
          </cell>
          <cell r="AI823">
            <v>0.3</v>
          </cell>
          <cell r="AJ823">
            <v>8.3333333333333329E-2</v>
          </cell>
          <cell r="AK823">
            <v>0</v>
          </cell>
          <cell r="AL823">
            <v>0</v>
          </cell>
          <cell r="AM823">
            <v>0.76666666666666672</v>
          </cell>
          <cell r="AN823">
            <v>8.6939999999999999E-7</v>
          </cell>
          <cell r="AP823">
            <v>2</v>
          </cell>
          <cell r="AQ823">
            <v>1</v>
          </cell>
          <cell r="AR823">
            <v>1</v>
          </cell>
          <cell r="AS823">
            <v>36</v>
          </cell>
          <cell r="AW823">
            <v>2</v>
          </cell>
          <cell r="BD823">
            <v>1</v>
          </cell>
          <cell r="BJ823">
            <v>1</v>
          </cell>
          <cell r="BL823">
            <v>1</v>
          </cell>
          <cell r="BM823">
            <v>1</v>
          </cell>
          <cell r="BO823" t="str">
            <v xml:space="preserve">Expected to require 1 mechanic to conduct repairs. </v>
          </cell>
          <cell r="BP823" t="str">
            <v xml:space="preserve">Expected to be replaceable in situ. </v>
          </cell>
          <cell r="BQ823" t="str">
            <v/>
          </cell>
          <cell r="BR823" t="str">
            <v/>
          </cell>
          <cell r="BS823" t="str">
            <v/>
          </cell>
          <cell r="BT823" t="str">
            <v xml:space="preserve">Remove Cover Lid Assembly. </v>
          </cell>
          <cell r="BU823" t="str">
            <v/>
          </cell>
          <cell r="BV823" t="str">
            <v/>
          </cell>
          <cell r="BW823" t="str">
            <v xml:space="preserve">Remove 36 bolts to remove the Top Access Plate. </v>
          </cell>
          <cell r="BX823" t="str">
            <v/>
          </cell>
          <cell r="BY823" t="str">
            <v/>
          </cell>
          <cell r="BZ823" t="str">
            <v/>
          </cell>
          <cell r="CA823" t="str">
            <v xml:space="preserve">Repair by exchange available at First or Second line without special facilities. </v>
          </cell>
          <cell r="CB823" t="str">
            <v/>
          </cell>
          <cell r="CC823" t="str">
            <v/>
          </cell>
          <cell r="CD823" t="str">
            <v/>
          </cell>
          <cell r="CE823" t="str">
            <v/>
          </cell>
          <cell r="CF823" t="str">
            <v xml:space="preserve">Remove and replace part with standard tools. No Special tools predicted. </v>
          </cell>
          <cell r="CG823" t="str">
            <v/>
          </cell>
          <cell r="CH823" t="str">
            <v/>
          </cell>
          <cell r="CI823" t="str">
            <v xml:space="preserve">No consumeables predicted. </v>
          </cell>
          <cell r="CJ823" t="str">
            <v xml:space="preserve">No predicted life limitations. </v>
          </cell>
          <cell r="CK823" t="str">
            <v/>
          </cell>
          <cell r="CL823" t="str">
            <v>Y</v>
          </cell>
        </row>
        <row r="824">
          <cell r="A824">
            <v>844</v>
          </cell>
          <cell r="B824">
            <v>477</v>
          </cell>
          <cell r="C824">
            <v>2</v>
          </cell>
          <cell r="D824" t="str">
            <v>Y</v>
          </cell>
          <cell r="E824">
            <v>1</v>
          </cell>
          <cell r="F824" t="str">
            <v>SV00A0A410AA09</v>
          </cell>
          <cell r="G824" t="str">
            <v>FT28215</v>
          </cell>
          <cell r="H824" t="str">
            <v>REPAIR</v>
          </cell>
          <cell r="I824" t="str">
            <v>AUXILIARY TANK- 3 - REPAIR</v>
          </cell>
          <cell r="J824" t="str">
            <v>SAFOAM Cut Block LRU</v>
          </cell>
          <cell r="K824" t="str">
            <v>Reticulated Safety Foam</v>
          </cell>
          <cell r="L824" t="str">
            <v>SAFOAM Cut Block LRU</v>
          </cell>
          <cell r="M824">
            <v>1</v>
          </cell>
          <cell r="N824">
            <v>1</v>
          </cell>
          <cell r="O824">
            <v>1</v>
          </cell>
          <cell r="P824">
            <v>1</v>
          </cell>
          <cell r="Q824">
            <v>9.9999999999999995E-7</v>
          </cell>
          <cell r="R824">
            <v>1000000</v>
          </cell>
          <cell r="S824" t="str">
            <v>No redundancy</v>
          </cell>
          <cell r="T824" t="str">
            <v>Unsubstantiated Estimate</v>
          </cell>
          <cell r="U824">
            <v>2</v>
          </cell>
          <cell r="V824">
            <v>0.23333333333333334</v>
          </cell>
          <cell r="W824">
            <v>2.3333333333333333E-7</v>
          </cell>
          <cell r="X824" t="str">
            <v xml:space="preserve">Tank is considered beyond economic repair. Remove and replace tank in accordance with above. Expected to require 2 mechanics to remove the tank. Repair by exchange available at First or Second line without special facilities. Systematically remove SAFOAM </v>
          </cell>
          <cell r="Z824">
            <v>1</v>
          </cell>
          <cell r="AA824" t="str">
            <v>R6</v>
          </cell>
          <cell r="AB824" t="str">
            <v>T0</v>
          </cell>
          <cell r="AC824" t="str">
            <v>T0</v>
          </cell>
          <cell r="AD824" t="str">
            <v>T0</v>
          </cell>
          <cell r="AE824">
            <v>0</v>
          </cell>
          <cell r="AF824">
            <v>1.6666666666666666E-2</v>
          </cell>
          <cell r="AG824">
            <v>0.11666666666666667</v>
          </cell>
          <cell r="AH824">
            <v>1.6666666666666666E-2</v>
          </cell>
          <cell r="AI824">
            <v>0</v>
          </cell>
          <cell r="AJ824">
            <v>8.3333333333333329E-2</v>
          </cell>
          <cell r="AK824">
            <v>0</v>
          </cell>
          <cell r="AL824">
            <v>0</v>
          </cell>
          <cell r="AM824">
            <v>0.23333333333333334</v>
          </cell>
          <cell r="AN824">
            <v>2.3333333333333333E-7</v>
          </cell>
          <cell r="AP824">
            <v>2</v>
          </cell>
          <cell r="AQ824">
            <v>3</v>
          </cell>
          <cell r="BD824">
            <v>2</v>
          </cell>
          <cell r="BG824">
            <v>1</v>
          </cell>
          <cell r="BH824">
            <v>1</v>
          </cell>
          <cell r="BJ824">
            <v>2</v>
          </cell>
          <cell r="BK824">
            <v>1</v>
          </cell>
          <cell r="BL824">
            <v>5</v>
          </cell>
          <cell r="BM824">
            <v>2</v>
          </cell>
          <cell r="BO824" t="str">
            <v/>
          </cell>
          <cell r="BP824" t="str">
            <v/>
          </cell>
          <cell r="BQ824" t="str">
            <v/>
          </cell>
          <cell r="BR824" t="str">
            <v/>
          </cell>
          <cell r="BS824" t="str">
            <v/>
          </cell>
          <cell r="BT824" t="str">
            <v/>
          </cell>
          <cell r="BU824" t="str">
            <v/>
          </cell>
          <cell r="BV824" t="str">
            <v xml:space="preserve">Tank is considered beyond economic repair. Remove and replace tank in accordance with above. Expected to require 2 mechanics to remove the tank. </v>
          </cell>
          <cell r="BW824" t="str">
            <v/>
          </cell>
          <cell r="BX824" t="str">
            <v/>
          </cell>
          <cell r="BY824" t="str">
            <v/>
          </cell>
          <cell r="BZ824" t="str">
            <v/>
          </cell>
          <cell r="CA824" t="str">
            <v xml:space="preserve">Repair by exchange available at First or Second line without special facilities. </v>
          </cell>
          <cell r="CB824" t="str">
            <v/>
          </cell>
          <cell r="CC824" t="str">
            <v/>
          </cell>
          <cell r="CD824" t="str">
            <v/>
          </cell>
          <cell r="CE824" t="str">
            <v xml:space="preserve">Systematically remove SAFOAM layers and discard in accordance with local responsibilities.  Carefully reinstall new layers of Safoam in accordance with instructions. </v>
          </cell>
          <cell r="CF824" t="str">
            <v xml:space="preserve">Cutting tools and Separating spatulas required. </v>
          </cell>
          <cell r="CG824" t="str">
            <v xml:space="preserve">Reinstall in the reverse order. </v>
          </cell>
          <cell r="CH824" t="str">
            <v xml:space="preserve">Task time doesn't include 24 hours inactive time awaiting curing of Adhesives. </v>
          </cell>
          <cell r="CI824" t="str">
            <v xml:space="preserve">Use thread-locking compound on fasteners. Use silicone grease on bonded seals for preservation.  Use anti-seizing grease/compound on bulkhead connectors and bolts.  Use  bonding compound on mounting strap clamp locations as required. Use P-NEA26 adhesive </v>
          </cell>
          <cell r="CJ824" t="str">
            <v>Life Limited. This material is subject to deterioration. Inspect on condition at 10 years, and every 5 years subsequently.</v>
          </cell>
          <cell r="CK824" t="str">
            <v/>
          </cell>
          <cell r="CL824" t="str">
            <v>Y</v>
          </cell>
        </row>
        <row r="825">
          <cell r="A825">
            <v>845</v>
          </cell>
          <cell r="B825">
            <v>478</v>
          </cell>
          <cell r="C825">
            <v>2</v>
          </cell>
          <cell r="D825" t="str">
            <v>N</v>
          </cell>
          <cell r="E825">
            <v>0</v>
          </cell>
          <cell r="F825" t="str">
            <v>SV00A0A410AA03</v>
          </cell>
          <cell r="G825" t="str">
            <v>FT28185</v>
          </cell>
          <cell r="H825" t="str">
            <v>REPAIR</v>
          </cell>
          <cell r="I825" t="str">
            <v>AUXILIARY TANK- 3 - REPAIR</v>
          </cell>
          <cell r="J825" t="str">
            <v/>
          </cell>
          <cell r="K825" t="str">
            <v>Top Plate Assy</v>
          </cell>
          <cell r="L825" t="str">
            <v/>
          </cell>
          <cell r="M825" t="str">
            <v/>
          </cell>
          <cell r="N825" t="str">
            <v/>
          </cell>
          <cell r="O825">
            <v>3.0118781732831081</v>
          </cell>
          <cell r="P825">
            <v>3.0118781732831081</v>
          </cell>
          <cell r="Q825">
            <v>3.0118781732831083E-6</v>
          </cell>
          <cell r="R825">
            <v>332018.74128592212</v>
          </cell>
          <cell r="S825" t="str">
            <v>No redundancy</v>
          </cell>
          <cell r="T825" t="str">
            <v>Sum of Below Parts</v>
          </cell>
          <cell r="U825">
            <v>1</v>
          </cell>
          <cell r="V825">
            <v>0.73206179543197358</v>
          </cell>
          <cell r="W825">
            <v>2.2048809431560051E-6</v>
          </cell>
          <cell r="X825" t="str">
            <v xml:space="preserve">Repair by exchange available at First or Second line without special facilities. See parts below. Individual damaged parts can be replaced without replacing the tank. </v>
          </cell>
          <cell r="Z825">
            <v>0</v>
          </cell>
          <cell r="AA825" t="str">
            <v>T0</v>
          </cell>
          <cell r="AB825" t="str">
            <v>T0</v>
          </cell>
          <cell r="AC825" t="str">
            <v>T0</v>
          </cell>
          <cell r="AD825" t="str">
            <v>T0</v>
          </cell>
          <cell r="AL825" t="str">
            <v>MTTE =</v>
          </cell>
          <cell r="AM825">
            <v>0.73206179543197358</v>
          </cell>
          <cell r="AN825">
            <v>2.2048809431560051E-6</v>
          </cell>
          <cell r="AP825">
            <v>1</v>
          </cell>
          <cell r="AQ825">
            <v>4</v>
          </cell>
          <cell r="BJ825">
            <v>6</v>
          </cell>
          <cell r="BL825">
            <v>6</v>
          </cell>
          <cell r="BM825">
            <v>5</v>
          </cell>
          <cell r="BN825">
            <v>2</v>
          </cell>
          <cell r="BO825" t="str">
            <v/>
          </cell>
          <cell r="BP825" t="str">
            <v/>
          </cell>
          <cell r="BQ825" t="str">
            <v/>
          </cell>
          <cell r="BR825" t="str">
            <v/>
          </cell>
          <cell r="BS825" t="str">
            <v/>
          </cell>
          <cell r="BT825" t="str">
            <v/>
          </cell>
          <cell r="BU825" t="str">
            <v/>
          </cell>
          <cell r="BV825" t="str">
            <v/>
          </cell>
          <cell r="BW825" t="str">
            <v/>
          </cell>
          <cell r="BX825" t="str">
            <v/>
          </cell>
          <cell r="BY825" t="str">
            <v/>
          </cell>
          <cell r="BZ825" t="str">
            <v/>
          </cell>
          <cell r="CA825" t="str">
            <v xml:space="preserve">Repair by exchange available at First or Second line without special facilities. </v>
          </cell>
          <cell r="CB825" t="str">
            <v/>
          </cell>
          <cell r="CC825" t="str">
            <v/>
          </cell>
          <cell r="CD825" t="str">
            <v/>
          </cell>
          <cell r="CE825" t="str">
            <v/>
          </cell>
          <cell r="CF825" t="str">
            <v/>
          </cell>
          <cell r="CG825" t="str">
            <v/>
          </cell>
          <cell r="CH825" t="str">
            <v/>
          </cell>
          <cell r="CI825" t="str">
            <v/>
          </cell>
          <cell r="CJ825" t="str">
            <v/>
          </cell>
          <cell r="CK825" t="str">
            <v xml:space="preserve">See parts below. Individual damaged parts can be replaced without replacing the tank. </v>
          </cell>
          <cell r="CL825" t="str">
            <v>Y</v>
          </cell>
        </row>
        <row r="826">
          <cell r="A826">
            <v>846</v>
          </cell>
          <cell r="B826">
            <v>478</v>
          </cell>
          <cell r="C826">
            <v>3</v>
          </cell>
          <cell r="D826" t="str">
            <v>Y</v>
          </cell>
          <cell r="E826">
            <v>0.224</v>
          </cell>
          <cell r="F826" t="str">
            <v>SV00A0A410AA0301</v>
          </cell>
          <cell r="G826" t="str">
            <v>FT28228</v>
          </cell>
          <cell r="H826" t="str">
            <v>REPAIR</v>
          </cell>
          <cell r="I826" t="str">
            <v>AUXILIARY TANK- 3 - REPAIR</v>
          </cell>
          <cell r="J826" t="str">
            <v>Plate</v>
          </cell>
          <cell r="K826" t="str">
            <v>Top Access Plate Assy FT28185</v>
          </cell>
          <cell r="L826" t="str">
            <v>Plate</v>
          </cell>
          <cell r="M826">
            <v>1</v>
          </cell>
          <cell r="N826">
            <v>1</v>
          </cell>
          <cell r="O826">
            <v>0.224</v>
          </cell>
          <cell r="P826">
            <v>0.224</v>
          </cell>
          <cell r="Q826">
            <v>2.2399999999999999E-7</v>
          </cell>
          <cell r="R826">
            <v>4464285.7142857146</v>
          </cell>
          <cell r="S826" t="str">
            <v>No redundancy</v>
          </cell>
          <cell r="T826" t="str">
            <v>NPRD 95 P2-152, Plate - 0.008M GM converted to hours.</v>
          </cell>
          <cell r="U826">
            <v>1</v>
          </cell>
          <cell r="V826">
            <v>0.71666666666666667</v>
          </cell>
          <cell r="W826">
            <v>1.6053333333333334E-7</v>
          </cell>
          <cell r="X826" t="str">
            <v>Expected to require 1 mechanic to conduct repairs. Expected to be repairable in situ. Remove Cover Lid Assembly. Remove 36 bolts to remove the Top Access Plate. Replace each  Gasket with every disturbance. Repair by exchange available at First or Second l</v>
          </cell>
          <cell r="Y826">
            <v>36</v>
          </cell>
          <cell r="Z826">
            <v>0</v>
          </cell>
          <cell r="AA826" t="str">
            <v>T0</v>
          </cell>
          <cell r="AB826" t="str">
            <v>PT6</v>
          </cell>
          <cell r="AC826" t="str">
            <v>T0</v>
          </cell>
          <cell r="AD826" t="str">
            <v>P14</v>
          </cell>
          <cell r="AE826">
            <v>0</v>
          </cell>
          <cell r="AF826">
            <v>0</v>
          </cell>
          <cell r="AG826">
            <v>0.6333333333333333</v>
          </cell>
          <cell r="AH826">
            <v>0</v>
          </cell>
          <cell r="AI826">
            <v>0</v>
          </cell>
          <cell r="AJ826">
            <v>8.3333333333333329E-2</v>
          </cell>
          <cell r="AK826">
            <v>0</v>
          </cell>
          <cell r="AL826">
            <v>0</v>
          </cell>
          <cell r="AM826">
            <v>0.71666666666666667</v>
          </cell>
          <cell r="AN826">
            <v>1.6053333333333334E-7</v>
          </cell>
          <cell r="AP826">
            <v>1</v>
          </cell>
          <cell r="AQ826">
            <v>1</v>
          </cell>
          <cell r="AR826">
            <v>1</v>
          </cell>
          <cell r="AS826">
            <v>36</v>
          </cell>
          <cell r="AW826">
            <v>2</v>
          </cell>
          <cell r="BA826">
            <v>1</v>
          </cell>
          <cell r="BB826">
            <v>2</v>
          </cell>
          <cell r="BC826">
            <v>3</v>
          </cell>
          <cell r="BD826">
            <v>1</v>
          </cell>
          <cell r="BJ826">
            <v>1</v>
          </cell>
          <cell r="BL826">
            <v>1</v>
          </cell>
          <cell r="BM826">
            <v>1</v>
          </cell>
          <cell r="BO826" t="str">
            <v xml:space="preserve">Expected to require 1 mechanic to conduct repairs. </v>
          </cell>
          <cell r="BP826" t="str">
            <v xml:space="preserve">Expected to be repairable in situ. </v>
          </cell>
          <cell r="BQ826" t="str">
            <v/>
          </cell>
          <cell r="BR826" t="str">
            <v/>
          </cell>
          <cell r="BS826" t="str">
            <v/>
          </cell>
          <cell r="BT826" t="str">
            <v xml:space="preserve">Remove Cover Lid Assembly. </v>
          </cell>
          <cell r="BU826" t="str">
            <v/>
          </cell>
          <cell r="BV826" t="str">
            <v/>
          </cell>
          <cell r="BW826" t="str">
            <v xml:space="preserve">Remove 36 bolts to remove the Top Access Plate. </v>
          </cell>
          <cell r="BX826" t="str">
            <v/>
          </cell>
          <cell r="BY826" t="str">
            <v/>
          </cell>
          <cell r="BZ826" t="str">
            <v xml:space="preserve">Replace each  Gasket with every disturbance. </v>
          </cell>
          <cell r="CA826" t="str">
            <v xml:space="preserve">Repair by exchange available at First or Second line without special facilities. </v>
          </cell>
          <cell r="CB826" t="str">
            <v/>
          </cell>
          <cell r="CC826" t="str">
            <v/>
          </cell>
          <cell r="CD826" t="str">
            <v/>
          </cell>
          <cell r="CE826" t="str">
            <v/>
          </cell>
          <cell r="CF826" t="str">
            <v xml:space="preserve">Remove and replace part with standard tools. No Special tools predicted. </v>
          </cell>
          <cell r="CG826" t="str">
            <v/>
          </cell>
          <cell r="CH826" t="str">
            <v/>
          </cell>
          <cell r="CI826" t="str">
            <v xml:space="preserve">No consumeables predicted. </v>
          </cell>
          <cell r="CJ826" t="str">
            <v xml:space="preserve">No predicted life limitations. </v>
          </cell>
          <cell r="CK826" t="str">
            <v/>
          </cell>
          <cell r="CL826" t="str">
            <v>Y</v>
          </cell>
        </row>
        <row r="827">
          <cell r="A827">
            <v>847</v>
          </cell>
          <cell r="B827">
            <v>480</v>
          </cell>
          <cell r="C827">
            <v>3</v>
          </cell>
          <cell r="D827" t="str">
            <v>Y</v>
          </cell>
          <cell r="E827">
            <v>5.7830350964303756E-3</v>
          </cell>
          <cell r="F827" t="str">
            <v>SV00A0A410AA0303</v>
          </cell>
          <cell r="G827" t="str">
            <v>FT28255</v>
          </cell>
          <cell r="H827" t="str">
            <v>REPAIR</v>
          </cell>
          <cell r="I827" t="str">
            <v>AUXILIARY TANK- 3 - REPAIR</v>
          </cell>
          <cell r="J827" t="str">
            <v>Gasket</v>
          </cell>
          <cell r="K827" t="str">
            <v>Top Access Plate Assy FT28185</v>
          </cell>
          <cell r="L827" t="str">
            <v>Gasket</v>
          </cell>
          <cell r="M827">
            <v>2</v>
          </cell>
          <cell r="N827">
            <v>2</v>
          </cell>
          <cell r="O827">
            <v>2.8915175482151878E-3</v>
          </cell>
          <cell r="P827">
            <v>5.7830350964303756E-3</v>
          </cell>
          <cell r="Q827">
            <v>5.7830350964303757E-9</v>
          </cell>
          <cell r="R827">
            <v>172919580</v>
          </cell>
          <cell r="S827" t="str">
            <v>No redundancy</v>
          </cell>
          <cell r="T827" t="str">
            <v>NPRD 95 P2- 98, Gasket P# 2-242N674-70 - 1/864.5979 GF converted to GM.</v>
          </cell>
          <cell r="U827">
            <v>1</v>
          </cell>
          <cell r="V827">
            <v>0.71666666666666667</v>
          </cell>
          <cell r="W827">
            <v>4.1445084857751029E-9</v>
          </cell>
          <cell r="X827" t="str">
            <v xml:space="preserve">Expected to require 1 mechanic to conduct repairs. Expected to be replaceable in situ. Remove Cover Lid Assembly. Remove 36 bolts to remove the Top Access Plate. Replace each  Gasket with every disturbance. Repair by exchange available at First or Second </v>
          </cell>
          <cell r="Y827">
            <v>36</v>
          </cell>
          <cell r="Z827">
            <v>0</v>
          </cell>
          <cell r="AA827" t="str">
            <v>T0</v>
          </cell>
          <cell r="AB827" t="str">
            <v>T6</v>
          </cell>
          <cell r="AC827" t="str">
            <v>P14</v>
          </cell>
          <cell r="AD827" t="str">
            <v>T0</v>
          </cell>
          <cell r="AE827">
            <v>0.3</v>
          </cell>
          <cell r="AF827">
            <v>0</v>
          </cell>
          <cell r="AG827">
            <v>3.3333333333333333E-2</v>
          </cell>
          <cell r="AH827">
            <v>0</v>
          </cell>
          <cell r="AI827">
            <v>0.3</v>
          </cell>
          <cell r="AJ827">
            <v>8.3333333333333329E-2</v>
          </cell>
          <cell r="AK827">
            <v>0</v>
          </cell>
          <cell r="AL827">
            <v>0</v>
          </cell>
          <cell r="AM827">
            <v>0.71666666666666667</v>
          </cell>
          <cell r="AN827">
            <v>4.1445084857751029E-9</v>
          </cell>
          <cell r="AP827">
            <v>2</v>
          </cell>
          <cell r="AQ827">
            <v>1</v>
          </cell>
          <cell r="AR827">
            <v>1</v>
          </cell>
          <cell r="AS827">
            <v>36</v>
          </cell>
          <cell r="AW827">
            <v>2</v>
          </cell>
          <cell r="BA827">
            <v>1</v>
          </cell>
          <cell r="BB827">
            <v>2</v>
          </cell>
          <cell r="BC827">
            <v>3</v>
          </cell>
          <cell r="BD827">
            <v>1</v>
          </cell>
          <cell r="BJ827">
            <v>1</v>
          </cell>
          <cell r="BL827">
            <v>1</v>
          </cell>
          <cell r="BM827">
            <v>4</v>
          </cell>
          <cell r="BO827" t="str">
            <v xml:space="preserve">Expected to require 1 mechanic to conduct repairs. </v>
          </cell>
          <cell r="BP827" t="str">
            <v xml:space="preserve">Expected to be replaceable in situ. </v>
          </cell>
          <cell r="BQ827" t="str">
            <v/>
          </cell>
          <cell r="BR827" t="str">
            <v/>
          </cell>
          <cell r="BS827" t="str">
            <v/>
          </cell>
          <cell r="BT827" t="str">
            <v xml:space="preserve">Remove Cover Lid Assembly. </v>
          </cell>
          <cell r="BU827" t="str">
            <v/>
          </cell>
          <cell r="BV827" t="str">
            <v/>
          </cell>
          <cell r="BW827" t="str">
            <v xml:space="preserve">Remove 36 bolts to remove the Top Access Plate. </v>
          </cell>
          <cell r="BX827" t="str">
            <v/>
          </cell>
          <cell r="BY827" t="str">
            <v/>
          </cell>
          <cell r="BZ827" t="str">
            <v xml:space="preserve">Replace each  Gasket with every disturbance. </v>
          </cell>
          <cell r="CA827" t="str">
            <v xml:space="preserve">Repair by exchange available at First or Second line without special facilities. </v>
          </cell>
          <cell r="CB827" t="str">
            <v/>
          </cell>
          <cell r="CC827" t="str">
            <v/>
          </cell>
          <cell r="CD827" t="str">
            <v/>
          </cell>
          <cell r="CE827" t="str">
            <v/>
          </cell>
          <cell r="CF827" t="str">
            <v xml:space="preserve">Remove and replace part with standard tools. No Special tools predicted. </v>
          </cell>
          <cell r="CG827" t="str">
            <v/>
          </cell>
          <cell r="CH827" t="str">
            <v/>
          </cell>
          <cell r="CI827" t="str">
            <v xml:space="preserve">No consumeables predicted. </v>
          </cell>
          <cell r="CJ827" t="str">
            <v xml:space="preserve">Life Limited. This material is subject to deterioration. Inspect on condition at 10 years, and every 5 years subsequently. If disturbed, replace with new. </v>
          </cell>
          <cell r="CK827" t="str">
            <v/>
          </cell>
          <cell r="CL827" t="str">
            <v>Y</v>
          </cell>
        </row>
        <row r="828">
          <cell r="A828">
            <v>848</v>
          </cell>
          <cell r="B828">
            <v>481</v>
          </cell>
          <cell r="C828">
            <v>3</v>
          </cell>
          <cell r="D828" t="str">
            <v>Y</v>
          </cell>
          <cell r="E828">
            <v>2.016</v>
          </cell>
          <cell r="F828" t="str">
            <v>SV00A0A410AA0305</v>
          </cell>
          <cell r="G828" t="str">
            <v>BT-M6X30HX/SS</v>
          </cell>
          <cell r="H828" t="str">
            <v>REPAIR</v>
          </cell>
          <cell r="I828" t="str">
            <v>AUXILIARY TANK- 3 - REPAIR</v>
          </cell>
          <cell r="J828" t="str">
            <v>M6 BOLT HEX HEAD</v>
          </cell>
          <cell r="K828" t="str">
            <v>Top Access Plate Assy FT28185</v>
          </cell>
          <cell r="L828" t="str">
            <v>M6 BOLT HEX HEAD</v>
          </cell>
          <cell r="M828">
            <v>36</v>
          </cell>
          <cell r="N828">
            <v>36</v>
          </cell>
          <cell r="O828">
            <v>5.6000000000000001E-2</v>
          </cell>
          <cell r="P828">
            <v>2.016</v>
          </cell>
          <cell r="Q828">
            <v>2.0159999999999998E-6</v>
          </cell>
          <cell r="R828">
            <v>496031.74603174609</v>
          </cell>
          <cell r="S828" t="str">
            <v>Multiple fasteners</v>
          </cell>
          <cell r="T828" t="str">
            <v>NPRD 95 P2-20, Bolt Hex Head - 0.0020M converted to hours</v>
          </cell>
          <cell r="U828">
            <v>1</v>
          </cell>
          <cell r="V828">
            <v>0.73333333333333328</v>
          </cell>
          <cell r="W828">
            <v>1.4783999999999997E-6</v>
          </cell>
          <cell r="X828" t="str">
            <v xml:space="preserve">Expected to require 1 mechanic to conduct repairs. Expected to be replaceable in situ. Remove Cover Lid Assembly. Remove 36 bolts to remove the Top Access Plate. Replace each  Gasket with every disturbance. Repair by exchange available at First or Second </v>
          </cell>
          <cell r="Z828">
            <v>0</v>
          </cell>
          <cell r="AA828" t="str">
            <v>T0</v>
          </cell>
          <cell r="AB828" t="str">
            <v>T6</v>
          </cell>
          <cell r="AC828" t="str">
            <v>P6</v>
          </cell>
          <cell r="AD828" t="str">
            <v>P14</v>
          </cell>
          <cell r="AE828">
            <v>0.3</v>
          </cell>
          <cell r="AF828">
            <v>0</v>
          </cell>
          <cell r="AG828">
            <v>0.05</v>
          </cell>
          <cell r="AH828">
            <v>0</v>
          </cell>
          <cell r="AI828">
            <v>0.3</v>
          </cell>
          <cell r="AJ828">
            <v>8.3333333333333329E-2</v>
          </cell>
          <cell r="AK828">
            <v>0</v>
          </cell>
          <cell r="AL828">
            <v>0</v>
          </cell>
          <cell r="AM828">
            <v>0.73333333333333328</v>
          </cell>
          <cell r="AN828">
            <v>1.4783999999999997E-6</v>
          </cell>
          <cell r="AP828">
            <v>2</v>
          </cell>
          <cell r="AQ828">
            <v>1</v>
          </cell>
          <cell r="AR828">
            <v>1</v>
          </cell>
          <cell r="AS828">
            <v>36</v>
          </cell>
          <cell r="AW828">
            <v>2</v>
          </cell>
          <cell r="BA828">
            <v>1</v>
          </cell>
          <cell r="BB828">
            <v>2</v>
          </cell>
          <cell r="BC828">
            <v>3</v>
          </cell>
          <cell r="BD828">
            <v>1</v>
          </cell>
          <cell r="BJ828">
            <v>1</v>
          </cell>
          <cell r="BL828">
            <v>1</v>
          </cell>
          <cell r="BM828">
            <v>1</v>
          </cell>
          <cell r="BO828" t="str">
            <v xml:space="preserve">Expected to require 1 mechanic to conduct repairs. </v>
          </cell>
          <cell r="BP828" t="str">
            <v xml:space="preserve">Expected to be replaceable in situ. </v>
          </cell>
          <cell r="BQ828" t="str">
            <v/>
          </cell>
          <cell r="BR828" t="str">
            <v/>
          </cell>
          <cell r="BS828" t="str">
            <v/>
          </cell>
          <cell r="BT828" t="str">
            <v xml:space="preserve">Remove Cover Lid Assembly. </v>
          </cell>
          <cell r="BU828" t="str">
            <v/>
          </cell>
          <cell r="BV828" t="str">
            <v/>
          </cell>
          <cell r="BW828" t="str">
            <v xml:space="preserve">Remove 36 bolts to remove the Top Access Plate. </v>
          </cell>
          <cell r="BX828" t="str">
            <v/>
          </cell>
          <cell r="BY828" t="str">
            <v/>
          </cell>
          <cell r="BZ828" t="str">
            <v xml:space="preserve">Replace each  Gasket with every disturbance. </v>
          </cell>
          <cell r="CA828" t="str">
            <v xml:space="preserve">Repair by exchange available at First or Second line without special facilities. </v>
          </cell>
          <cell r="CB828" t="str">
            <v/>
          </cell>
          <cell r="CC828" t="str">
            <v/>
          </cell>
          <cell r="CD828" t="str">
            <v/>
          </cell>
          <cell r="CE828" t="str">
            <v/>
          </cell>
          <cell r="CF828" t="str">
            <v xml:space="preserve">Remove and replace part with standard tools. No Special tools predicted. </v>
          </cell>
          <cell r="CG828" t="str">
            <v/>
          </cell>
          <cell r="CH828" t="str">
            <v/>
          </cell>
          <cell r="CI828" t="str">
            <v xml:space="preserve">No consumeables predicted. </v>
          </cell>
          <cell r="CJ828" t="str">
            <v xml:space="preserve">No predicted life limitations. </v>
          </cell>
          <cell r="CK828" t="str">
            <v/>
          </cell>
          <cell r="CL828" t="str">
            <v>Y</v>
          </cell>
        </row>
        <row r="829">
          <cell r="A829">
            <v>849</v>
          </cell>
          <cell r="B829">
            <v>481</v>
          </cell>
          <cell r="C829">
            <v>3</v>
          </cell>
          <cell r="D829" t="str">
            <v>Y</v>
          </cell>
          <cell r="E829">
            <v>0.16800000000000001</v>
          </cell>
          <cell r="F829" t="str">
            <v>SV00A0A410AA0307</v>
          </cell>
          <cell r="G829" t="str">
            <v>BT-M6X16CSK/SS</v>
          </cell>
          <cell r="H829" t="str">
            <v>PMRS/REP/REC</v>
          </cell>
          <cell r="I829" t="str">
            <v>AUXILIARY TANK- 3 - REPAIR</v>
          </cell>
          <cell r="J829" t="str">
            <v>M6 Bolt Csk Head</v>
          </cell>
          <cell r="K829" t="str">
            <v>Top Access Plate Assy FT28185</v>
          </cell>
          <cell r="L829" t="str">
            <v>M6 Bolt Csk Head</v>
          </cell>
          <cell r="M829">
            <v>3</v>
          </cell>
          <cell r="N829">
            <v>3</v>
          </cell>
          <cell r="O829">
            <v>5.6000000000000001E-2</v>
          </cell>
          <cell r="P829">
            <v>0.16800000000000001</v>
          </cell>
          <cell r="Q829">
            <v>1.6800000000000002E-7</v>
          </cell>
          <cell r="R829">
            <v>5952380.9523809515</v>
          </cell>
          <cell r="S829" t="str">
            <v>Multiple fasteners</v>
          </cell>
          <cell r="T829" t="str">
            <v>NPRD 95 P2-20, Bolt Hex Head - 0.0020M converted to hours</v>
          </cell>
          <cell r="U829">
            <v>1</v>
          </cell>
          <cell r="V829">
            <v>0.73333333333333328</v>
          </cell>
          <cell r="W829">
            <v>1.2320000000000002E-7</v>
          </cell>
          <cell r="X829" t="str">
            <v xml:space="preserve">Expected to require 1 mechanic to conduct repairs. Expected to be replaceable in situ. Remove Cover Lid Assembly. Remove 36 bolts to remove the Top Access Plate. Replace each  Gasket with every disturbance. Repair by exchange available at First or Second </v>
          </cell>
          <cell r="Y829">
            <v>36</v>
          </cell>
          <cell r="Z829">
            <v>0</v>
          </cell>
          <cell r="AA829" t="str">
            <v>T0</v>
          </cell>
          <cell r="AB829" t="str">
            <v>T6</v>
          </cell>
          <cell r="AC829" t="str">
            <v>P6</v>
          </cell>
          <cell r="AD829" t="str">
            <v>P14</v>
          </cell>
          <cell r="AE829">
            <v>0.3</v>
          </cell>
          <cell r="AF829">
            <v>0</v>
          </cell>
          <cell r="AG829">
            <v>0.05</v>
          </cell>
          <cell r="AH829">
            <v>0</v>
          </cell>
          <cell r="AI829">
            <v>0.3</v>
          </cell>
          <cell r="AJ829">
            <v>8.3333333333333329E-2</v>
          </cell>
          <cell r="AK829">
            <v>0</v>
          </cell>
          <cell r="AL829">
            <v>0</v>
          </cell>
          <cell r="AM829">
            <v>0.73333333333333328</v>
          </cell>
          <cell r="AN829">
            <v>1.2320000000000002E-7</v>
          </cell>
          <cell r="AP829">
            <v>2</v>
          </cell>
          <cell r="AQ829">
            <v>1</v>
          </cell>
          <cell r="AR829">
            <v>1</v>
          </cell>
          <cell r="AS829">
            <v>36</v>
          </cell>
          <cell r="AW829">
            <v>2</v>
          </cell>
          <cell r="BA829">
            <v>1</v>
          </cell>
          <cell r="BB829">
            <v>2</v>
          </cell>
          <cell r="BC829">
            <v>3</v>
          </cell>
          <cell r="BD829">
            <v>1</v>
          </cell>
          <cell r="BJ829">
            <v>1</v>
          </cell>
          <cell r="BL829">
            <v>1</v>
          </cell>
          <cell r="BM829">
            <v>1</v>
          </cell>
          <cell r="BO829" t="str">
            <v xml:space="preserve">Expected to require 1 mechanic to conduct repairs. </v>
          </cell>
          <cell r="BP829" t="str">
            <v xml:space="preserve">Expected to be replaceable in situ. </v>
          </cell>
          <cell r="BQ829" t="str">
            <v/>
          </cell>
          <cell r="BR829" t="str">
            <v/>
          </cell>
          <cell r="BS829" t="str">
            <v/>
          </cell>
          <cell r="BT829" t="str">
            <v xml:space="preserve">Remove Cover Lid Assembly. </v>
          </cell>
          <cell r="BU829" t="str">
            <v/>
          </cell>
          <cell r="BV829" t="str">
            <v/>
          </cell>
          <cell r="BW829" t="str">
            <v xml:space="preserve">Remove 36 bolts to remove the Top Access Plate. </v>
          </cell>
          <cell r="BX829" t="str">
            <v/>
          </cell>
          <cell r="BY829" t="str">
            <v/>
          </cell>
          <cell r="BZ829" t="str">
            <v xml:space="preserve">Replace each  Gasket with every disturbance. </v>
          </cell>
          <cell r="CA829" t="str">
            <v xml:space="preserve">Repair by exchange available at First or Second line without special facilities. </v>
          </cell>
          <cell r="CB829" t="str">
            <v/>
          </cell>
          <cell r="CC829" t="str">
            <v/>
          </cell>
          <cell r="CD829" t="str">
            <v/>
          </cell>
          <cell r="CE829" t="str">
            <v/>
          </cell>
          <cell r="CF829" t="str">
            <v xml:space="preserve">Remove and replace part with standard tools. No Special tools predicted. </v>
          </cell>
          <cell r="CG829" t="str">
            <v/>
          </cell>
          <cell r="CH829" t="str">
            <v/>
          </cell>
          <cell r="CI829" t="str">
            <v xml:space="preserve">No consumeables predicted. </v>
          </cell>
          <cell r="CJ829" t="str">
            <v xml:space="preserve">No predicted life limitations. </v>
          </cell>
          <cell r="CK829" t="str">
            <v/>
          </cell>
          <cell r="CL829" t="str">
            <v>Y</v>
          </cell>
        </row>
        <row r="830">
          <cell r="A830">
            <v>850</v>
          </cell>
          <cell r="B830">
            <v>482</v>
          </cell>
          <cell r="C830">
            <v>3</v>
          </cell>
          <cell r="D830" t="str">
            <v>Y</v>
          </cell>
          <cell r="E830">
            <v>0.59809513818667759</v>
          </cell>
          <cell r="F830" t="str">
            <v>SV00A0A410AA0309</v>
          </cell>
          <cell r="G830" t="str">
            <v>Z-W-M6</v>
          </cell>
          <cell r="H830" t="str">
            <v>REPAIR</v>
          </cell>
          <cell r="I830" t="str">
            <v>AUXILIARY TANK- 3 - REPAIR</v>
          </cell>
          <cell r="J830" t="str">
            <v>M6 Washer</v>
          </cell>
          <cell r="K830" t="str">
            <v>Top Access Plate Assy FT28185</v>
          </cell>
          <cell r="L830" t="str">
            <v>M6 Washer</v>
          </cell>
          <cell r="M830">
            <v>36</v>
          </cell>
          <cell r="N830">
            <v>36</v>
          </cell>
          <cell r="O830">
            <v>1.6613753838518822E-2</v>
          </cell>
          <cell r="P830">
            <v>0.59809513818667759</v>
          </cell>
          <cell r="Q830">
            <v>5.9809513818667757E-7</v>
          </cell>
          <cell r="R830">
            <v>1671974.8015873018</v>
          </cell>
          <cell r="S830" t="str">
            <v>Multiple fasteners</v>
          </cell>
          <cell r="T830" t="str">
            <v>NPRD 95 P2-237, Washer P# 7748743 - 1/1685.3506M GM converted to hours</v>
          </cell>
          <cell r="U830">
            <v>1</v>
          </cell>
          <cell r="V830">
            <v>0.73333333333333328</v>
          </cell>
          <cell r="W830">
            <v>4.3860310133689687E-7</v>
          </cell>
          <cell r="X830" t="str">
            <v xml:space="preserve">Expected to require 1 mechanic to conduct repairs. Expected to be replaceable in situ. Remove Cover Lid Assembly. Remove 36 bolts to remove the Top Access Plate. Replace each  Gasket with every disturbance. Repair by exchange available at First or Second </v>
          </cell>
          <cell r="Z830">
            <v>0</v>
          </cell>
          <cell r="AA830" t="str">
            <v>T0</v>
          </cell>
          <cell r="AB830" t="str">
            <v>T6</v>
          </cell>
          <cell r="AC830" t="str">
            <v>P26</v>
          </cell>
          <cell r="AD830" t="str">
            <v>P14</v>
          </cell>
          <cell r="AE830">
            <v>0.3</v>
          </cell>
          <cell r="AF830">
            <v>0</v>
          </cell>
          <cell r="AG830">
            <v>0.05</v>
          </cell>
          <cell r="AH830">
            <v>0</v>
          </cell>
          <cell r="AI830">
            <v>0.3</v>
          </cell>
          <cell r="AJ830">
            <v>8.3333333333333329E-2</v>
          </cell>
          <cell r="AK830">
            <v>0</v>
          </cell>
          <cell r="AL830">
            <v>0</v>
          </cell>
          <cell r="AM830">
            <v>0.73333333333333328</v>
          </cell>
          <cell r="AN830">
            <v>4.3860310133689687E-7</v>
          </cell>
          <cell r="AP830">
            <v>2</v>
          </cell>
          <cell r="AQ830">
            <v>1</v>
          </cell>
          <cell r="AR830">
            <v>1</v>
          </cell>
          <cell r="AS830">
            <v>36</v>
          </cell>
          <cell r="AW830">
            <v>2</v>
          </cell>
          <cell r="BA830">
            <v>1</v>
          </cell>
          <cell r="BB830">
            <v>2</v>
          </cell>
          <cell r="BC830">
            <v>3</v>
          </cell>
          <cell r="BD830">
            <v>1</v>
          </cell>
          <cell r="BJ830">
            <v>1</v>
          </cell>
          <cell r="BL830">
            <v>1</v>
          </cell>
          <cell r="BM830">
            <v>1</v>
          </cell>
          <cell r="BO830" t="str">
            <v xml:space="preserve">Expected to require 1 mechanic to conduct repairs. </v>
          </cell>
          <cell r="BP830" t="str">
            <v xml:space="preserve">Expected to be replaceable in situ. </v>
          </cell>
          <cell r="BQ830" t="str">
            <v/>
          </cell>
          <cell r="BR830" t="str">
            <v/>
          </cell>
          <cell r="BS830" t="str">
            <v/>
          </cell>
          <cell r="BT830" t="str">
            <v xml:space="preserve">Remove Cover Lid Assembly. </v>
          </cell>
          <cell r="BU830" t="str">
            <v/>
          </cell>
          <cell r="BV830" t="str">
            <v/>
          </cell>
          <cell r="BW830" t="str">
            <v xml:space="preserve">Remove 36 bolts to remove the Top Access Plate. </v>
          </cell>
          <cell r="BX830" t="str">
            <v/>
          </cell>
          <cell r="BY830" t="str">
            <v/>
          </cell>
          <cell r="BZ830" t="str">
            <v xml:space="preserve">Replace each  Gasket with every disturbance. </v>
          </cell>
          <cell r="CA830" t="str">
            <v xml:space="preserve">Repair by exchange available at First or Second line without special facilities. </v>
          </cell>
          <cell r="CB830" t="str">
            <v/>
          </cell>
          <cell r="CC830" t="str">
            <v/>
          </cell>
          <cell r="CD830" t="str">
            <v/>
          </cell>
          <cell r="CE830" t="str">
            <v/>
          </cell>
          <cell r="CF830" t="str">
            <v xml:space="preserve">Remove and replace part with standard tools. No Special tools predicted. </v>
          </cell>
          <cell r="CG830" t="str">
            <v/>
          </cell>
          <cell r="CH830" t="str">
            <v/>
          </cell>
          <cell r="CI830" t="str">
            <v xml:space="preserve">No consumeables predicted. </v>
          </cell>
          <cell r="CJ830" t="str">
            <v xml:space="preserve">No predicted life limitations. </v>
          </cell>
          <cell r="CK830" t="str">
            <v/>
          </cell>
          <cell r="CL830" t="str">
            <v>Y</v>
          </cell>
        </row>
        <row r="831">
          <cell r="A831">
            <v>851</v>
          </cell>
          <cell r="B831">
            <v>483</v>
          </cell>
          <cell r="C831">
            <v>2</v>
          </cell>
          <cell r="D831" t="str">
            <v>N</v>
          </cell>
          <cell r="E831">
            <v>0</v>
          </cell>
          <cell r="F831" t="str">
            <v>SV00A0A410AA05</v>
          </cell>
          <cell r="G831" t="str">
            <v/>
          </cell>
          <cell r="H831" t="str">
            <v>REPAIR</v>
          </cell>
          <cell r="I831" t="str">
            <v>AUXILIARY TANK- 3 - REPAIR</v>
          </cell>
          <cell r="J831" t="str">
            <v/>
          </cell>
          <cell r="K831" t="str">
            <v>Fuel Filler</v>
          </cell>
          <cell r="L831" t="str">
            <v/>
          </cell>
          <cell r="M831" t="str">
            <v/>
          </cell>
          <cell r="N831" t="str">
            <v/>
          </cell>
          <cell r="O831">
            <v>26.780689268291866</v>
          </cell>
          <cell r="P831">
            <v>26.780689268291866</v>
          </cell>
          <cell r="Q831">
            <v>2.6780689268291864E-5</v>
          </cell>
          <cell r="R831">
            <v>37340.338405105671</v>
          </cell>
          <cell r="S831" t="str">
            <v>No redundancy</v>
          </cell>
          <cell r="T831" t="str">
            <v>Sum of Below Parts</v>
          </cell>
          <cell r="U831">
            <v>1</v>
          </cell>
          <cell r="V831">
            <v>0.10111703094442839</v>
          </cell>
          <cell r="W831">
            <v>2.7079837854549898E-6</v>
          </cell>
          <cell r="X831" t="str">
            <v xml:space="preserve">Repair by exchange available at First or Second line without special facilities. See parts below. Individual damaged parts can be replaced without replacing the tank. </v>
          </cell>
          <cell r="Z831">
            <v>0</v>
          </cell>
          <cell r="AA831" t="str">
            <v>T0</v>
          </cell>
          <cell r="AB831" t="str">
            <v>T0</v>
          </cell>
          <cell r="AC831" t="str">
            <v>T0</v>
          </cell>
          <cell r="AD831" t="str">
            <v>T0</v>
          </cell>
          <cell r="AL831" t="str">
            <v>MTTE =</v>
          </cell>
          <cell r="AM831">
            <v>0.10111703094442839</v>
          </cell>
          <cell r="AN831">
            <v>2.7079837854549898E-6</v>
          </cell>
          <cell r="AP831">
            <v>1</v>
          </cell>
          <cell r="AQ831">
            <v>4</v>
          </cell>
          <cell r="BJ831">
            <v>6</v>
          </cell>
          <cell r="BL831">
            <v>6</v>
          </cell>
          <cell r="BM831">
            <v>5</v>
          </cell>
          <cell r="BN831">
            <v>2</v>
          </cell>
          <cell r="BO831" t="str">
            <v/>
          </cell>
          <cell r="BP831" t="str">
            <v/>
          </cell>
          <cell r="BQ831" t="str">
            <v/>
          </cell>
          <cell r="BR831" t="str">
            <v/>
          </cell>
          <cell r="BS831" t="str">
            <v/>
          </cell>
          <cell r="BT831" t="str">
            <v/>
          </cell>
          <cell r="BU831" t="str">
            <v/>
          </cell>
          <cell r="BV831" t="str">
            <v/>
          </cell>
          <cell r="BW831" t="str">
            <v/>
          </cell>
          <cell r="BX831" t="str">
            <v/>
          </cell>
          <cell r="BY831" t="str">
            <v/>
          </cell>
          <cell r="BZ831" t="str">
            <v/>
          </cell>
          <cell r="CA831" t="str">
            <v xml:space="preserve">Repair by exchange available at First or Second line without special facilities. </v>
          </cell>
          <cell r="CB831" t="str">
            <v/>
          </cell>
          <cell r="CC831" t="str">
            <v/>
          </cell>
          <cell r="CD831" t="str">
            <v/>
          </cell>
          <cell r="CE831" t="str">
            <v/>
          </cell>
          <cell r="CF831" t="str">
            <v/>
          </cell>
          <cell r="CG831" t="str">
            <v/>
          </cell>
          <cell r="CH831" t="str">
            <v/>
          </cell>
          <cell r="CI831" t="str">
            <v/>
          </cell>
          <cell r="CJ831" t="str">
            <v/>
          </cell>
          <cell r="CK831" t="str">
            <v xml:space="preserve">See parts below. Individual damaged parts can be replaced without replacing the tank. </v>
          </cell>
          <cell r="CL831" t="str">
            <v>Y</v>
          </cell>
        </row>
        <row r="832">
          <cell r="A832">
            <v>852</v>
          </cell>
          <cell r="B832">
            <v>483</v>
          </cell>
          <cell r="C832">
            <v>3</v>
          </cell>
          <cell r="D832" t="str">
            <v>Y</v>
          </cell>
          <cell r="E832">
            <v>0.89600000000000002</v>
          </cell>
          <cell r="F832" t="str">
            <v>SV00A0A410AA0501</v>
          </cell>
          <cell r="G832" t="str">
            <v>Y-J2-1MA-X-V</v>
          </cell>
          <cell r="H832" t="str">
            <v>REPAIR</v>
          </cell>
          <cell r="I832" t="str">
            <v>AUXILIARY TANK- 3 - REPAIR</v>
          </cell>
          <cell r="J832" t="str">
            <v>Pressure/Gravity Refuel Coupling</v>
          </cell>
          <cell r="K832" t="str">
            <v>Fuel Filler LRU</v>
          </cell>
          <cell r="L832" t="str">
            <v>Pressure/Gravity Refuel Coupling</v>
          </cell>
          <cell r="M832">
            <v>1</v>
          </cell>
          <cell r="N832">
            <v>1</v>
          </cell>
          <cell r="O832">
            <v>0.89600000000000002</v>
          </cell>
          <cell r="P832">
            <v>0.89600000000000002</v>
          </cell>
          <cell r="Q832">
            <v>8.9599999999999998E-7</v>
          </cell>
          <cell r="R832">
            <v>1116071.4285714286</v>
          </cell>
          <cell r="S832" t="str">
            <v>No redundancy</v>
          </cell>
          <cell r="T832" t="str">
            <v>NPRD 95 P2-6, Adapter - 0.0320M converted to hours</v>
          </cell>
          <cell r="U832">
            <v>1</v>
          </cell>
          <cell r="V832">
            <v>0.13333333333333333</v>
          </cell>
          <cell r="W832">
            <v>1.1946666666666665E-7</v>
          </cell>
          <cell r="X832"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832">
            <v>0</v>
          </cell>
          <cell r="AA832" t="str">
            <v>T0</v>
          </cell>
          <cell r="AB832" t="str">
            <v>T0</v>
          </cell>
          <cell r="AC832" t="str">
            <v>P12</v>
          </cell>
          <cell r="AD832" t="str">
            <v>T0</v>
          </cell>
          <cell r="AE832">
            <v>0</v>
          </cell>
          <cell r="AF832">
            <v>0</v>
          </cell>
          <cell r="AG832">
            <v>0.05</v>
          </cell>
          <cell r="AH832">
            <v>0</v>
          </cell>
          <cell r="AI832">
            <v>0</v>
          </cell>
          <cell r="AJ832">
            <v>8.3333333333333329E-2</v>
          </cell>
          <cell r="AK832">
            <v>0</v>
          </cell>
          <cell r="AL832">
            <v>0</v>
          </cell>
          <cell r="AM832">
            <v>0.13333333333333333</v>
          </cell>
          <cell r="AN832">
            <v>1.1946666666666665E-7</v>
          </cell>
          <cell r="AP832">
            <v>2</v>
          </cell>
          <cell r="AQ832">
            <v>1</v>
          </cell>
          <cell r="AW832">
            <v>1</v>
          </cell>
          <cell r="BD832">
            <v>1</v>
          </cell>
          <cell r="BJ832">
            <v>1</v>
          </cell>
          <cell r="BK832">
            <v>1</v>
          </cell>
          <cell r="BL832">
            <v>1</v>
          </cell>
          <cell r="BM832">
            <v>1</v>
          </cell>
          <cell r="BO832" t="str">
            <v xml:space="preserve">Expected to require 1 mechanic to conduct repairs. </v>
          </cell>
          <cell r="BP832" t="str">
            <v xml:space="preserve">Expected to be replaceable in situ. </v>
          </cell>
          <cell r="BQ832" t="str">
            <v/>
          </cell>
          <cell r="BR832" t="str">
            <v/>
          </cell>
          <cell r="BS832" t="str">
            <v/>
          </cell>
          <cell r="BT832" t="str">
            <v xml:space="preserve">Open Cover Lid Assembly. </v>
          </cell>
          <cell r="BU832" t="str">
            <v/>
          </cell>
          <cell r="BV832" t="str">
            <v/>
          </cell>
          <cell r="BW832" t="str">
            <v/>
          </cell>
          <cell r="BX832" t="str">
            <v/>
          </cell>
          <cell r="BY832" t="str">
            <v/>
          </cell>
          <cell r="BZ832" t="str">
            <v/>
          </cell>
          <cell r="CA832" t="str">
            <v xml:space="preserve">Repair by exchange available at First or Second line without special facilities. </v>
          </cell>
          <cell r="CB832" t="str">
            <v/>
          </cell>
          <cell r="CC832" t="str">
            <v/>
          </cell>
          <cell r="CD832" t="str">
            <v/>
          </cell>
          <cell r="CE832" t="str">
            <v/>
          </cell>
          <cell r="CF832" t="str">
            <v xml:space="preserve">Remove and replace part with standard tools. No Special tools predicted. </v>
          </cell>
          <cell r="CG832" t="str">
            <v xml:space="preserve">Reinstall in the reverse order. </v>
          </cell>
          <cell r="CH832" t="str">
            <v/>
          </cell>
          <cell r="CI832" t="str">
            <v xml:space="preserve">No consumeables predicted. </v>
          </cell>
          <cell r="CJ832" t="str">
            <v xml:space="preserve">No predicted life limitations. </v>
          </cell>
          <cell r="CK832" t="str">
            <v/>
          </cell>
          <cell r="CL832" t="str">
            <v>Y</v>
          </cell>
        </row>
        <row r="833">
          <cell r="A833">
            <v>853</v>
          </cell>
          <cell r="B833">
            <v>484</v>
          </cell>
          <cell r="C833">
            <v>3</v>
          </cell>
          <cell r="D833" t="str">
            <v>Y</v>
          </cell>
          <cell r="E833">
            <v>2.8915175482151878E-3</v>
          </cell>
          <cell r="F833" t="str">
            <v>SV00A0A410AA0503</v>
          </cell>
          <cell r="G833" t="str">
            <v>FT28385/2</v>
          </cell>
          <cell r="H833" t="str">
            <v>REPAIR</v>
          </cell>
          <cell r="I833" t="str">
            <v>AUXILIARY TANK- 3 - REPAIR</v>
          </cell>
          <cell r="J833" t="str">
            <v>PGRC Gasket</v>
          </cell>
          <cell r="K833" t="str">
            <v>Fuel Filler LRU</v>
          </cell>
          <cell r="L833" t="str">
            <v>PGRC Gasket</v>
          </cell>
          <cell r="M833">
            <v>1</v>
          </cell>
          <cell r="N833">
            <v>1</v>
          </cell>
          <cell r="O833">
            <v>2.8915175482151878E-3</v>
          </cell>
          <cell r="P833">
            <v>2.8915175482151878E-3</v>
          </cell>
          <cell r="Q833">
            <v>2.8915175482151878E-9</v>
          </cell>
          <cell r="R833">
            <v>345839160</v>
          </cell>
          <cell r="S833" t="str">
            <v>No redundancy</v>
          </cell>
          <cell r="T833" t="str">
            <v>NPRD 95 P2- 98, Gasket P# 2-242N674-70 - 1/864.5979 GF converted to GM.</v>
          </cell>
          <cell r="U833">
            <v>1</v>
          </cell>
          <cell r="V833">
            <v>0.11666666666666667</v>
          </cell>
          <cell r="W833">
            <v>3.3734371395843858E-10</v>
          </cell>
          <cell r="X833"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833">
            <v>0</v>
          </cell>
          <cell r="AA833" t="str">
            <v>T0</v>
          </cell>
          <cell r="AB833" t="str">
            <v>T0</v>
          </cell>
          <cell r="AC833" t="str">
            <v>P14</v>
          </cell>
          <cell r="AD833" t="str">
            <v>T0</v>
          </cell>
          <cell r="AE833">
            <v>0</v>
          </cell>
          <cell r="AF833">
            <v>0</v>
          </cell>
          <cell r="AG833">
            <v>3.3333333333333333E-2</v>
          </cell>
          <cell r="AH833">
            <v>0</v>
          </cell>
          <cell r="AI833">
            <v>0</v>
          </cell>
          <cell r="AJ833">
            <v>8.3333333333333329E-2</v>
          </cell>
          <cell r="AK833">
            <v>0</v>
          </cell>
          <cell r="AL833">
            <v>0</v>
          </cell>
          <cell r="AM833">
            <v>0.11666666666666667</v>
          </cell>
          <cell r="AN833">
            <v>3.3734371395843858E-10</v>
          </cell>
          <cell r="AP833">
            <v>2</v>
          </cell>
          <cell r="AQ833">
            <v>1</v>
          </cell>
          <cell r="AW833">
            <v>1</v>
          </cell>
          <cell r="BD833">
            <v>1</v>
          </cell>
          <cell r="BJ833">
            <v>1</v>
          </cell>
          <cell r="BK833">
            <v>1</v>
          </cell>
          <cell r="BL833">
            <v>1</v>
          </cell>
          <cell r="BM833">
            <v>4</v>
          </cell>
          <cell r="BO833" t="str">
            <v xml:space="preserve">Expected to require 1 mechanic to conduct repairs. </v>
          </cell>
          <cell r="BP833" t="str">
            <v xml:space="preserve">Expected to be replaceable in situ. </v>
          </cell>
          <cell r="BQ833" t="str">
            <v/>
          </cell>
          <cell r="BR833" t="str">
            <v/>
          </cell>
          <cell r="BS833" t="str">
            <v/>
          </cell>
          <cell r="BT833" t="str">
            <v xml:space="preserve">Open Cover Lid Assembly. </v>
          </cell>
          <cell r="BU833" t="str">
            <v/>
          </cell>
          <cell r="BV833" t="str">
            <v/>
          </cell>
          <cell r="BW833" t="str">
            <v/>
          </cell>
          <cell r="BX833" t="str">
            <v/>
          </cell>
          <cell r="BY833" t="str">
            <v/>
          </cell>
          <cell r="BZ833" t="str">
            <v/>
          </cell>
          <cell r="CA833" t="str">
            <v xml:space="preserve">Repair by exchange available at First or Second line without special facilities. </v>
          </cell>
          <cell r="CB833" t="str">
            <v/>
          </cell>
          <cell r="CC833" t="str">
            <v/>
          </cell>
          <cell r="CD833" t="str">
            <v/>
          </cell>
          <cell r="CE833" t="str">
            <v/>
          </cell>
          <cell r="CF833" t="str">
            <v xml:space="preserve">Remove and replace part with standard tools. No Special tools predicted. </v>
          </cell>
          <cell r="CG833" t="str">
            <v xml:space="preserve">Reinstall in the reverse order. </v>
          </cell>
          <cell r="CH833" t="str">
            <v/>
          </cell>
          <cell r="CI833" t="str">
            <v xml:space="preserve">No consumeables predicted. </v>
          </cell>
          <cell r="CJ833" t="str">
            <v xml:space="preserve">Life Limited. This material is subject to deterioration. Inspect on condition at 10 years, and every 5 years subsequently. If disturbed, replace with new. </v>
          </cell>
          <cell r="CK833" t="str">
            <v/>
          </cell>
          <cell r="CL833" t="str">
            <v>Y</v>
          </cell>
        </row>
        <row r="834">
          <cell r="A834">
            <v>854</v>
          </cell>
          <cell r="B834">
            <v>486</v>
          </cell>
          <cell r="C834">
            <v>3</v>
          </cell>
          <cell r="D834" t="str">
            <v>Y</v>
          </cell>
          <cell r="E834">
            <v>24.425797750743651</v>
          </cell>
          <cell r="F834" t="str">
            <v>SV00A0A410AA0505</v>
          </cell>
          <cell r="G834" t="str">
            <v>Y-FCMX109A</v>
          </cell>
          <cell r="H834" t="str">
            <v>REPAIR</v>
          </cell>
          <cell r="I834" t="str">
            <v>AUXILIARY TANK- 3 - REPAIR</v>
          </cell>
          <cell r="J834" t="str">
            <v>STANAG 3105  Filler Cap &amp; Lanyard</v>
          </cell>
          <cell r="K834" t="str">
            <v>Fuel Filler LRU</v>
          </cell>
          <cell r="L834" t="str">
            <v>STANAG 3105  Filler Cap &amp; Lanyard</v>
          </cell>
          <cell r="M834">
            <v>1</v>
          </cell>
          <cell r="N834">
            <v>1</v>
          </cell>
          <cell r="O834">
            <v>24.425797750743651</v>
          </cell>
          <cell r="P834">
            <v>24.425797750743651</v>
          </cell>
          <cell r="Q834">
            <v>2.4425797750743652E-5</v>
          </cell>
          <cell r="R834">
            <v>40940.32097557815</v>
          </cell>
          <cell r="S834" t="str">
            <v>No redundancy</v>
          </cell>
          <cell r="T834" t="str">
            <v>Similarity to FT54357</v>
          </cell>
          <cell r="U834">
            <v>1</v>
          </cell>
          <cell r="V834">
            <v>9.9999999999999992E-2</v>
          </cell>
          <cell r="W834">
            <v>2.442579775074365E-6</v>
          </cell>
          <cell r="X834"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834">
            <v>0</v>
          </cell>
          <cell r="AA834" t="str">
            <v>T0</v>
          </cell>
          <cell r="AB834" t="str">
            <v>T0</v>
          </cell>
          <cell r="AC834" t="str">
            <v>P5</v>
          </cell>
          <cell r="AD834" t="str">
            <v>T0</v>
          </cell>
          <cell r="AE834">
            <v>0</v>
          </cell>
          <cell r="AF834">
            <v>0</v>
          </cell>
          <cell r="AG834">
            <v>1.6666666666666666E-2</v>
          </cell>
          <cell r="AH834">
            <v>0</v>
          </cell>
          <cell r="AI834">
            <v>0</v>
          </cell>
          <cell r="AJ834">
            <v>8.3333333333333329E-2</v>
          </cell>
          <cell r="AK834">
            <v>0</v>
          </cell>
          <cell r="AL834">
            <v>0</v>
          </cell>
          <cell r="AM834">
            <v>9.9999999999999992E-2</v>
          </cell>
          <cell r="AN834">
            <v>2.442579775074365E-6</v>
          </cell>
          <cell r="AP834">
            <v>2</v>
          </cell>
          <cell r="AQ834">
            <v>1</v>
          </cell>
          <cell r="AW834">
            <v>1</v>
          </cell>
          <cell r="BD834">
            <v>1</v>
          </cell>
          <cell r="BJ834">
            <v>1</v>
          </cell>
          <cell r="BK834">
            <v>1</v>
          </cell>
          <cell r="BL834">
            <v>1</v>
          </cell>
          <cell r="BM834">
            <v>1</v>
          </cell>
          <cell r="BO834" t="str">
            <v xml:space="preserve">Expected to require 1 mechanic to conduct repairs. </v>
          </cell>
          <cell r="BP834" t="str">
            <v xml:space="preserve">Expected to be replaceable in situ. </v>
          </cell>
          <cell r="BQ834" t="str">
            <v/>
          </cell>
          <cell r="BR834" t="str">
            <v/>
          </cell>
          <cell r="BS834" t="str">
            <v/>
          </cell>
          <cell r="BT834" t="str">
            <v xml:space="preserve">Open Cover Lid Assembly. </v>
          </cell>
          <cell r="BU834" t="str">
            <v/>
          </cell>
          <cell r="BV834" t="str">
            <v/>
          </cell>
          <cell r="BW834" t="str">
            <v/>
          </cell>
          <cell r="BX834" t="str">
            <v/>
          </cell>
          <cell r="BY834" t="str">
            <v/>
          </cell>
          <cell r="BZ834" t="str">
            <v/>
          </cell>
          <cell r="CA834" t="str">
            <v xml:space="preserve">Repair by exchange available at First or Second line without special facilities. </v>
          </cell>
          <cell r="CB834" t="str">
            <v/>
          </cell>
          <cell r="CC834" t="str">
            <v/>
          </cell>
          <cell r="CD834" t="str">
            <v/>
          </cell>
          <cell r="CE834" t="str">
            <v/>
          </cell>
          <cell r="CF834" t="str">
            <v xml:space="preserve">Remove and replace part with standard tools. No Special tools predicted. </v>
          </cell>
          <cell r="CG834" t="str">
            <v xml:space="preserve">Reinstall in the reverse order. </v>
          </cell>
          <cell r="CH834" t="str">
            <v/>
          </cell>
          <cell r="CI834" t="str">
            <v xml:space="preserve">No consumeables predicted. </v>
          </cell>
          <cell r="CJ834" t="str">
            <v xml:space="preserve">No predicted life limitations. </v>
          </cell>
          <cell r="CK834" t="str">
            <v/>
          </cell>
          <cell r="CL834" t="str">
            <v>Y</v>
          </cell>
        </row>
        <row r="835">
          <cell r="A835">
            <v>855</v>
          </cell>
          <cell r="B835">
            <v>489</v>
          </cell>
          <cell r="C835">
            <v>3</v>
          </cell>
          <cell r="D835" t="str">
            <v>Y</v>
          </cell>
          <cell r="E835">
            <v>0.67200000000000004</v>
          </cell>
          <cell r="F835" t="str">
            <v>SV00A0A410AA0507</v>
          </cell>
          <cell r="G835" t="str">
            <v>BT-M3X12HX/SS</v>
          </cell>
          <cell r="H835" t="str">
            <v>REPAIR</v>
          </cell>
          <cell r="I835" t="str">
            <v>AUXILIARY TANK- 3 - REPAIR</v>
          </cell>
          <cell r="J835" t="str">
            <v>Bolt - M3</v>
          </cell>
          <cell r="K835" t="str">
            <v>Fuel Filler LRU</v>
          </cell>
          <cell r="L835" t="str">
            <v>Bolt - M3</v>
          </cell>
          <cell r="M835">
            <v>12</v>
          </cell>
          <cell r="N835">
            <v>12</v>
          </cell>
          <cell r="O835">
            <v>5.6000000000000001E-2</v>
          </cell>
          <cell r="P835">
            <v>0.67200000000000004</v>
          </cell>
          <cell r="Q835">
            <v>6.7200000000000009E-7</v>
          </cell>
          <cell r="R835">
            <v>1488095.2380952379</v>
          </cell>
          <cell r="S835" t="str">
            <v>Multiple fasteners</v>
          </cell>
          <cell r="T835" t="str">
            <v>NPRD 95 P2-20, Bolt Hex Head - 0.0020M converted to hours</v>
          </cell>
          <cell r="U835">
            <v>1</v>
          </cell>
          <cell r="V835">
            <v>9.9999999999999992E-2</v>
          </cell>
          <cell r="W835">
            <v>6.7200000000000006E-8</v>
          </cell>
          <cell r="X835"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835">
            <v>0</v>
          </cell>
          <cell r="AA835" t="str">
            <v>T0</v>
          </cell>
          <cell r="AB835" t="str">
            <v>T0</v>
          </cell>
          <cell r="AC835" t="str">
            <v>P6</v>
          </cell>
          <cell r="AD835" t="str">
            <v>T0</v>
          </cell>
          <cell r="AE835">
            <v>0</v>
          </cell>
          <cell r="AF835">
            <v>0</v>
          </cell>
          <cell r="AG835">
            <v>1.6666666666666666E-2</v>
          </cell>
          <cell r="AH835">
            <v>0</v>
          </cell>
          <cell r="AI835">
            <v>0</v>
          </cell>
          <cell r="AJ835">
            <v>8.3333333333333329E-2</v>
          </cell>
          <cell r="AK835">
            <v>0</v>
          </cell>
          <cell r="AL835">
            <v>0</v>
          </cell>
          <cell r="AM835">
            <v>9.9999999999999992E-2</v>
          </cell>
          <cell r="AN835">
            <v>6.7200000000000006E-8</v>
          </cell>
          <cell r="AP835">
            <v>2</v>
          </cell>
          <cell r="AQ835">
            <v>1</v>
          </cell>
          <cell r="AW835">
            <v>1</v>
          </cell>
          <cell r="BD835">
            <v>1</v>
          </cell>
          <cell r="BJ835">
            <v>1</v>
          </cell>
          <cell r="BK835">
            <v>1</v>
          </cell>
          <cell r="BL835">
            <v>1</v>
          </cell>
          <cell r="BM835">
            <v>1</v>
          </cell>
          <cell r="BO835" t="str">
            <v xml:space="preserve">Expected to require 1 mechanic to conduct repairs. </v>
          </cell>
          <cell r="BP835" t="str">
            <v xml:space="preserve">Expected to be replaceable in situ. </v>
          </cell>
          <cell r="BQ835" t="str">
            <v/>
          </cell>
          <cell r="BR835" t="str">
            <v/>
          </cell>
          <cell r="BS835" t="str">
            <v/>
          </cell>
          <cell r="BT835" t="str">
            <v xml:space="preserve">Open Cover Lid Assembly. </v>
          </cell>
          <cell r="BU835" t="str">
            <v/>
          </cell>
          <cell r="BV835" t="str">
            <v/>
          </cell>
          <cell r="BW835" t="str">
            <v/>
          </cell>
          <cell r="BX835" t="str">
            <v/>
          </cell>
          <cell r="BY835" t="str">
            <v/>
          </cell>
          <cell r="BZ835" t="str">
            <v/>
          </cell>
          <cell r="CA835" t="str">
            <v xml:space="preserve">Repair by exchange available at First or Second line without special facilities. </v>
          </cell>
          <cell r="CB835" t="str">
            <v/>
          </cell>
          <cell r="CC835" t="str">
            <v/>
          </cell>
          <cell r="CD835" t="str">
            <v/>
          </cell>
          <cell r="CE835" t="str">
            <v/>
          </cell>
          <cell r="CF835" t="str">
            <v xml:space="preserve">Remove and replace part with standard tools. No Special tools predicted. </v>
          </cell>
          <cell r="CG835" t="str">
            <v xml:space="preserve">Reinstall in the reverse order. </v>
          </cell>
          <cell r="CH835" t="str">
            <v/>
          </cell>
          <cell r="CI835" t="str">
            <v xml:space="preserve">No consumeables predicted. </v>
          </cell>
          <cell r="CJ835" t="str">
            <v xml:space="preserve">No predicted life limitations. </v>
          </cell>
          <cell r="CK835" t="str">
            <v/>
          </cell>
          <cell r="CL835" t="str">
            <v>Y</v>
          </cell>
        </row>
        <row r="836">
          <cell r="A836">
            <v>856</v>
          </cell>
          <cell r="B836">
            <v>490</v>
          </cell>
          <cell r="C836">
            <v>3</v>
          </cell>
          <cell r="D836" t="str">
            <v>Y</v>
          </cell>
          <cell r="E836">
            <v>0.78400000000000003</v>
          </cell>
          <cell r="F836" t="str">
            <v>SV00A0A410AA0509</v>
          </cell>
          <cell r="G836" t="str">
            <v>BT-M4X20CSK/SS</v>
          </cell>
          <cell r="H836" t="str">
            <v>REPAIR</v>
          </cell>
          <cell r="I836" t="str">
            <v>AUXILIARY TANK- 3 - REPAIR</v>
          </cell>
          <cell r="J836" t="str">
            <v>M4 CSK SCREW 20mm</v>
          </cell>
          <cell r="K836" t="str">
            <v>Fuel Filler LRU</v>
          </cell>
          <cell r="L836" t="str">
            <v>M4 CSK SCREW 20mm</v>
          </cell>
          <cell r="M836">
            <v>14</v>
          </cell>
          <cell r="N836">
            <v>14</v>
          </cell>
          <cell r="O836">
            <v>5.6000000000000001E-2</v>
          </cell>
          <cell r="P836">
            <v>0.78400000000000003</v>
          </cell>
          <cell r="Q836">
            <v>7.8400000000000003E-7</v>
          </cell>
          <cell r="R836">
            <v>1275510.2040816327</v>
          </cell>
          <cell r="S836" t="str">
            <v>Multiple fasteners</v>
          </cell>
          <cell r="T836" t="str">
            <v>NPRD 95 P2-20, Bolt Hex Head - 0.0020M converted to hours</v>
          </cell>
          <cell r="U836">
            <v>1</v>
          </cell>
          <cell r="V836">
            <v>9.9999999999999992E-2</v>
          </cell>
          <cell r="W836">
            <v>7.8400000000000001E-8</v>
          </cell>
          <cell r="X836"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836">
            <v>0</v>
          </cell>
          <cell r="AA836" t="str">
            <v>T0</v>
          </cell>
          <cell r="AB836" t="str">
            <v>T0</v>
          </cell>
          <cell r="AC836" t="str">
            <v>P6</v>
          </cell>
          <cell r="AD836" t="str">
            <v>T0</v>
          </cell>
          <cell r="AE836">
            <v>0</v>
          </cell>
          <cell r="AF836">
            <v>0</v>
          </cell>
          <cell r="AG836">
            <v>1.6666666666666666E-2</v>
          </cell>
          <cell r="AH836">
            <v>0</v>
          </cell>
          <cell r="AI836">
            <v>0</v>
          </cell>
          <cell r="AJ836">
            <v>8.3333333333333329E-2</v>
          </cell>
          <cell r="AK836">
            <v>0</v>
          </cell>
          <cell r="AL836">
            <v>0</v>
          </cell>
          <cell r="AM836">
            <v>9.9999999999999992E-2</v>
          </cell>
          <cell r="AN836">
            <v>7.8400000000000001E-8</v>
          </cell>
          <cell r="AP836">
            <v>2</v>
          </cell>
          <cell r="AQ836">
            <v>1</v>
          </cell>
          <cell r="AW836">
            <v>1</v>
          </cell>
          <cell r="BD836">
            <v>1</v>
          </cell>
          <cell r="BJ836">
            <v>1</v>
          </cell>
          <cell r="BK836">
            <v>1</v>
          </cell>
          <cell r="BL836">
            <v>1</v>
          </cell>
          <cell r="BM836">
            <v>1</v>
          </cell>
          <cell r="BO836" t="str">
            <v xml:space="preserve">Expected to require 1 mechanic to conduct repairs. </v>
          </cell>
          <cell r="BP836" t="str">
            <v xml:space="preserve">Expected to be replaceable in situ. </v>
          </cell>
          <cell r="BQ836" t="str">
            <v/>
          </cell>
          <cell r="BR836" t="str">
            <v/>
          </cell>
          <cell r="BS836" t="str">
            <v/>
          </cell>
          <cell r="BT836" t="str">
            <v xml:space="preserve">Open Cover Lid Assembly. </v>
          </cell>
          <cell r="BU836" t="str">
            <v/>
          </cell>
          <cell r="BV836" t="str">
            <v/>
          </cell>
          <cell r="BW836" t="str">
            <v/>
          </cell>
          <cell r="BX836" t="str">
            <v/>
          </cell>
          <cell r="BY836" t="str">
            <v/>
          </cell>
          <cell r="BZ836" t="str">
            <v/>
          </cell>
          <cell r="CA836" t="str">
            <v xml:space="preserve">Repair by exchange available at First or Second line without special facilities. </v>
          </cell>
          <cell r="CB836" t="str">
            <v/>
          </cell>
          <cell r="CC836" t="str">
            <v/>
          </cell>
          <cell r="CD836" t="str">
            <v/>
          </cell>
          <cell r="CE836" t="str">
            <v/>
          </cell>
          <cell r="CF836" t="str">
            <v xml:space="preserve">Remove and replace part with standard tools. No Special tools predicted. </v>
          </cell>
          <cell r="CG836" t="str">
            <v xml:space="preserve">Reinstall in the reverse order. </v>
          </cell>
          <cell r="CH836" t="str">
            <v/>
          </cell>
          <cell r="CI836" t="str">
            <v xml:space="preserve">No consumeables predicted. </v>
          </cell>
          <cell r="CJ836" t="str">
            <v xml:space="preserve">No predicted life limitations. </v>
          </cell>
          <cell r="CK836" t="str">
            <v/>
          </cell>
          <cell r="CL836" t="str">
            <v>Y</v>
          </cell>
        </row>
        <row r="837">
          <cell r="A837">
            <v>857</v>
          </cell>
          <cell r="B837">
            <v>491</v>
          </cell>
          <cell r="C837">
            <v>2</v>
          </cell>
          <cell r="D837" t="str">
            <v>N</v>
          </cell>
          <cell r="E837">
            <v>0</v>
          </cell>
          <cell r="F837" t="str">
            <v>SV00A0A460AA01</v>
          </cell>
          <cell r="G837" t="str">
            <v/>
          </cell>
          <cell r="H837" t="str">
            <v>REPAIR</v>
          </cell>
          <cell r="I837" t="str">
            <v>AUXILIARY TANK- 3 - REPAIR</v>
          </cell>
          <cell r="J837" t="str">
            <v/>
          </cell>
          <cell r="K837" t="str">
            <v>PRESSURE RELIEF VALVE - AUX TANK</v>
          </cell>
          <cell r="L837" t="str">
            <v/>
          </cell>
          <cell r="M837" t="str">
            <v/>
          </cell>
          <cell r="N837" t="str">
            <v/>
          </cell>
          <cell r="O837">
            <v>7.2215000000000007</v>
          </cell>
          <cell r="P837">
            <v>7.2215000000000007</v>
          </cell>
          <cell r="Q837">
            <v>7.2215000000000011E-6</v>
          </cell>
          <cell r="R837">
            <v>138475.38600013845</v>
          </cell>
          <cell r="S837" t="str">
            <v>No redundancy</v>
          </cell>
          <cell r="T837" t="str">
            <v>Sum of Below Parts</v>
          </cell>
          <cell r="U837">
            <v>1</v>
          </cell>
          <cell r="V837">
            <v>0.83567356735673559</v>
          </cell>
          <cell r="W837">
            <v>6.0348166666666669E-6</v>
          </cell>
          <cell r="X837" t="str">
            <v xml:space="preserve">Repair by exchange available at First or Second line without special facilities. See parts below. Individual damaged parts can be replaced without replacing the tank. </v>
          </cell>
          <cell r="Z837">
            <v>0</v>
          </cell>
          <cell r="AA837" t="str">
            <v>T0</v>
          </cell>
          <cell r="AB837" t="str">
            <v>T0</v>
          </cell>
          <cell r="AC837" t="str">
            <v>T0</v>
          </cell>
          <cell r="AD837" t="str">
            <v>T0</v>
          </cell>
          <cell r="AL837" t="str">
            <v>MTTE =</v>
          </cell>
          <cell r="AM837">
            <v>0.83567356735673559</v>
          </cell>
          <cell r="AN837">
            <v>6.0348166666666669E-6</v>
          </cell>
          <cell r="AP837">
            <v>1</v>
          </cell>
          <cell r="AQ837">
            <v>4</v>
          </cell>
          <cell r="BJ837">
            <v>6</v>
          </cell>
          <cell r="BL837">
            <v>6</v>
          </cell>
          <cell r="BM837">
            <v>5</v>
          </cell>
          <cell r="BN837">
            <v>2</v>
          </cell>
          <cell r="BO837" t="str">
            <v/>
          </cell>
          <cell r="BP837" t="str">
            <v/>
          </cell>
          <cell r="BQ837" t="str">
            <v/>
          </cell>
          <cell r="BR837" t="str">
            <v/>
          </cell>
          <cell r="BS837" t="str">
            <v/>
          </cell>
          <cell r="BT837" t="str">
            <v/>
          </cell>
          <cell r="BU837" t="str">
            <v/>
          </cell>
          <cell r="BV837" t="str">
            <v/>
          </cell>
          <cell r="BW837" t="str">
            <v/>
          </cell>
          <cell r="BX837" t="str">
            <v/>
          </cell>
          <cell r="BY837" t="str">
            <v/>
          </cell>
          <cell r="BZ837" t="str">
            <v/>
          </cell>
          <cell r="CA837" t="str">
            <v xml:space="preserve">Repair by exchange available at First or Second line without special facilities. </v>
          </cell>
          <cell r="CB837" t="str">
            <v/>
          </cell>
          <cell r="CC837" t="str">
            <v/>
          </cell>
          <cell r="CD837" t="str">
            <v/>
          </cell>
          <cell r="CE837" t="str">
            <v/>
          </cell>
          <cell r="CF837" t="str">
            <v/>
          </cell>
          <cell r="CG837" t="str">
            <v/>
          </cell>
          <cell r="CH837" t="str">
            <v/>
          </cell>
          <cell r="CI837" t="str">
            <v/>
          </cell>
          <cell r="CJ837" t="str">
            <v/>
          </cell>
          <cell r="CK837" t="str">
            <v xml:space="preserve">See parts below. Individual damaged parts can be replaced without replacing the tank. </v>
          </cell>
          <cell r="CL837" t="str">
            <v>Y</v>
          </cell>
        </row>
        <row r="838">
          <cell r="A838">
            <v>858</v>
          </cell>
          <cell r="B838">
            <v>491</v>
          </cell>
          <cell r="C838">
            <v>3</v>
          </cell>
          <cell r="D838" t="str">
            <v>Y</v>
          </cell>
          <cell r="E838">
            <v>5.98</v>
          </cell>
          <cell r="F838" t="str">
            <v>SV00A0A460AA0101</v>
          </cell>
          <cell r="G838" t="str">
            <v xml:space="preserve">Y-J9-5MA-X-V   </v>
          </cell>
          <cell r="H838" t="str">
            <v>REPAIR</v>
          </cell>
          <cell r="I838" t="str">
            <v>AUXILIARY TANK- 3 - REPAIR</v>
          </cell>
          <cell r="J838" t="str">
            <v>PRV Unit</v>
          </cell>
          <cell r="K838" t="str">
            <v>Pressure Relief Valve (PRV) LRU (Air)</v>
          </cell>
          <cell r="L838" t="str">
            <v>PRV Unit</v>
          </cell>
          <cell r="M838">
            <v>1</v>
          </cell>
          <cell r="N838">
            <v>1</v>
          </cell>
          <cell r="O838">
            <v>5.98</v>
          </cell>
          <cell r="P838">
            <v>5.98</v>
          </cell>
          <cell r="Q838">
            <v>5.9800000000000003E-6</v>
          </cell>
          <cell r="R838">
            <v>167224.08026755851</v>
          </cell>
          <cell r="S838" t="str">
            <v>No redundancy</v>
          </cell>
          <cell r="T838" t="str">
            <v>NPRD 95 P2-225, Valve, Fuel, Pressure Regulator - 2.3920 GF converted to GM.</v>
          </cell>
          <cell r="U838">
            <v>1</v>
          </cell>
          <cell r="V838">
            <v>0.85</v>
          </cell>
          <cell r="W838">
            <v>5.0830000000000003E-6</v>
          </cell>
          <cell r="X838" t="str">
            <v>Expected to require 1 mechanic to conduct repairs. Expected to be replaceable in situ. Remove Cover Lid Assembly. Remove 36 bolts to remove the Top Access Plate. Repair by exchange available at First or Second line without special facilities. Remove and r</v>
          </cell>
          <cell r="Y838">
            <v>36</v>
          </cell>
          <cell r="Z838">
            <v>0</v>
          </cell>
          <cell r="AA838" t="str">
            <v>T0</v>
          </cell>
          <cell r="AB838" t="str">
            <v>T6</v>
          </cell>
          <cell r="AC838" t="str">
            <v>P25</v>
          </cell>
          <cell r="AD838" t="str">
            <v>T0</v>
          </cell>
          <cell r="AE838">
            <v>0.3</v>
          </cell>
          <cell r="AF838">
            <v>0</v>
          </cell>
          <cell r="AG838">
            <v>0.16666666666666666</v>
          </cell>
          <cell r="AH838">
            <v>0</v>
          </cell>
          <cell r="AI838">
            <v>0.3</v>
          </cell>
          <cell r="AJ838">
            <v>8.3333333333333329E-2</v>
          </cell>
          <cell r="AK838">
            <v>0</v>
          </cell>
          <cell r="AL838">
            <v>0</v>
          </cell>
          <cell r="AM838">
            <v>0.85</v>
          </cell>
          <cell r="AN838">
            <v>5.0830000000000003E-6</v>
          </cell>
          <cell r="AP838">
            <v>2</v>
          </cell>
          <cell r="AQ838">
            <v>1</v>
          </cell>
          <cell r="AR838">
            <v>1</v>
          </cell>
          <cell r="AS838">
            <v>36</v>
          </cell>
          <cell r="AW838">
            <v>2</v>
          </cell>
          <cell r="BD838">
            <v>1</v>
          </cell>
          <cell r="BJ838">
            <v>1</v>
          </cell>
          <cell r="BK838">
            <v>1</v>
          </cell>
          <cell r="BL838">
            <v>1</v>
          </cell>
          <cell r="BM838">
            <v>1</v>
          </cell>
          <cell r="BO838" t="str">
            <v xml:space="preserve">Expected to require 1 mechanic to conduct repairs. </v>
          </cell>
          <cell r="BP838" t="str">
            <v xml:space="preserve">Expected to be replaceable in situ. </v>
          </cell>
          <cell r="BQ838" t="str">
            <v/>
          </cell>
          <cell r="BR838" t="str">
            <v/>
          </cell>
          <cell r="BS838" t="str">
            <v/>
          </cell>
          <cell r="BT838" t="str">
            <v xml:space="preserve">Remove Cover Lid Assembly. </v>
          </cell>
          <cell r="BU838" t="str">
            <v/>
          </cell>
          <cell r="BV838" t="str">
            <v/>
          </cell>
          <cell r="BW838" t="str">
            <v xml:space="preserve">Remove 36 bolts to remove the Top Access Plate. </v>
          </cell>
          <cell r="BX838" t="str">
            <v/>
          </cell>
          <cell r="BY838" t="str">
            <v/>
          </cell>
          <cell r="BZ838" t="str">
            <v/>
          </cell>
          <cell r="CA838" t="str">
            <v xml:space="preserve">Repair by exchange available at First or Second line without special facilities. </v>
          </cell>
          <cell r="CB838" t="str">
            <v/>
          </cell>
          <cell r="CC838" t="str">
            <v/>
          </cell>
          <cell r="CD838" t="str">
            <v/>
          </cell>
          <cell r="CE838" t="str">
            <v/>
          </cell>
          <cell r="CF838" t="str">
            <v xml:space="preserve">Remove and replace part with standard tools. No Special tools predicted. </v>
          </cell>
          <cell r="CG838" t="str">
            <v xml:space="preserve">Reinstall in the reverse order. </v>
          </cell>
          <cell r="CH838" t="str">
            <v/>
          </cell>
          <cell r="CI838" t="str">
            <v xml:space="preserve">No consumeables predicted. </v>
          </cell>
          <cell r="CJ838" t="str">
            <v xml:space="preserve">No predicted life limitations. </v>
          </cell>
          <cell r="CK838" t="str">
            <v/>
          </cell>
          <cell r="CL838" t="str">
            <v>Y</v>
          </cell>
        </row>
        <row r="839">
          <cell r="A839">
            <v>859</v>
          </cell>
          <cell r="C839">
            <v>3</v>
          </cell>
          <cell r="D839" t="str">
            <v>Y</v>
          </cell>
          <cell r="E839">
            <v>1.1339999999999999</v>
          </cell>
          <cell r="F839" t="str">
            <v>SV00A0A460AA0103</v>
          </cell>
          <cell r="G839" t="str">
            <v>CON-W01</v>
          </cell>
          <cell r="H839" t="str">
            <v>REPAIR</v>
          </cell>
          <cell r="I839" t="str">
            <v>AUXILIARY TANK- 3 - REPAIR</v>
          </cell>
          <cell r="J839" t="str">
            <v>Steel Wool Mediem Grade</v>
          </cell>
          <cell r="K839" t="str">
            <v>Pressure Relief Valve (PRV) LRU (Air)</v>
          </cell>
          <cell r="L839" t="str">
            <v>Steel Wool Mediem Grade</v>
          </cell>
          <cell r="M839">
            <v>1</v>
          </cell>
          <cell r="N839">
            <v>1</v>
          </cell>
          <cell r="O839">
            <v>1.1339999999999999</v>
          </cell>
          <cell r="P839">
            <v>1.1339999999999999</v>
          </cell>
          <cell r="Q839">
            <v>1.1339999999999999E-6</v>
          </cell>
          <cell r="R839">
            <v>881834.21516754862</v>
          </cell>
          <cell r="S839" t="str">
            <v>No redundancy</v>
          </cell>
          <cell r="T839" t="str">
            <v>NPRD-95 P2-136. Mechanical Filter Screen (Summary). 0.2286 GB converted to GM.</v>
          </cell>
          <cell r="U839">
            <v>1</v>
          </cell>
          <cell r="V839">
            <v>0.76666666666666672</v>
          </cell>
          <cell r="W839">
            <v>8.6939999999999999E-7</v>
          </cell>
          <cell r="X839" t="str">
            <v>Expected to require 1 mechanic to conduct repairs. Expected to be replaceable in situ. Remove Cover Lid Assembly. Remove 36 bolts to remove the Top Access Plate. Repair by exchange available at First or Second line without special facilities. Remove and r</v>
          </cell>
          <cell r="Y839">
            <v>36</v>
          </cell>
          <cell r="Z839">
            <v>0</v>
          </cell>
          <cell r="AA839" t="str">
            <v>T0</v>
          </cell>
          <cell r="AB839" t="str">
            <v>T6</v>
          </cell>
          <cell r="AC839" t="str">
            <v>P22</v>
          </cell>
          <cell r="AD839" t="str">
            <v>T0</v>
          </cell>
          <cell r="AE839">
            <v>0.3</v>
          </cell>
          <cell r="AF839">
            <v>0</v>
          </cell>
          <cell r="AG839">
            <v>8.3333333333333329E-2</v>
          </cell>
          <cell r="AH839">
            <v>0</v>
          </cell>
          <cell r="AI839">
            <v>0.3</v>
          </cell>
          <cell r="AJ839">
            <v>8.3333333333333329E-2</v>
          </cell>
          <cell r="AK839">
            <v>0</v>
          </cell>
          <cell r="AL839">
            <v>0</v>
          </cell>
          <cell r="AM839">
            <v>0.76666666666666672</v>
          </cell>
          <cell r="AN839">
            <v>8.6939999999999999E-7</v>
          </cell>
          <cell r="AP839">
            <v>2</v>
          </cell>
          <cell r="AQ839">
            <v>1</v>
          </cell>
          <cell r="AR839">
            <v>1</v>
          </cell>
          <cell r="AS839">
            <v>36</v>
          </cell>
          <cell r="AW839">
            <v>2</v>
          </cell>
          <cell r="BD839">
            <v>1</v>
          </cell>
          <cell r="BJ839">
            <v>1</v>
          </cell>
          <cell r="BK839">
            <v>1</v>
          </cell>
          <cell r="BL839">
            <v>1</v>
          </cell>
          <cell r="BM839">
            <v>1</v>
          </cell>
          <cell r="BO839" t="str">
            <v xml:space="preserve">Expected to require 1 mechanic to conduct repairs. </v>
          </cell>
          <cell r="BP839" t="str">
            <v xml:space="preserve">Expected to be replaceable in situ. </v>
          </cell>
          <cell r="BQ839" t="str">
            <v/>
          </cell>
          <cell r="BR839" t="str">
            <v/>
          </cell>
          <cell r="BS839" t="str">
            <v/>
          </cell>
          <cell r="BT839" t="str">
            <v xml:space="preserve">Remove Cover Lid Assembly. </v>
          </cell>
          <cell r="BU839" t="str">
            <v/>
          </cell>
          <cell r="BV839" t="str">
            <v/>
          </cell>
          <cell r="BW839" t="str">
            <v xml:space="preserve">Remove 36 bolts to remove the Top Access Plate. </v>
          </cell>
          <cell r="BX839" t="str">
            <v/>
          </cell>
          <cell r="BY839" t="str">
            <v/>
          </cell>
          <cell r="BZ839" t="str">
            <v/>
          </cell>
          <cell r="CA839" t="str">
            <v xml:space="preserve">Repair by exchange available at First or Second line without special facilities. </v>
          </cell>
          <cell r="CB839" t="str">
            <v/>
          </cell>
          <cell r="CC839" t="str">
            <v/>
          </cell>
          <cell r="CD839" t="str">
            <v/>
          </cell>
          <cell r="CE839" t="str">
            <v/>
          </cell>
          <cell r="CF839" t="str">
            <v xml:space="preserve">Remove and replace part with standard tools. No Special tools predicted. </v>
          </cell>
          <cell r="CG839" t="str">
            <v xml:space="preserve">Reinstall in the reverse order. </v>
          </cell>
          <cell r="CH839" t="str">
            <v/>
          </cell>
          <cell r="CI839" t="str">
            <v xml:space="preserve">No consumeables predicted. </v>
          </cell>
          <cell r="CJ839" t="str">
            <v xml:space="preserve">No predicted life limitations. </v>
          </cell>
          <cell r="CK839" t="str">
            <v/>
          </cell>
          <cell r="CL839" t="str">
            <v>Y</v>
          </cell>
        </row>
        <row r="840">
          <cell r="A840">
            <v>860</v>
          </cell>
          <cell r="C840">
            <v>3</v>
          </cell>
          <cell r="D840" t="str">
            <v>Y</v>
          </cell>
          <cell r="E840">
            <v>0.10749999999999998</v>
          </cell>
          <cell r="F840" t="str">
            <v>SV00A0A460AA0105</v>
          </cell>
          <cell r="G840" t="str">
            <v>Y-60MESH/SS</v>
          </cell>
          <cell r="H840" t="str">
            <v>REPAIR</v>
          </cell>
          <cell r="I840" t="str">
            <v>AUXILIARY TANK- 3 - REPAIR</v>
          </cell>
          <cell r="J840" t="str">
            <v>60 Mesh SS</v>
          </cell>
          <cell r="K840" t="str">
            <v>Pressure Relief Valve (PRV) LRU (Air)</v>
          </cell>
          <cell r="L840" t="str">
            <v>60 Mesh SS</v>
          </cell>
          <cell r="M840">
            <v>1</v>
          </cell>
          <cell r="N840">
            <v>1</v>
          </cell>
          <cell r="O840">
            <v>0.10749999999999998</v>
          </cell>
          <cell r="P840">
            <v>0.10749999999999998</v>
          </cell>
          <cell r="Q840">
            <v>1.0749999999999999E-7</v>
          </cell>
          <cell r="R840">
            <v>9302325.5813953504</v>
          </cell>
          <cell r="S840" t="str">
            <v>No redundancy</v>
          </cell>
          <cell r="T840" t="str">
            <v>NPRD 95 P2-92, Fan Grill - 0.0215 converted from GB to GM</v>
          </cell>
          <cell r="U840">
            <v>1</v>
          </cell>
          <cell r="V840">
            <v>0.76666666666666672</v>
          </cell>
          <cell r="W840">
            <v>8.241666666666666E-8</v>
          </cell>
          <cell r="X840" t="str">
            <v>Expected to require 1 mechanic to conduct repairs. Expected to be replaceable in situ. Remove Cover Lid Assembly. Remove 36 bolts to remove the Top Access Plate. Repair by exchange available at First or Second line without special facilities. Remove and r</v>
          </cell>
          <cell r="Y840">
            <v>36</v>
          </cell>
          <cell r="Z840">
            <v>0</v>
          </cell>
          <cell r="AA840" t="str">
            <v>T0</v>
          </cell>
          <cell r="AB840" t="str">
            <v>T6</v>
          </cell>
          <cell r="AC840" t="str">
            <v>P22</v>
          </cell>
          <cell r="AD840" t="str">
            <v>T0</v>
          </cell>
          <cell r="AE840">
            <v>0.3</v>
          </cell>
          <cell r="AF840">
            <v>0</v>
          </cell>
          <cell r="AG840">
            <v>8.3333333333333329E-2</v>
          </cell>
          <cell r="AH840">
            <v>0</v>
          </cell>
          <cell r="AI840">
            <v>0.3</v>
          </cell>
          <cell r="AJ840">
            <v>8.3333333333333329E-2</v>
          </cell>
          <cell r="AK840">
            <v>0</v>
          </cell>
          <cell r="AL840">
            <v>0</v>
          </cell>
          <cell r="AM840">
            <v>0.76666666666666672</v>
          </cell>
          <cell r="AN840">
            <v>8.241666666666666E-8</v>
          </cell>
          <cell r="AP840">
            <v>2</v>
          </cell>
          <cell r="AQ840">
            <v>1</v>
          </cell>
          <cell r="AR840">
            <v>1</v>
          </cell>
          <cell r="AS840">
            <v>36</v>
          </cell>
          <cell r="AW840">
            <v>2</v>
          </cell>
          <cell r="BD840">
            <v>1</v>
          </cell>
          <cell r="BJ840">
            <v>1</v>
          </cell>
          <cell r="BK840">
            <v>1</v>
          </cell>
          <cell r="BL840">
            <v>1</v>
          </cell>
          <cell r="BM840">
            <v>1</v>
          </cell>
          <cell r="BO840" t="str">
            <v xml:space="preserve">Expected to require 1 mechanic to conduct repairs. </v>
          </cell>
          <cell r="BP840" t="str">
            <v xml:space="preserve">Expected to be replaceable in situ. </v>
          </cell>
          <cell r="BQ840" t="str">
            <v/>
          </cell>
          <cell r="BR840" t="str">
            <v/>
          </cell>
          <cell r="BS840" t="str">
            <v/>
          </cell>
          <cell r="BT840" t="str">
            <v xml:space="preserve">Remove Cover Lid Assembly. </v>
          </cell>
          <cell r="BU840" t="str">
            <v/>
          </cell>
          <cell r="BV840" t="str">
            <v/>
          </cell>
          <cell r="BW840" t="str">
            <v xml:space="preserve">Remove 36 bolts to remove the Top Access Plate. </v>
          </cell>
          <cell r="BX840" t="str">
            <v/>
          </cell>
          <cell r="BY840" t="str">
            <v/>
          </cell>
          <cell r="BZ840" t="str">
            <v/>
          </cell>
          <cell r="CA840" t="str">
            <v xml:space="preserve">Repair by exchange available at First or Second line without special facilities. </v>
          </cell>
          <cell r="CB840" t="str">
            <v/>
          </cell>
          <cell r="CC840" t="str">
            <v/>
          </cell>
          <cell r="CD840" t="str">
            <v/>
          </cell>
          <cell r="CE840" t="str">
            <v/>
          </cell>
          <cell r="CF840" t="str">
            <v xml:space="preserve">Remove and replace part with standard tools. No Special tools predicted. </v>
          </cell>
          <cell r="CG840" t="str">
            <v xml:space="preserve">Reinstall in the reverse order. </v>
          </cell>
          <cell r="CH840" t="str">
            <v/>
          </cell>
          <cell r="CI840" t="str">
            <v xml:space="preserve">No consumeables predicted. </v>
          </cell>
          <cell r="CJ840" t="str">
            <v xml:space="preserve">No predicted life limitations. </v>
          </cell>
          <cell r="CK840" t="str">
            <v/>
          </cell>
          <cell r="CL840" t="str">
            <v>Y</v>
          </cell>
        </row>
        <row r="841">
          <cell r="A841">
            <v>861</v>
          </cell>
          <cell r="B841">
            <v>498</v>
          </cell>
          <cell r="C841">
            <v>2</v>
          </cell>
          <cell r="D841" t="str">
            <v>N</v>
          </cell>
          <cell r="E841">
            <v>0</v>
          </cell>
          <cell r="F841" t="str">
            <v>SV00A0A450AA</v>
          </cell>
          <cell r="G841" t="str">
            <v>4128-00-020-1054</v>
          </cell>
          <cell r="H841" t="str">
            <v>REPAIR</v>
          </cell>
          <cell r="I841" t="str">
            <v>AUXILIARY TANK- 3 - REPAIR</v>
          </cell>
          <cell r="J841" t="str">
            <v/>
          </cell>
          <cell r="K841" t="str">
            <v>FUEL LEVEL SENSOR - AUX TANK</v>
          </cell>
          <cell r="L841" t="str">
            <v/>
          </cell>
          <cell r="M841" t="str">
            <v/>
          </cell>
          <cell r="N841" t="str">
            <v/>
          </cell>
          <cell r="O841">
            <v>14.651068769192594</v>
          </cell>
          <cell r="P841">
            <v>14.651068769192594</v>
          </cell>
          <cell r="Q841">
            <v>1.4651068769192595E-5</v>
          </cell>
          <cell r="R841">
            <v>68254.406265755926</v>
          </cell>
          <cell r="S841" t="str">
            <v>No redundancy</v>
          </cell>
          <cell r="T841" t="str">
            <v>Sum of Below Parts</v>
          </cell>
          <cell r="U841">
            <v>1</v>
          </cell>
          <cell r="V841">
            <v>0.23844723766945933</v>
          </cell>
          <cell r="W841">
            <v>3.4935068769192595E-6</v>
          </cell>
          <cell r="X841" t="str">
            <v xml:space="preserve">Repair by exchange available at First or Second line without special facilities. See parts below. Individual damaged parts can be replaced without replacing the tank. </v>
          </cell>
          <cell r="Z841">
            <v>0</v>
          </cell>
          <cell r="AA841" t="str">
            <v>T0</v>
          </cell>
          <cell r="AB841" t="str">
            <v>T0</v>
          </cell>
          <cell r="AC841" t="str">
            <v>T0</v>
          </cell>
          <cell r="AD841" t="str">
            <v>T0</v>
          </cell>
          <cell r="AL841" t="str">
            <v>MTTE =</v>
          </cell>
          <cell r="AM841">
            <v>0.23844723766945933</v>
          </cell>
          <cell r="AN841">
            <v>3.4935068769192595E-6</v>
          </cell>
          <cell r="AP841">
            <v>1</v>
          </cell>
          <cell r="AQ841">
            <v>4</v>
          </cell>
          <cell r="BJ841">
            <v>6</v>
          </cell>
          <cell r="BL841">
            <v>6</v>
          </cell>
          <cell r="BM841">
            <v>5</v>
          </cell>
          <cell r="BN841">
            <v>2</v>
          </cell>
          <cell r="BO841" t="str">
            <v/>
          </cell>
          <cell r="BP841" t="str">
            <v/>
          </cell>
          <cell r="BQ841" t="str">
            <v/>
          </cell>
          <cell r="BR841" t="str">
            <v/>
          </cell>
          <cell r="BS841" t="str">
            <v/>
          </cell>
          <cell r="BT841" t="str">
            <v/>
          </cell>
          <cell r="BU841" t="str">
            <v/>
          </cell>
          <cell r="BV841" t="str">
            <v/>
          </cell>
          <cell r="BW841" t="str">
            <v/>
          </cell>
          <cell r="BX841" t="str">
            <v/>
          </cell>
          <cell r="BY841" t="str">
            <v/>
          </cell>
          <cell r="BZ841" t="str">
            <v/>
          </cell>
          <cell r="CA841" t="str">
            <v xml:space="preserve">Repair by exchange available at First or Second line without special facilities. </v>
          </cell>
          <cell r="CB841" t="str">
            <v/>
          </cell>
          <cell r="CC841" t="str">
            <v/>
          </cell>
          <cell r="CD841" t="str">
            <v/>
          </cell>
          <cell r="CE841" t="str">
            <v/>
          </cell>
          <cell r="CF841" t="str">
            <v/>
          </cell>
          <cell r="CG841" t="str">
            <v/>
          </cell>
          <cell r="CH841" t="str">
            <v/>
          </cell>
          <cell r="CI841" t="str">
            <v/>
          </cell>
          <cell r="CJ841" t="str">
            <v/>
          </cell>
          <cell r="CK841" t="str">
            <v xml:space="preserve">See parts below. Individual damaged parts can be replaced without replacing the tank. </v>
          </cell>
          <cell r="CL841" t="str">
            <v>Y</v>
          </cell>
        </row>
        <row r="842">
          <cell r="A842">
            <v>862</v>
          </cell>
          <cell r="B842">
            <v>498</v>
          </cell>
          <cell r="C842">
            <v>3</v>
          </cell>
          <cell r="D842" t="str">
            <v>Y</v>
          </cell>
          <cell r="E842">
            <v>13</v>
          </cell>
          <cell r="F842" t="str">
            <v>SV00A0A450AA01</v>
          </cell>
          <cell r="G842" t="str">
            <v>4128-00-010</v>
          </cell>
          <cell r="H842" t="str">
            <v>REPAIR</v>
          </cell>
          <cell r="I842" t="str">
            <v>AUXILIARY TANK- 3 - REPAIR</v>
          </cell>
          <cell r="J842" t="str">
            <v>Fuel Level Sensor Unit</v>
          </cell>
          <cell r="K842" t="str">
            <v>Fuel Level Sensor LRU</v>
          </cell>
          <cell r="L842" t="str">
            <v>Fuel Level Sensor Unit</v>
          </cell>
          <cell r="M842">
            <v>1</v>
          </cell>
          <cell r="N842">
            <v>1</v>
          </cell>
          <cell r="O842">
            <v>13</v>
          </cell>
          <cell r="P842">
            <v>13</v>
          </cell>
          <cell r="Q842">
            <v>1.2999999999999999E-5</v>
          </cell>
          <cell r="R842">
            <v>76923.076923076922</v>
          </cell>
          <cell r="S842" t="str">
            <v>No redundancy</v>
          </cell>
          <cell r="T842" t="str">
            <v>NPRD 95 P2-182, Sensor Level Liquid - 2.6 GB converted to GM.</v>
          </cell>
          <cell r="U842">
            <v>1</v>
          </cell>
          <cell r="V842">
            <v>0.25</v>
          </cell>
          <cell r="W842">
            <v>3.2499999999999998E-6</v>
          </cell>
          <cell r="X842" t="str">
            <v>Expected to require 1 mechanic to conduct repairs. Expected to be replaceable in situ. Repair by exchange available at First or Second line without special facilities. Remove and replace part with standard tools. No Special tools predicted. No consumeable</v>
          </cell>
          <cell r="Z842">
            <v>0</v>
          </cell>
          <cell r="AA842" t="str">
            <v>T0</v>
          </cell>
          <cell r="AB842" t="str">
            <v>T0</v>
          </cell>
          <cell r="AC842" t="str">
            <v>P25</v>
          </cell>
          <cell r="AD842" t="str">
            <v>T0</v>
          </cell>
          <cell r="AE842">
            <v>0</v>
          </cell>
          <cell r="AF842">
            <v>0</v>
          </cell>
          <cell r="AG842">
            <v>0.16666666666666666</v>
          </cell>
          <cell r="AH842">
            <v>0</v>
          </cell>
          <cell r="AI842">
            <v>0</v>
          </cell>
          <cell r="AJ842">
            <v>8.3333333333333329E-2</v>
          </cell>
          <cell r="AK842">
            <v>0</v>
          </cell>
          <cell r="AL842">
            <v>0</v>
          </cell>
          <cell r="AM842">
            <v>0.25</v>
          </cell>
          <cell r="AN842">
            <v>3.2499999999999998E-6</v>
          </cell>
          <cell r="AP842">
            <v>2</v>
          </cell>
          <cell r="AQ842">
            <v>1</v>
          </cell>
          <cell r="BD842">
            <v>1</v>
          </cell>
          <cell r="BJ842">
            <v>1</v>
          </cell>
          <cell r="BL842">
            <v>1</v>
          </cell>
          <cell r="BM842">
            <v>1</v>
          </cell>
          <cell r="BO842" t="str">
            <v xml:space="preserve">Expected to require 1 mechanic to conduct repairs. </v>
          </cell>
          <cell r="BP842" t="str">
            <v xml:space="preserve">Expected to be replaceable in situ. </v>
          </cell>
          <cell r="BQ842" t="str">
            <v/>
          </cell>
          <cell r="BR842" t="str">
            <v/>
          </cell>
          <cell r="BS842" t="str">
            <v/>
          </cell>
          <cell r="BT842" t="str">
            <v/>
          </cell>
          <cell r="BU842" t="str">
            <v/>
          </cell>
          <cell r="BV842" t="str">
            <v/>
          </cell>
          <cell r="BW842" t="str">
            <v/>
          </cell>
          <cell r="BX842" t="str">
            <v/>
          </cell>
          <cell r="BY842" t="str">
            <v/>
          </cell>
          <cell r="BZ842" t="str">
            <v/>
          </cell>
          <cell r="CA842" t="str">
            <v xml:space="preserve">Repair by exchange available at First or Second line without special facilities. </v>
          </cell>
          <cell r="CB842" t="str">
            <v/>
          </cell>
          <cell r="CC842" t="str">
            <v/>
          </cell>
          <cell r="CD842" t="str">
            <v/>
          </cell>
          <cell r="CE842" t="str">
            <v/>
          </cell>
          <cell r="CF842" t="str">
            <v xml:space="preserve">Remove and replace part with standard tools. No Special tools predicted. </v>
          </cell>
          <cell r="CG842" t="str">
            <v/>
          </cell>
          <cell r="CH842" t="str">
            <v/>
          </cell>
          <cell r="CI842" t="str">
            <v xml:space="preserve">No consumeables predicted. </v>
          </cell>
          <cell r="CJ842" t="str">
            <v xml:space="preserve">No predicted life limitations. </v>
          </cell>
          <cell r="CK842" t="str">
            <v/>
          </cell>
          <cell r="CL842" t="str">
            <v>Y</v>
          </cell>
        </row>
        <row r="843">
          <cell r="A843">
            <v>863</v>
          </cell>
          <cell r="B843">
            <v>49</v>
          </cell>
          <cell r="C843">
            <v>3</v>
          </cell>
          <cell r="D843" t="str">
            <v>Y</v>
          </cell>
          <cell r="E843">
            <v>0.89600000000000002</v>
          </cell>
          <cell r="F843" t="str">
            <v>SV00A0A450AA03</v>
          </cell>
          <cell r="G843" t="str">
            <v>4129-30-051</v>
          </cell>
          <cell r="H843" t="str">
            <v>REPAIR</v>
          </cell>
          <cell r="I843" t="str">
            <v>AUXILIARY TANK- 3 - REPAIR</v>
          </cell>
          <cell r="J843" t="str">
            <v>Support Boss for FLS</v>
          </cell>
          <cell r="K843" t="str">
            <v>Fuel Level Sensor LRU</v>
          </cell>
          <cell r="L843" t="str">
            <v>Support Boss for FLS</v>
          </cell>
          <cell r="M843">
            <v>1</v>
          </cell>
          <cell r="N843">
            <v>1</v>
          </cell>
          <cell r="O843">
            <v>0.89600000000000002</v>
          </cell>
          <cell r="P843">
            <v>0.89600000000000002</v>
          </cell>
          <cell r="Q843">
            <v>8.9599999999999998E-7</v>
          </cell>
          <cell r="R843">
            <v>1116071.4285714286</v>
          </cell>
          <cell r="S843" t="str">
            <v>No redundancy</v>
          </cell>
          <cell r="T843" t="str">
            <v>NPRD 95 P2- 176, Ring Backup - 0.0320M converted to hours</v>
          </cell>
          <cell r="U843">
            <v>1</v>
          </cell>
          <cell r="V843">
            <v>0.18333333333333335</v>
          </cell>
          <cell r="W843">
            <v>1.6426666666666668E-7</v>
          </cell>
          <cell r="X843" t="str">
            <v>Expected to require 1 mechanic to conduct repairs. Expected to be replaceable in situ. Repair by exchange available at First or Second line without special facilities. Remove and replace part with standard tools. No Special tools predicted. No consumeable</v>
          </cell>
          <cell r="Z843">
            <v>0</v>
          </cell>
          <cell r="AA843" t="str">
            <v>T0</v>
          </cell>
          <cell r="AB843" t="str">
            <v>T0</v>
          </cell>
          <cell r="AC843" t="str">
            <v>P28</v>
          </cell>
          <cell r="AD843" t="str">
            <v>T0</v>
          </cell>
          <cell r="AE843">
            <v>0</v>
          </cell>
          <cell r="AF843">
            <v>0</v>
          </cell>
          <cell r="AG843">
            <v>0.1</v>
          </cell>
          <cell r="AH843">
            <v>0</v>
          </cell>
          <cell r="AI843">
            <v>0</v>
          </cell>
          <cell r="AJ843">
            <v>8.3333333333333329E-2</v>
          </cell>
          <cell r="AK843">
            <v>0</v>
          </cell>
          <cell r="AL843">
            <v>0</v>
          </cell>
          <cell r="AM843">
            <v>0.18333333333333335</v>
          </cell>
          <cell r="AN843">
            <v>1.6426666666666668E-7</v>
          </cell>
          <cell r="AP843">
            <v>2</v>
          </cell>
          <cell r="AQ843">
            <v>1</v>
          </cell>
          <cell r="BD843">
            <v>1</v>
          </cell>
          <cell r="BJ843">
            <v>1</v>
          </cell>
          <cell r="BL843">
            <v>1</v>
          </cell>
          <cell r="BM843">
            <v>1</v>
          </cell>
          <cell r="BO843" t="str">
            <v xml:space="preserve">Expected to require 1 mechanic to conduct repairs. </v>
          </cell>
          <cell r="BP843" t="str">
            <v xml:space="preserve">Expected to be replaceable in situ. </v>
          </cell>
          <cell r="BQ843" t="str">
            <v/>
          </cell>
          <cell r="BR843" t="str">
            <v/>
          </cell>
          <cell r="BS843" t="str">
            <v/>
          </cell>
          <cell r="BT843" t="str">
            <v/>
          </cell>
          <cell r="BU843" t="str">
            <v/>
          </cell>
          <cell r="BV843" t="str">
            <v/>
          </cell>
          <cell r="BW843" t="str">
            <v/>
          </cell>
          <cell r="BX843" t="str">
            <v/>
          </cell>
          <cell r="BY843" t="str">
            <v/>
          </cell>
          <cell r="BZ843" t="str">
            <v/>
          </cell>
          <cell r="CA843" t="str">
            <v xml:space="preserve">Repair by exchange available at First or Second line without special facilities. </v>
          </cell>
          <cell r="CB843" t="str">
            <v/>
          </cell>
          <cell r="CC843" t="str">
            <v/>
          </cell>
          <cell r="CD843" t="str">
            <v/>
          </cell>
          <cell r="CE843" t="str">
            <v/>
          </cell>
          <cell r="CF843" t="str">
            <v xml:space="preserve">Remove and replace part with standard tools. No Special tools predicted. </v>
          </cell>
          <cell r="CG843" t="str">
            <v/>
          </cell>
          <cell r="CH843" t="str">
            <v/>
          </cell>
          <cell r="CI843" t="str">
            <v xml:space="preserve">No consumeables predicted. </v>
          </cell>
          <cell r="CJ843" t="str">
            <v xml:space="preserve">No predicted life limitations. </v>
          </cell>
          <cell r="CK843" t="str">
            <v/>
          </cell>
          <cell r="CL843" t="str">
            <v>Y</v>
          </cell>
        </row>
        <row r="844">
          <cell r="A844">
            <v>864</v>
          </cell>
          <cell r="B844">
            <v>500</v>
          </cell>
          <cell r="C844">
            <v>3</v>
          </cell>
          <cell r="D844" t="str">
            <v>Y</v>
          </cell>
          <cell r="E844">
            <v>0.28000000000000003</v>
          </cell>
          <cell r="F844" t="str">
            <v>SV00A0A450AA05</v>
          </cell>
          <cell r="G844" t="str">
            <v>BT-M5X25HX/SS</v>
          </cell>
          <cell r="H844" t="str">
            <v>Scout</v>
          </cell>
          <cell r="I844" t="str">
            <v>AUXILIARY TANK- 3 - REPAIR</v>
          </cell>
          <cell r="J844" t="str">
            <v>M5 Bolt Hex Head</v>
          </cell>
          <cell r="K844" t="str">
            <v>Fuel Level Sensor LRU</v>
          </cell>
          <cell r="L844" t="str">
            <v>M5 Bolt Hex Head</v>
          </cell>
          <cell r="M844">
            <v>5</v>
          </cell>
          <cell r="N844">
            <v>5</v>
          </cell>
          <cell r="O844">
            <v>5.6000000000000001E-2</v>
          </cell>
          <cell r="P844">
            <v>0.28000000000000003</v>
          </cell>
          <cell r="Q844">
            <v>2.8000000000000002E-7</v>
          </cell>
          <cell r="R844">
            <v>3571428.5714285714</v>
          </cell>
          <cell r="S844" t="str">
            <v>Multiple fasteners</v>
          </cell>
          <cell r="T844" t="str">
            <v>NPRD 95 P2-20, Bolt Hex Head - 0.0020M converted to hours</v>
          </cell>
          <cell r="U844">
            <v>1</v>
          </cell>
          <cell r="V844">
            <v>9.9999999999999992E-2</v>
          </cell>
          <cell r="W844">
            <v>2.7999999999999999E-8</v>
          </cell>
          <cell r="X844" t="str">
            <v>Expected to require 1 mechanic to conduct repairs. Expected to be replaceable in situ. Repair by exchange available at First or Second line without special facilities. Remove and replace part with standard tools. No Special tools predicted. No consumeable</v>
          </cell>
          <cell r="Z844">
            <v>0</v>
          </cell>
          <cell r="AA844" t="str">
            <v>T0</v>
          </cell>
          <cell r="AB844" t="str">
            <v>T0</v>
          </cell>
          <cell r="AC844" t="str">
            <v>P6</v>
          </cell>
          <cell r="AD844" t="str">
            <v>T0</v>
          </cell>
          <cell r="AE844">
            <v>0</v>
          </cell>
          <cell r="AF844">
            <v>0</v>
          </cell>
          <cell r="AG844">
            <v>1.6666666666666666E-2</v>
          </cell>
          <cell r="AH844">
            <v>0</v>
          </cell>
          <cell r="AI844">
            <v>0</v>
          </cell>
          <cell r="AJ844">
            <v>8.3333333333333329E-2</v>
          </cell>
          <cell r="AK844">
            <v>0</v>
          </cell>
          <cell r="AL844">
            <v>0</v>
          </cell>
          <cell r="AM844">
            <v>9.9999999999999992E-2</v>
          </cell>
          <cell r="AN844">
            <v>2.7999999999999999E-8</v>
          </cell>
          <cell r="AP844">
            <v>2</v>
          </cell>
          <cell r="AQ844">
            <v>1</v>
          </cell>
          <cell r="BD844">
            <v>1</v>
          </cell>
          <cell r="BJ844">
            <v>1</v>
          </cell>
          <cell r="BL844">
            <v>1</v>
          </cell>
          <cell r="BM844">
            <v>1</v>
          </cell>
          <cell r="BO844" t="str">
            <v xml:space="preserve">Expected to require 1 mechanic to conduct repairs. </v>
          </cell>
          <cell r="BP844" t="str">
            <v xml:space="preserve">Expected to be replaceable in situ. </v>
          </cell>
          <cell r="BQ844" t="str">
            <v/>
          </cell>
          <cell r="BR844" t="str">
            <v/>
          </cell>
          <cell r="BS844" t="str">
            <v/>
          </cell>
          <cell r="BT844" t="str">
            <v/>
          </cell>
          <cell r="BU844" t="str">
            <v/>
          </cell>
          <cell r="BV844" t="str">
            <v/>
          </cell>
          <cell r="BW844" t="str">
            <v/>
          </cell>
          <cell r="BX844" t="str">
            <v/>
          </cell>
          <cell r="BY844" t="str">
            <v/>
          </cell>
          <cell r="BZ844" t="str">
            <v/>
          </cell>
          <cell r="CA844" t="str">
            <v xml:space="preserve">Repair by exchange available at First or Second line without special facilities. </v>
          </cell>
          <cell r="CB844" t="str">
            <v/>
          </cell>
          <cell r="CC844" t="str">
            <v/>
          </cell>
          <cell r="CD844" t="str">
            <v/>
          </cell>
          <cell r="CE844" t="str">
            <v/>
          </cell>
          <cell r="CF844" t="str">
            <v xml:space="preserve">Remove and replace part with standard tools. No Special tools predicted. </v>
          </cell>
          <cell r="CG844" t="str">
            <v/>
          </cell>
          <cell r="CH844" t="str">
            <v/>
          </cell>
          <cell r="CI844" t="str">
            <v xml:space="preserve">No consumeables predicted. </v>
          </cell>
          <cell r="CJ844" t="str">
            <v xml:space="preserve">No predicted life limitations. </v>
          </cell>
          <cell r="CK844" t="str">
            <v/>
          </cell>
          <cell r="CL844" t="str">
            <v>Y</v>
          </cell>
        </row>
        <row r="845">
          <cell r="A845">
            <v>865</v>
          </cell>
          <cell r="B845">
            <v>501</v>
          </cell>
          <cell r="C845">
            <v>3</v>
          </cell>
          <cell r="D845" t="str">
            <v>Y</v>
          </cell>
          <cell r="E845">
            <v>8.3068769192594108E-2</v>
          </cell>
          <cell r="F845" t="str">
            <v>SV00A0A450AA07</v>
          </cell>
          <cell r="G845" t="str">
            <v>Z-W-M5</v>
          </cell>
          <cell r="H845" t="str">
            <v>Scout</v>
          </cell>
          <cell r="I845" t="str">
            <v>AUXILIARY TANK- 3 - REPAIR</v>
          </cell>
          <cell r="J845" t="str">
            <v>M5 Washer</v>
          </cell>
          <cell r="K845" t="str">
            <v>Fuel Level Sensor LRU</v>
          </cell>
          <cell r="L845" t="str">
            <v>M5 Washer</v>
          </cell>
          <cell r="M845">
            <v>5</v>
          </cell>
          <cell r="N845">
            <v>5</v>
          </cell>
          <cell r="O845">
            <v>1.6613753838518822E-2</v>
          </cell>
          <cell r="P845">
            <v>8.3068769192594108E-2</v>
          </cell>
          <cell r="Q845">
            <v>8.3068769192594113E-8</v>
          </cell>
          <cell r="R845">
            <v>12038218.571428571</v>
          </cell>
          <cell r="S845" t="str">
            <v>Multiple fasteners</v>
          </cell>
          <cell r="T845" t="str">
            <v>NPRD 95 P2-237, Washer P# 7748743 - 1/1685.3506M GM converted to hours</v>
          </cell>
          <cell r="U845">
            <v>1</v>
          </cell>
          <cell r="V845">
            <v>9.9999999999999992E-2</v>
          </cell>
          <cell r="W845">
            <v>8.30687691925941E-9</v>
          </cell>
          <cell r="X845" t="str">
            <v>Expected to require 1 mechanic to conduct repairs. Expected to be replaceable in situ. Repair by exchange available at First or Second line without special facilities. Remove and replace part with standard tools. No Special tools predicted. No consumeable</v>
          </cell>
          <cell r="Z845">
            <v>0</v>
          </cell>
          <cell r="AA845" t="str">
            <v>T0</v>
          </cell>
          <cell r="AB845" t="str">
            <v>T0</v>
          </cell>
          <cell r="AC845" t="str">
            <v>P26</v>
          </cell>
          <cell r="AD845" t="str">
            <v>T0</v>
          </cell>
          <cell r="AE845">
            <v>0</v>
          </cell>
          <cell r="AF845">
            <v>0</v>
          </cell>
          <cell r="AG845">
            <v>1.6666666666666666E-2</v>
          </cell>
          <cell r="AH845">
            <v>0</v>
          </cell>
          <cell r="AI845">
            <v>0</v>
          </cell>
          <cell r="AJ845">
            <v>8.3333333333333329E-2</v>
          </cell>
          <cell r="AK845">
            <v>0</v>
          </cell>
          <cell r="AL845">
            <v>0</v>
          </cell>
          <cell r="AM845">
            <v>9.9999999999999992E-2</v>
          </cell>
          <cell r="AN845">
            <v>8.30687691925941E-9</v>
          </cell>
          <cell r="AP845">
            <v>2</v>
          </cell>
          <cell r="AQ845">
            <v>1</v>
          </cell>
          <cell r="BD845">
            <v>1</v>
          </cell>
          <cell r="BJ845">
            <v>1</v>
          </cell>
          <cell r="BL845">
            <v>1</v>
          </cell>
          <cell r="BM845">
            <v>1</v>
          </cell>
          <cell r="BO845" t="str">
            <v xml:space="preserve">Expected to require 1 mechanic to conduct repairs. </v>
          </cell>
          <cell r="BP845" t="str">
            <v xml:space="preserve">Expected to be replaceable in situ. </v>
          </cell>
          <cell r="BQ845" t="str">
            <v/>
          </cell>
          <cell r="BR845" t="str">
            <v/>
          </cell>
          <cell r="BS845" t="str">
            <v/>
          </cell>
          <cell r="BT845" t="str">
            <v/>
          </cell>
          <cell r="BU845" t="str">
            <v/>
          </cell>
          <cell r="BV845" t="str">
            <v/>
          </cell>
          <cell r="BW845" t="str">
            <v/>
          </cell>
          <cell r="BX845" t="str">
            <v/>
          </cell>
          <cell r="BY845" t="str">
            <v/>
          </cell>
          <cell r="BZ845" t="str">
            <v/>
          </cell>
          <cell r="CA845" t="str">
            <v xml:space="preserve">Repair by exchange available at First or Second line without special facilities. </v>
          </cell>
          <cell r="CB845" t="str">
            <v/>
          </cell>
          <cell r="CC845" t="str">
            <v/>
          </cell>
          <cell r="CD845" t="str">
            <v/>
          </cell>
          <cell r="CE845" t="str">
            <v/>
          </cell>
          <cell r="CF845" t="str">
            <v xml:space="preserve">Remove and replace part with standard tools. No Special tools predicted. </v>
          </cell>
          <cell r="CG845" t="str">
            <v/>
          </cell>
          <cell r="CH845" t="str">
            <v/>
          </cell>
          <cell r="CI845" t="str">
            <v xml:space="preserve">No consumeables predicted. </v>
          </cell>
          <cell r="CJ845" t="str">
            <v xml:space="preserve">No predicted life limitations. </v>
          </cell>
          <cell r="CK845" t="str">
            <v/>
          </cell>
          <cell r="CL845" t="str">
            <v>Y</v>
          </cell>
        </row>
        <row r="846">
          <cell r="A846">
            <v>866</v>
          </cell>
          <cell r="B846">
            <v>490</v>
          </cell>
          <cell r="C846">
            <v>3</v>
          </cell>
          <cell r="D846" t="str">
            <v>Y</v>
          </cell>
          <cell r="E846">
            <v>0.16800000000000001</v>
          </cell>
          <cell r="F846" t="str">
            <v>SV00A0A450AA09</v>
          </cell>
          <cell r="G846" t="str">
            <v>BT-M4X12CSK/SS</v>
          </cell>
          <cell r="H846" t="str">
            <v>Scout</v>
          </cell>
          <cell r="I846" t="str">
            <v>AUXILIARY TANK- 3 - REPAIR</v>
          </cell>
          <cell r="J846" t="str">
            <v>M4 SCREW COUNTERSINK</v>
          </cell>
          <cell r="K846" t="str">
            <v>Fuel Level Sensor LRU</v>
          </cell>
          <cell r="L846" t="str">
            <v>M4 SCREW COUNTERSINK</v>
          </cell>
          <cell r="M846">
            <v>3</v>
          </cell>
          <cell r="N846">
            <v>3</v>
          </cell>
          <cell r="O846">
            <v>5.6000000000000001E-2</v>
          </cell>
          <cell r="P846">
            <v>0.16800000000000001</v>
          </cell>
          <cell r="Q846">
            <v>1.6800000000000002E-7</v>
          </cell>
          <cell r="R846">
            <v>5952380.9523809515</v>
          </cell>
          <cell r="S846" t="str">
            <v>Multiple fasteners</v>
          </cell>
          <cell r="T846" t="str">
            <v>NPRD 95 P2-20, Bolt Hex Head - 0.0020M converted to hours</v>
          </cell>
          <cell r="U846">
            <v>1</v>
          </cell>
          <cell r="V846">
            <v>9.9999999999999992E-2</v>
          </cell>
          <cell r="W846">
            <v>1.6800000000000002E-8</v>
          </cell>
          <cell r="X846" t="str">
            <v>Expected to require 1 mechanic to conduct repairs. Expected to be replaceable in situ. Repair by exchange available at First or Second line without special facilities. Remove and replace part with standard tools. No Special tools predicted. No consumeable</v>
          </cell>
          <cell r="Z846">
            <v>0</v>
          </cell>
          <cell r="AA846" t="str">
            <v>T0</v>
          </cell>
          <cell r="AB846" t="str">
            <v>T0</v>
          </cell>
          <cell r="AC846" t="str">
            <v>P6</v>
          </cell>
          <cell r="AD846" t="str">
            <v>T0</v>
          </cell>
          <cell r="AE846">
            <v>0</v>
          </cell>
          <cell r="AF846">
            <v>0</v>
          </cell>
          <cell r="AG846">
            <v>1.6666666666666666E-2</v>
          </cell>
          <cell r="AH846">
            <v>0</v>
          </cell>
          <cell r="AI846">
            <v>0</v>
          </cell>
          <cell r="AJ846">
            <v>8.3333333333333329E-2</v>
          </cell>
          <cell r="AK846">
            <v>0</v>
          </cell>
          <cell r="AL846">
            <v>0</v>
          </cell>
          <cell r="AM846">
            <v>9.9999999999999992E-2</v>
          </cell>
          <cell r="AN846">
            <v>1.6800000000000002E-8</v>
          </cell>
          <cell r="AP846">
            <v>2</v>
          </cell>
          <cell r="AQ846">
            <v>1</v>
          </cell>
          <cell r="BD846">
            <v>1</v>
          </cell>
          <cell r="BJ846">
            <v>1</v>
          </cell>
          <cell r="BL846">
            <v>1</v>
          </cell>
          <cell r="BM846">
            <v>1</v>
          </cell>
          <cell r="BO846" t="str">
            <v xml:space="preserve">Expected to require 1 mechanic to conduct repairs. </v>
          </cell>
          <cell r="BP846" t="str">
            <v xml:space="preserve">Expected to be replaceable in situ. </v>
          </cell>
          <cell r="BQ846" t="str">
            <v/>
          </cell>
          <cell r="BR846" t="str">
            <v/>
          </cell>
          <cell r="BS846" t="str">
            <v/>
          </cell>
          <cell r="BT846" t="str">
            <v/>
          </cell>
          <cell r="BU846" t="str">
            <v/>
          </cell>
          <cell r="BV846" t="str">
            <v/>
          </cell>
          <cell r="BW846" t="str">
            <v/>
          </cell>
          <cell r="BX846" t="str">
            <v/>
          </cell>
          <cell r="BY846" t="str">
            <v/>
          </cell>
          <cell r="BZ846" t="str">
            <v/>
          </cell>
          <cell r="CA846" t="str">
            <v xml:space="preserve">Repair by exchange available at First or Second line without special facilities. </v>
          </cell>
          <cell r="CB846" t="str">
            <v/>
          </cell>
          <cell r="CC846" t="str">
            <v/>
          </cell>
          <cell r="CD846" t="str">
            <v/>
          </cell>
          <cell r="CE846" t="str">
            <v/>
          </cell>
          <cell r="CF846" t="str">
            <v xml:space="preserve">Remove and replace part with standard tools. No Special tools predicted. </v>
          </cell>
          <cell r="CG846" t="str">
            <v/>
          </cell>
          <cell r="CH846" t="str">
            <v/>
          </cell>
          <cell r="CI846" t="str">
            <v xml:space="preserve">No consumeables predicted. </v>
          </cell>
          <cell r="CJ846" t="str">
            <v xml:space="preserve">No predicted life limitations. </v>
          </cell>
          <cell r="CK846" t="str">
            <v/>
          </cell>
          <cell r="CL846" t="str">
            <v>Y</v>
          </cell>
        </row>
        <row r="847">
          <cell r="A847">
            <v>867</v>
          </cell>
          <cell r="C847">
            <v>3</v>
          </cell>
          <cell r="D847" t="str">
            <v>Y</v>
          </cell>
          <cell r="E847">
            <v>0.224</v>
          </cell>
          <cell r="F847" t="str">
            <v>SV00A0A450AA11</v>
          </cell>
          <cell r="G847" t="str">
            <v>FT22524</v>
          </cell>
          <cell r="H847" t="str">
            <v>Scout</v>
          </cell>
          <cell r="I847" t="str">
            <v>AUXILIARY TANK- 3 - REPAIR</v>
          </cell>
          <cell r="J847" t="str">
            <v>GUAGE Cup</v>
          </cell>
          <cell r="K847" t="str">
            <v>Fuel Level Sensor LRU</v>
          </cell>
          <cell r="L847" t="str">
            <v>GUAGE Cup</v>
          </cell>
          <cell r="M847">
            <v>1</v>
          </cell>
          <cell r="N847">
            <v>1</v>
          </cell>
          <cell r="O847">
            <v>0.224</v>
          </cell>
          <cell r="P847">
            <v>0.224</v>
          </cell>
          <cell r="Q847">
            <v>2.2399999999999999E-7</v>
          </cell>
          <cell r="R847">
            <v>4464285.7142857146</v>
          </cell>
          <cell r="S847" t="str">
            <v>No redundancy</v>
          </cell>
          <cell r="T847" t="str">
            <v>NPRD-95.  P2-152, Plate - 0.008M converted from miles to hours.</v>
          </cell>
          <cell r="U847">
            <v>1</v>
          </cell>
          <cell r="V847">
            <v>0.11666666666666667</v>
          </cell>
          <cell r="W847">
            <v>2.6133333333333332E-8</v>
          </cell>
          <cell r="X847" t="str">
            <v>Expected to require 1 mechanic to conduct repairs. Expected to be replaceable in situ. Remove Armor Lid. Repair by exchange available at First or Second line without special facilities. Remove and replace part with standard tools. No Special tools predict</v>
          </cell>
          <cell r="Z847">
            <v>0</v>
          </cell>
          <cell r="AA847" t="str">
            <v>T0</v>
          </cell>
          <cell r="AB847" t="str">
            <v>T0</v>
          </cell>
          <cell r="AC847" t="str">
            <v>P29</v>
          </cell>
          <cell r="AD847" t="str">
            <v>T0</v>
          </cell>
          <cell r="AE847">
            <v>0</v>
          </cell>
          <cell r="AF847">
            <v>0</v>
          </cell>
          <cell r="AG847">
            <v>3.3333333333333333E-2</v>
          </cell>
          <cell r="AH847">
            <v>0</v>
          </cell>
          <cell r="AI847">
            <v>0</v>
          </cell>
          <cell r="AJ847">
            <v>8.3333333333333329E-2</v>
          </cell>
          <cell r="AK847">
            <v>0</v>
          </cell>
          <cell r="AL847">
            <v>0</v>
          </cell>
          <cell r="AM847">
            <v>0.11666666666666667</v>
          </cell>
          <cell r="AN847">
            <v>2.6133333333333332E-8</v>
          </cell>
          <cell r="AP847">
            <v>2</v>
          </cell>
          <cell r="AQ847">
            <v>1</v>
          </cell>
          <cell r="AV847">
            <v>1</v>
          </cell>
          <cell r="BD847">
            <v>1</v>
          </cell>
          <cell r="BJ847">
            <v>1</v>
          </cell>
          <cell r="BL847">
            <v>1</v>
          </cell>
          <cell r="BM847">
            <v>1</v>
          </cell>
          <cell r="BO847" t="str">
            <v xml:space="preserve">Expected to require 1 mechanic to conduct repairs. </v>
          </cell>
          <cell r="BP847" t="str">
            <v xml:space="preserve">Expected to be replaceable in situ. </v>
          </cell>
          <cell r="BQ847" t="str">
            <v/>
          </cell>
          <cell r="BR847" t="str">
            <v/>
          </cell>
          <cell r="BS847" t="str">
            <v xml:space="preserve">Remove Armor Lid. </v>
          </cell>
          <cell r="BT847" t="str">
            <v/>
          </cell>
          <cell r="BU847" t="str">
            <v/>
          </cell>
          <cell r="BV847" t="str">
            <v/>
          </cell>
          <cell r="BW847" t="str">
            <v/>
          </cell>
          <cell r="BX847" t="str">
            <v/>
          </cell>
          <cell r="BY847" t="str">
            <v/>
          </cell>
          <cell r="BZ847" t="str">
            <v/>
          </cell>
          <cell r="CA847" t="str">
            <v xml:space="preserve">Repair by exchange available at First or Second line without special facilities. </v>
          </cell>
          <cell r="CB847" t="str">
            <v/>
          </cell>
          <cell r="CC847" t="str">
            <v/>
          </cell>
          <cell r="CD847" t="str">
            <v/>
          </cell>
          <cell r="CE847" t="str">
            <v/>
          </cell>
          <cell r="CF847" t="str">
            <v xml:space="preserve">Remove and replace part with standard tools. No Special tools predicted. </v>
          </cell>
          <cell r="CG847" t="str">
            <v/>
          </cell>
          <cell r="CH847" t="str">
            <v/>
          </cell>
          <cell r="CI847" t="str">
            <v xml:space="preserve">No consumeables predicted. </v>
          </cell>
          <cell r="CJ847" t="str">
            <v xml:space="preserve">No predicted life limitations. </v>
          </cell>
          <cell r="CK847" t="str">
            <v/>
          </cell>
          <cell r="CL847" t="str">
            <v>Y</v>
          </cell>
        </row>
        <row r="848">
          <cell r="A848">
            <v>868</v>
          </cell>
          <cell r="B848">
            <v>502</v>
          </cell>
          <cell r="C848">
            <v>2</v>
          </cell>
          <cell r="D848" t="str">
            <v>N</v>
          </cell>
          <cell r="E848">
            <v>0</v>
          </cell>
          <cell r="F848" t="str">
            <v>SV00A0A410AA07</v>
          </cell>
          <cell r="G848" t="str">
            <v/>
          </cell>
          <cell r="H848" t="str">
            <v>REPAIR</v>
          </cell>
          <cell r="I848" t="str">
            <v>AUXILIARY TANK- 3 - REPAIR</v>
          </cell>
          <cell r="J848" t="str">
            <v/>
          </cell>
          <cell r="K848" t="str">
            <v>Pump LRU</v>
          </cell>
          <cell r="L848" t="str">
            <v/>
          </cell>
          <cell r="M848" t="str">
            <v/>
          </cell>
          <cell r="N848" t="str">
            <v/>
          </cell>
          <cell r="O848">
            <v>6.6458025894877863</v>
          </cell>
          <cell r="P848">
            <v>6.6458025894877863</v>
          </cell>
          <cell r="Q848">
            <v>6.6458025894877867E-6</v>
          </cell>
          <cell r="R848">
            <v>150470.91551918536</v>
          </cell>
          <cell r="S848" t="str">
            <v>No redundancy</v>
          </cell>
          <cell r="T848" t="str">
            <v>Sum of Below Parts</v>
          </cell>
          <cell r="U848">
            <v>1</v>
          </cell>
          <cell r="V848">
            <v>0.22195702583653792</v>
          </cell>
          <cell r="W848">
            <v>1.4750825770594713E-6</v>
          </cell>
          <cell r="X848" t="str">
            <v xml:space="preserve">Repair by exchange available at First or Second line without special facilities. See parts below. Individual damaged parts can be replaced without replacing the tank. </v>
          </cell>
          <cell r="Z848">
            <v>0</v>
          </cell>
          <cell r="AA848" t="str">
            <v>T0</v>
          </cell>
          <cell r="AB848" t="str">
            <v>T0</v>
          </cell>
          <cell r="AC848" t="str">
            <v>T0</v>
          </cell>
          <cell r="AD848" t="str">
            <v>T0</v>
          </cell>
          <cell r="AL848" t="str">
            <v>MTTE =</v>
          </cell>
          <cell r="AM848">
            <v>0.22195702583653792</v>
          </cell>
          <cell r="AN848">
            <v>1.4750825770594713E-6</v>
          </cell>
          <cell r="AP848">
            <v>1</v>
          </cell>
          <cell r="AQ848">
            <v>4</v>
          </cell>
          <cell r="BJ848">
            <v>6</v>
          </cell>
          <cell r="BL848">
            <v>6</v>
          </cell>
          <cell r="BM848">
            <v>5</v>
          </cell>
          <cell r="BN848">
            <v>2</v>
          </cell>
          <cell r="BO848" t="str">
            <v/>
          </cell>
          <cell r="BP848" t="str">
            <v/>
          </cell>
          <cell r="BQ848" t="str">
            <v/>
          </cell>
          <cell r="BR848" t="str">
            <v/>
          </cell>
          <cell r="BS848" t="str">
            <v/>
          </cell>
          <cell r="BT848" t="str">
            <v/>
          </cell>
          <cell r="BU848" t="str">
            <v/>
          </cell>
          <cell r="BV848" t="str">
            <v/>
          </cell>
          <cell r="BW848" t="str">
            <v/>
          </cell>
          <cell r="BX848" t="str">
            <v/>
          </cell>
          <cell r="BY848" t="str">
            <v/>
          </cell>
          <cell r="BZ848" t="str">
            <v/>
          </cell>
          <cell r="CA848" t="str">
            <v xml:space="preserve">Repair by exchange available at First or Second line without special facilities. </v>
          </cell>
          <cell r="CB848" t="str">
            <v/>
          </cell>
          <cell r="CC848" t="str">
            <v/>
          </cell>
          <cell r="CD848" t="str">
            <v/>
          </cell>
          <cell r="CE848" t="str">
            <v/>
          </cell>
          <cell r="CF848" t="str">
            <v/>
          </cell>
          <cell r="CG848" t="str">
            <v/>
          </cell>
          <cell r="CH848" t="str">
            <v/>
          </cell>
          <cell r="CI848" t="str">
            <v/>
          </cell>
          <cell r="CJ848" t="str">
            <v/>
          </cell>
          <cell r="CK848" t="str">
            <v xml:space="preserve">See parts below. Individual damaged parts can be replaced without replacing the tank. </v>
          </cell>
          <cell r="CL848" t="str">
            <v>Y</v>
          </cell>
        </row>
        <row r="849">
          <cell r="A849">
            <v>869</v>
          </cell>
          <cell r="B849">
            <v>502</v>
          </cell>
          <cell r="C849">
            <v>3</v>
          </cell>
          <cell r="D849" t="str">
            <v>Y</v>
          </cell>
          <cell r="E849">
            <v>5.403027507677038</v>
          </cell>
          <cell r="F849" t="str">
            <v>SV00A0A410AA0701</v>
          </cell>
          <cell r="G849" t="str">
            <v>X-4320900062/1096</v>
          </cell>
          <cell r="H849" t="str">
            <v>REPAIR</v>
          </cell>
          <cell r="I849" t="str">
            <v>AUXILIARY TANK- 3 - REPAIR</v>
          </cell>
          <cell r="J849" t="str">
            <v>Pump Assembly</v>
          </cell>
          <cell r="K849" t="str">
            <v>Pump LRU</v>
          </cell>
          <cell r="L849" t="str">
            <v>Pump Assembly</v>
          </cell>
          <cell r="M849">
            <v>1</v>
          </cell>
          <cell r="N849">
            <v>1</v>
          </cell>
          <cell r="O849">
            <v>5.403027507677038</v>
          </cell>
          <cell r="P849">
            <v>5.403027507677038</v>
          </cell>
          <cell r="Q849">
            <v>5.4030275076770382E-6</v>
          </cell>
          <cell r="R849">
            <v>185081.41936703504</v>
          </cell>
          <cell r="S849" t="str">
            <v>No redundancy</v>
          </cell>
          <cell r="T849" t="str">
            <v>Similarity to FT54323</v>
          </cell>
          <cell r="U849">
            <v>1</v>
          </cell>
          <cell r="V849">
            <v>0.25</v>
          </cell>
          <cell r="W849">
            <v>1.3507568769192596E-6</v>
          </cell>
          <cell r="X849"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849">
            <v>0</v>
          </cell>
          <cell r="AA849" t="str">
            <v>T0</v>
          </cell>
          <cell r="AB849" t="str">
            <v>T0</v>
          </cell>
          <cell r="AC849" t="str">
            <v>P25</v>
          </cell>
          <cell r="AD849" t="str">
            <v>T0</v>
          </cell>
          <cell r="AE849">
            <v>0</v>
          </cell>
          <cell r="AF849">
            <v>0</v>
          </cell>
          <cell r="AG849">
            <v>0.16666666666666666</v>
          </cell>
          <cell r="AH849">
            <v>0</v>
          </cell>
          <cell r="AI849">
            <v>0</v>
          </cell>
          <cell r="AJ849">
            <v>8.3333333333333329E-2</v>
          </cell>
          <cell r="AK849">
            <v>0</v>
          </cell>
          <cell r="AL849">
            <v>0</v>
          </cell>
          <cell r="AM849">
            <v>0.25</v>
          </cell>
          <cell r="AN849">
            <v>1.3507568769192596E-6</v>
          </cell>
          <cell r="AP849">
            <v>2</v>
          </cell>
          <cell r="AQ849">
            <v>1</v>
          </cell>
          <cell r="AW849">
            <v>1</v>
          </cell>
          <cell r="BD849">
            <v>1</v>
          </cell>
          <cell r="BJ849">
            <v>1</v>
          </cell>
          <cell r="BK849">
            <v>1</v>
          </cell>
          <cell r="BL849">
            <v>1</v>
          </cell>
          <cell r="BM849">
            <v>1</v>
          </cell>
          <cell r="BO849" t="str">
            <v xml:space="preserve">Expected to require 1 mechanic to conduct repairs. </v>
          </cell>
          <cell r="BP849" t="str">
            <v xml:space="preserve">Expected to be replaceable in situ. </v>
          </cell>
          <cell r="BQ849" t="str">
            <v/>
          </cell>
          <cell r="BR849" t="str">
            <v/>
          </cell>
          <cell r="BS849" t="str">
            <v/>
          </cell>
          <cell r="BT849" t="str">
            <v xml:space="preserve">Open Cover Lid Assembly. </v>
          </cell>
          <cell r="BU849" t="str">
            <v/>
          </cell>
          <cell r="BV849" t="str">
            <v/>
          </cell>
          <cell r="BW849" t="str">
            <v/>
          </cell>
          <cell r="BX849" t="str">
            <v/>
          </cell>
          <cell r="BY849" t="str">
            <v/>
          </cell>
          <cell r="BZ849" t="str">
            <v/>
          </cell>
          <cell r="CA849" t="str">
            <v xml:space="preserve">Repair by exchange available at First or Second line without special facilities. </v>
          </cell>
          <cell r="CB849" t="str">
            <v/>
          </cell>
          <cell r="CC849" t="str">
            <v/>
          </cell>
          <cell r="CD849" t="str">
            <v/>
          </cell>
          <cell r="CE849" t="str">
            <v/>
          </cell>
          <cell r="CF849" t="str">
            <v xml:space="preserve">Remove and replace part with standard tools. No Special tools predicted. </v>
          </cell>
          <cell r="CG849" t="str">
            <v xml:space="preserve">Reinstall in the reverse order. </v>
          </cell>
          <cell r="CH849" t="str">
            <v/>
          </cell>
          <cell r="CI849" t="str">
            <v xml:space="preserve">No consumeables predicted. </v>
          </cell>
          <cell r="CJ849" t="str">
            <v xml:space="preserve">No predicted life limitations. </v>
          </cell>
          <cell r="CK849" t="str">
            <v/>
          </cell>
          <cell r="CL849" t="str">
            <v>Y</v>
          </cell>
        </row>
        <row r="850">
          <cell r="A850">
            <v>870</v>
          </cell>
          <cell r="B850">
            <v>503</v>
          </cell>
          <cell r="C850">
            <v>3</v>
          </cell>
          <cell r="D850" t="str">
            <v>Y</v>
          </cell>
          <cell r="E850">
            <v>2.8915175482151878E-3</v>
          </cell>
          <cell r="F850" t="str">
            <v>SV00A0A410AA0703</v>
          </cell>
          <cell r="G850" t="str">
            <v/>
          </cell>
          <cell r="H850" t="str">
            <v>REPAIR</v>
          </cell>
          <cell r="I850" t="str">
            <v>AUXILIARY TANK- 3 - REPAIR</v>
          </cell>
          <cell r="J850" t="str">
            <v>Gasket - Pump Mounting (comes with pump)</v>
          </cell>
          <cell r="K850" t="str">
            <v>Pump LRU</v>
          </cell>
          <cell r="L850" t="str">
            <v>Gasket - Pump Mounting (comes with pump)</v>
          </cell>
          <cell r="M850">
            <v>1</v>
          </cell>
          <cell r="N850">
            <v>1</v>
          </cell>
          <cell r="O850">
            <v>2.8915175482151878E-3</v>
          </cell>
          <cell r="P850">
            <v>2.8915175482151878E-3</v>
          </cell>
          <cell r="Q850">
            <v>2.8915175482151878E-9</v>
          </cell>
          <cell r="R850">
            <v>345839160</v>
          </cell>
          <cell r="S850" t="str">
            <v>No redundancy</v>
          </cell>
          <cell r="T850" t="str">
            <v>NPRD 95 P2- 98, Gasket P# 2-242N674-70 - 1/864.5979 GF converted to GM.</v>
          </cell>
          <cell r="U850">
            <v>1</v>
          </cell>
          <cell r="V850">
            <v>0.11666666666666667</v>
          </cell>
          <cell r="W850">
            <v>3.3734371395843858E-10</v>
          </cell>
          <cell r="X850"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850">
            <v>0</v>
          </cell>
          <cell r="AA850" t="str">
            <v>T0</v>
          </cell>
          <cell r="AB850" t="str">
            <v>T0</v>
          </cell>
          <cell r="AC850" t="str">
            <v>P14</v>
          </cell>
          <cell r="AD850" t="str">
            <v>T0</v>
          </cell>
          <cell r="AE850">
            <v>0</v>
          </cell>
          <cell r="AF850">
            <v>0</v>
          </cell>
          <cell r="AG850">
            <v>3.3333333333333333E-2</v>
          </cell>
          <cell r="AH850">
            <v>0</v>
          </cell>
          <cell r="AI850">
            <v>0</v>
          </cell>
          <cell r="AJ850">
            <v>8.3333333333333329E-2</v>
          </cell>
          <cell r="AK850">
            <v>0</v>
          </cell>
          <cell r="AL850">
            <v>0</v>
          </cell>
          <cell r="AM850">
            <v>0.11666666666666667</v>
          </cell>
          <cell r="AN850">
            <v>3.3734371395843858E-10</v>
          </cell>
          <cell r="AP850">
            <v>2</v>
          </cell>
          <cell r="AQ850">
            <v>1</v>
          </cell>
          <cell r="AW850">
            <v>1</v>
          </cell>
          <cell r="BD850">
            <v>1</v>
          </cell>
          <cell r="BJ850">
            <v>1</v>
          </cell>
          <cell r="BK850">
            <v>1</v>
          </cell>
          <cell r="BL850">
            <v>1</v>
          </cell>
          <cell r="BM850">
            <v>4</v>
          </cell>
          <cell r="BO850" t="str">
            <v xml:space="preserve">Expected to require 1 mechanic to conduct repairs. </v>
          </cell>
          <cell r="BP850" t="str">
            <v xml:space="preserve">Expected to be replaceable in situ. </v>
          </cell>
          <cell r="BQ850" t="str">
            <v/>
          </cell>
          <cell r="BR850" t="str">
            <v/>
          </cell>
          <cell r="BS850" t="str">
            <v/>
          </cell>
          <cell r="BT850" t="str">
            <v xml:space="preserve">Open Cover Lid Assembly. </v>
          </cell>
          <cell r="BU850" t="str">
            <v/>
          </cell>
          <cell r="BV850" t="str">
            <v/>
          </cell>
          <cell r="BW850" t="str">
            <v/>
          </cell>
          <cell r="BX850" t="str">
            <v/>
          </cell>
          <cell r="BY850" t="str">
            <v/>
          </cell>
          <cell r="BZ850" t="str">
            <v/>
          </cell>
          <cell r="CA850" t="str">
            <v xml:space="preserve">Repair by exchange available at First or Second line without special facilities. </v>
          </cell>
          <cell r="CB850" t="str">
            <v/>
          </cell>
          <cell r="CC850" t="str">
            <v/>
          </cell>
          <cell r="CD850" t="str">
            <v/>
          </cell>
          <cell r="CE850" t="str">
            <v/>
          </cell>
          <cell r="CF850" t="str">
            <v xml:space="preserve">Remove and replace part with standard tools. No Special tools predicted. </v>
          </cell>
          <cell r="CG850" t="str">
            <v xml:space="preserve">Reinstall in the reverse order. </v>
          </cell>
          <cell r="CH850" t="str">
            <v/>
          </cell>
          <cell r="CI850" t="str">
            <v xml:space="preserve">No consumeables predicted. </v>
          </cell>
          <cell r="CJ850" t="str">
            <v xml:space="preserve">Life Limited. This material is subject to deterioration. Inspect on condition at 10 years, and every 5 years subsequently. If disturbed, replace with new. </v>
          </cell>
          <cell r="CK850" t="str">
            <v/>
          </cell>
          <cell r="CL850" t="str">
            <v>Y</v>
          </cell>
        </row>
        <row r="851">
          <cell r="A851">
            <v>871</v>
          </cell>
          <cell r="B851">
            <v>506</v>
          </cell>
          <cell r="C851">
            <v>3</v>
          </cell>
          <cell r="D851" t="str">
            <v>Y</v>
          </cell>
          <cell r="E851">
            <v>0.224</v>
          </cell>
          <cell r="F851" t="str">
            <v>SV00A0A410AA0705</v>
          </cell>
          <cell r="G851" t="str">
            <v>BT-M6X20HX</v>
          </cell>
          <cell r="H851" t="str">
            <v>REPAIR</v>
          </cell>
          <cell r="I851" t="str">
            <v>AUXILIARY TANK- 3 - REPAIR</v>
          </cell>
          <cell r="J851" t="str">
            <v>Bolt - M6 - Pump Mounting</v>
          </cell>
          <cell r="K851" t="str">
            <v>Pump LRU</v>
          </cell>
          <cell r="L851" t="str">
            <v>Bolt - M6 - Pump Mounting</v>
          </cell>
          <cell r="M851">
            <v>4</v>
          </cell>
          <cell r="N851">
            <v>4</v>
          </cell>
          <cell r="O851">
            <v>5.6000000000000001E-2</v>
          </cell>
          <cell r="P851">
            <v>0.224</v>
          </cell>
          <cell r="Q851">
            <v>2.2399999999999999E-7</v>
          </cell>
          <cell r="R851">
            <v>4464285.7142857146</v>
          </cell>
          <cell r="S851" t="str">
            <v>Multiple fasteners</v>
          </cell>
          <cell r="T851" t="str">
            <v>NPRD 95 P2-20, Bolt Hex Head - 0.0020M converted to hours</v>
          </cell>
          <cell r="U851">
            <v>1</v>
          </cell>
          <cell r="V851">
            <v>9.9999999999999992E-2</v>
          </cell>
          <cell r="W851">
            <v>2.2399999999999999E-8</v>
          </cell>
          <cell r="X851"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851">
            <v>0</v>
          </cell>
          <cell r="AA851" t="str">
            <v>T0</v>
          </cell>
          <cell r="AB851" t="str">
            <v>T0</v>
          </cell>
          <cell r="AC851" t="str">
            <v>P6</v>
          </cell>
          <cell r="AD851" t="str">
            <v>T0</v>
          </cell>
          <cell r="AE851">
            <v>0</v>
          </cell>
          <cell r="AF851">
            <v>0</v>
          </cell>
          <cell r="AG851">
            <v>1.6666666666666666E-2</v>
          </cell>
          <cell r="AH851">
            <v>0</v>
          </cell>
          <cell r="AI851">
            <v>0</v>
          </cell>
          <cell r="AJ851">
            <v>8.3333333333333329E-2</v>
          </cell>
          <cell r="AK851">
            <v>0</v>
          </cell>
          <cell r="AL851">
            <v>0</v>
          </cell>
          <cell r="AM851">
            <v>9.9999999999999992E-2</v>
          </cell>
          <cell r="AN851">
            <v>2.2399999999999999E-8</v>
          </cell>
          <cell r="AP851">
            <v>2</v>
          </cell>
          <cell r="AQ851">
            <v>1</v>
          </cell>
          <cell r="AW851">
            <v>1</v>
          </cell>
          <cell r="BD851">
            <v>1</v>
          </cell>
          <cell r="BJ851">
            <v>1</v>
          </cell>
          <cell r="BK851">
            <v>1</v>
          </cell>
          <cell r="BL851">
            <v>1</v>
          </cell>
          <cell r="BM851">
            <v>1</v>
          </cell>
          <cell r="BO851" t="str">
            <v xml:space="preserve">Expected to require 1 mechanic to conduct repairs. </v>
          </cell>
          <cell r="BP851" t="str">
            <v xml:space="preserve">Expected to be replaceable in situ. </v>
          </cell>
          <cell r="BQ851" t="str">
            <v/>
          </cell>
          <cell r="BR851" t="str">
            <v/>
          </cell>
          <cell r="BS851" t="str">
            <v/>
          </cell>
          <cell r="BT851" t="str">
            <v xml:space="preserve">Open Cover Lid Assembly. </v>
          </cell>
          <cell r="BU851" t="str">
            <v/>
          </cell>
          <cell r="BV851" t="str">
            <v/>
          </cell>
          <cell r="BW851" t="str">
            <v/>
          </cell>
          <cell r="BX851" t="str">
            <v/>
          </cell>
          <cell r="BY851" t="str">
            <v/>
          </cell>
          <cell r="BZ851" t="str">
            <v/>
          </cell>
          <cell r="CA851" t="str">
            <v xml:space="preserve">Repair by exchange available at First or Second line without special facilities. </v>
          </cell>
          <cell r="CB851" t="str">
            <v/>
          </cell>
          <cell r="CC851" t="str">
            <v/>
          </cell>
          <cell r="CD851" t="str">
            <v/>
          </cell>
          <cell r="CE851" t="str">
            <v/>
          </cell>
          <cell r="CF851" t="str">
            <v xml:space="preserve">Remove and replace part with standard tools. No Special tools predicted. </v>
          </cell>
          <cell r="CG851" t="str">
            <v xml:space="preserve">Reinstall in the reverse order. </v>
          </cell>
          <cell r="CH851" t="str">
            <v/>
          </cell>
          <cell r="CI851" t="str">
            <v xml:space="preserve">No consumeables predicted. </v>
          </cell>
          <cell r="CJ851" t="str">
            <v xml:space="preserve">No predicted life limitations. </v>
          </cell>
          <cell r="CK851" t="str">
            <v/>
          </cell>
          <cell r="CL851" t="str">
            <v>Y</v>
          </cell>
        </row>
        <row r="852">
          <cell r="A852">
            <v>872</v>
          </cell>
          <cell r="B852">
            <v>507</v>
          </cell>
          <cell r="C852">
            <v>3</v>
          </cell>
          <cell r="D852" t="str">
            <v>Y</v>
          </cell>
          <cell r="E852">
            <v>0.17942854890845764</v>
          </cell>
          <cell r="F852" t="str">
            <v>SV00A0A410AA0707</v>
          </cell>
          <cell r="G852" t="str">
            <v>NT-M6</v>
          </cell>
          <cell r="H852" t="str">
            <v>REPAIR</v>
          </cell>
          <cell r="I852" t="str">
            <v>AUXILIARY TANK- 3 - REPAIR</v>
          </cell>
          <cell r="J852" t="str">
            <v>Nut - M6 - Pump Mounting</v>
          </cell>
          <cell r="K852" t="str">
            <v>Pump LRU</v>
          </cell>
          <cell r="L852" t="str">
            <v>Nut - M6 - Pump Mounting</v>
          </cell>
          <cell r="M852">
            <v>4</v>
          </cell>
          <cell r="N852">
            <v>4</v>
          </cell>
          <cell r="O852">
            <v>4.4857137227114409E-2</v>
          </cell>
          <cell r="P852">
            <v>0.17942854890845764</v>
          </cell>
          <cell r="Q852">
            <v>1.7942854890845765E-7</v>
          </cell>
          <cell r="R852">
            <v>5573249.1071428573</v>
          </cell>
          <cell r="S852" t="str">
            <v>Multiple fasteners</v>
          </cell>
          <cell r="T852" t="str">
            <v>NPRD 95 P2-146, Nut Plain Hexagon P# MS-51968-17- 1/624.2039M GM converted to hours.</v>
          </cell>
          <cell r="U852">
            <v>1</v>
          </cell>
          <cell r="V852">
            <v>9.9999999999999992E-2</v>
          </cell>
          <cell r="W852">
            <v>1.7942854890845763E-8</v>
          </cell>
          <cell r="X852"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852">
            <v>0</v>
          </cell>
          <cell r="AA852" t="str">
            <v>T0</v>
          </cell>
          <cell r="AB852" t="str">
            <v>T0</v>
          </cell>
          <cell r="AC852" t="str">
            <v>P19</v>
          </cell>
          <cell r="AD852" t="str">
            <v>T0</v>
          </cell>
          <cell r="AE852">
            <v>0</v>
          </cell>
          <cell r="AF852">
            <v>0</v>
          </cell>
          <cell r="AG852">
            <v>1.6666666666666666E-2</v>
          </cell>
          <cell r="AH852">
            <v>0</v>
          </cell>
          <cell r="AI852">
            <v>0</v>
          </cell>
          <cell r="AJ852">
            <v>8.3333333333333329E-2</v>
          </cell>
          <cell r="AK852">
            <v>0</v>
          </cell>
          <cell r="AL852">
            <v>0</v>
          </cell>
          <cell r="AM852">
            <v>9.9999999999999992E-2</v>
          </cell>
          <cell r="AN852">
            <v>1.7942854890845763E-8</v>
          </cell>
          <cell r="AP852">
            <v>2</v>
          </cell>
          <cell r="AQ852">
            <v>1</v>
          </cell>
          <cell r="AW852">
            <v>1</v>
          </cell>
          <cell r="BD852">
            <v>1</v>
          </cell>
          <cell r="BJ852">
            <v>1</v>
          </cell>
          <cell r="BK852">
            <v>1</v>
          </cell>
          <cell r="BL852">
            <v>1</v>
          </cell>
          <cell r="BM852">
            <v>1</v>
          </cell>
          <cell r="BO852" t="str">
            <v xml:space="preserve">Expected to require 1 mechanic to conduct repairs. </v>
          </cell>
          <cell r="BP852" t="str">
            <v xml:space="preserve">Expected to be replaceable in situ. </v>
          </cell>
          <cell r="BQ852" t="str">
            <v/>
          </cell>
          <cell r="BR852" t="str">
            <v/>
          </cell>
          <cell r="BS852" t="str">
            <v/>
          </cell>
          <cell r="BT852" t="str">
            <v xml:space="preserve">Open Cover Lid Assembly. </v>
          </cell>
          <cell r="BU852" t="str">
            <v/>
          </cell>
          <cell r="BV852" t="str">
            <v/>
          </cell>
          <cell r="BW852" t="str">
            <v/>
          </cell>
          <cell r="BX852" t="str">
            <v/>
          </cell>
          <cell r="BY852" t="str">
            <v/>
          </cell>
          <cell r="BZ852" t="str">
            <v/>
          </cell>
          <cell r="CA852" t="str">
            <v xml:space="preserve">Repair by exchange available at First or Second line without special facilities. </v>
          </cell>
          <cell r="CB852" t="str">
            <v/>
          </cell>
          <cell r="CC852" t="str">
            <v/>
          </cell>
          <cell r="CD852" t="str">
            <v/>
          </cell>
          <cell r="CE852" t="str">
            <v/>
          </cell>
          <cell r="CF852" t="str">
            <v xml:space="preserve">Remove and replace part with standard tools. No Special tools predicted. </v>
          </cell>
          <cell r="CG852" t="str">
            <v xml:space="preserve">Reinstall in the reverse order. </v>
          </cell>
          <cell r="CH852" t="str">
            <v/>
          </cell>
          <cell r="CI852" t="str">
            <v xml:space="preserve">No consumeables predicted. </v>
          </cell>
          <cell r="CJ852" t="str">
            <v xml:space="preserve">No predicted life limitations. </v>
          </cell>
          <cell r="CK852" t="str">
            <v/>
          </cell>
          <cell r="CL852" t="str">
            <v>Y</v>
          </cell>
        </row>
        <row r="853">
          <cell r="A853">
            <v>873</v>
          </cell>
          <cell r="B853">
            <v>508</v>
          </cell>
          <cell r="C853">
            <v>3</v>
          </cell>
          <cell r="D853" t="str">
            <v>Y</v>
          </cell>
          <cell r="E853">
            <v>6.6455015354075289E-2</v>
          </cell>
          <cell r="F853" t="str">
            <v>SV00A0A410AA0709</v>
          </cell>
          <cell r="G853" t="str">
            <v>Z-W-M6</v>
          </cell>
          <cell r="H853" t="str">
            <v>REPAIR</v>
          </cell>
          <cell r="I853" t="str">
            <v>AUXILIARY TANK- 3 - REPAIR</v>
          </cell>
          <cell r="J853" t="str">
            <v>Washer - M6 - Pump Mounting</v>
          </cell>
          <cell r="K853" t="str">
            <v>Pump LRU</v>
          </cell>
          <cell r="L853" t="str">
            <v>Washer - M6 - Pump Mounting</v>
          </cell>
          <cell r="M853">
            <v>4</v>
          </cell>
          <cell r="N853">
            <v>4</v>
          </cell>
          <cell r="O853">
            <v>1.6613753838518822E-2</v>
          </cell>
          <cell r="P853">
            <v>6.6455015354075289E-2</v>
          </cell>
          <cell r="Q853">
            <v>6.6455015354075293E-8</v>
          </cell>
          <cell r="R853">
            <v>15047773.214285713</v>
          </cell>
          <cell r="S853" t="str">
            <v>Multiple fasteners</v>
          </cell>
          <cell r="T853" t="str">
            <v>NPRD 95 P2-237, Washer P# 7748743 - 1/1685.3506M GM converted to hours</v>
          </cell>
          <cell r="U853">
            <v>1</v>
          </cell>
          <cell r="V853">
            <v>9.9999999999999992E-2</v>
          </cell>
          <cell r="W853">
            <v>6.6455015354075285E-9</v>
          </cell>
          <cell r="X853"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853">
            <v>0</v>
          </cell>
          <cell r="AA853" t="str">
            <v>T0</v>
          </cell>
          <cell r="AB853" t="str">
            <v>T0</v>
          </cell>
          <cell r="AC853" t="str">
            <v>P26</v>
          </cell>
          <cell r="AD853" t="str">
            <v>T0</v>
          </cell>
          <cell r="AE853">
            <v>0</v>
          </cell>
          <cell r="AF853">
            <v>0</v>
          </cell>
          <cell r="AG853">
            <v>1.6666666666666666E-2</v>
          </cell>
          <cell r="AH853">
            <v>0</v>
          </cell>
          <cell r="AI853">
            <v>0</v>
          </cell>
          <cell r="AJ853">
            <v>8.3333333333333329E-2</v>
          </cell>
          <cell r="AK853">
            <v>0</v>
          </cell>
          <cell r="AL853">
            <v>0</v>
          </cell>
          <cell r="AM853">
            <v>9.9999999999999992E-2</v>
          </cell>
          <cell r="AN853">
            <v>6.6455015354075285E-9</v>
          </cell>
          <cell r="AP853">
            <v>2</v>
          </cell>
          <cell r="AQ853">
            <v>1</v>
          </cell>
          <cell r="AW853">
            <v>1</v>
          </cell>
          <cell r="BD853">
            <v>1</v>
          </cell>
          <cell r="BJ853">
            <v>1</v>
          </cell>
          <cell r="BK853">
            <v>1</v>
          </cell>
          <cell r="BL853">
            <v>1</v>
          </cell>
          <cell r="BM853">
            <v>1</v>
          </cell>
          <cell r="BO853" t="str">
            <v xml:space="preserve">Expected to require 1 mechanic to conduct repairs. </v>
          </cell>
          <cell r="BP853" t="str">
            <v xml:space="preserve">Expected to be replaceable in situ. </v>
          </cell>
          <cell r="BQ853" t="str">
            <v/>
          </cell>
          <cell r="BR853" t="str">
            <v/>
          </cell>
          <cell r="BS853" t="str">
            <v/>
          </cell>
          <cell r="BT853" t="str">
            <v xml:space="preserve">Open Cover Lid Assembly. </v>
          </cell>
          <cell r="BU853" t="str">
            <v/>
          </cell>
          <cell r="BV853" t="str">
            <v/>
          </cell>
          <cell r="BW853" t="str">
            <v/>
          </cell>
          <cell r="BX853" t="str">
            <v/>
          </cell>
          <cell r="BY853" t="str">
            <v/>
          </cell>
          <cell r="BZ853" t="str">
            <v/>
          </cell>
          <cell r="CA853" t="str">
            <v xml:space="preserve">Repair by exchange available at First or Second line without special facilities. </v>
          </cell>
          <cell r="CB853" t="str">
            <v/>
          </cell>
          <cell r="CC853" t="str">
            <v/>
          </cell>
          <cell r="CD853" t="str">
            <v/>
          </cell>
          <cell r="CE853" t="str">
            <v/>
          </cell>
          <cell r="CF853" t="str">
            <v xml:space="preserve">Remove and replace part with standard tools. No Special tools predicted. </v>
          </cell>
          <cell r="CG853" t="str">
            <v xml:space="preserve">Reinstall in the reverse order. </v>
          </cell>
          <cell r="CH853" t="str">
            <v/>
          </cell>
          <cell r="CI853" t="str">
            <v xml:space="preserve">No consumeables predicted. </v>
          </cell>
          <cell r="CJ853" t="str">
            <v xml:space="preserve">No predicted life limitations. </v>
          </cell>
          <cell r="CK853" t="str">
            <v/>
          </cell>
          <cell r="CL853" t="str">
            <v>Y</v>
          </cell>
        </row>
        <row r="854">
          <cell r="A854">
            <v>874</v>
          </cell>
          <cell r="C854">
            <v>3</v>
          </cell>
          <cell r="D854" t="str">
            <v>Y</v>
          </cell>
          <cell r="E854">
            <v>0.77</v>
          </cell>
          <cell r="F854" t="str">
            <v>SV00A0A410AA0711</v>
          </cell>
          <cell r="G854" t="str">
            <v>FT28515</v>
          </cell>
          <cell r="H854" t="str">
            <v>REPAIR</v>
          </cell>
          <cell r="I854" t="str">
            <v>AUXILIARY TANK- 3 - REPAIR</v>
          </cell>
          <cell r="J854" t="str">
            <v>Pump Spacer</v>
          </cell>
          <cell r="K854" t="str">
            <v>Pump LRU</v>
          </cell>
          <cell r="L854" t="str">
            <v>Pump Spacer</v>
          </cell>
          <cell r="M854">
            <v>1</v>
          </cell>
          <cell r="N854">
            <v>1</v>
          </cell>
          <cell r="O854">
            <v>0.77</v>
          </cell>
          <cell r="P854">
            <v>0.77</v>
          </cell>
          <cell r="Q854">
            <v>7.7000000000000004E-7</v>
          </cell>
          <cell r="R854">
            <v>1298701.2987012987</v>
          </cell>
          <cell r="S854" t="str">
            <v>Multiple fasteners</v>
          </cell>
          <cell r="T854" t="str">
            <v>NPRD 95 P2-190, Spacer, 27030-000, 0.0275M GM converted to hours</v>
          </cell>
          <cell r="U854">
            <v>1</v>
          </cell>
          <cell r="V854">
            <v>9.9999999999999992E-2</v>
          </cell>
          <cell r="W854">
            <v>7.7000000000000001E-8</v>
          </cell>
          <cell r="X854"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854">
            <v>0</v>
          </cell>
          <cell r="AA854" t="str">
            <v>T0</v>
          </cell>
          <cell r="AB854" t="str">
            <v>T0</v>
          </cell>
          <cell r="AC854" t="str">
            <v>P26</v>
          </cell>
          <cell r="AD854" t="str">
            <v>T0</v>
          </cell>
          <cell r="AE854">
            <v>0</v>
          </cell>
          <cell r="AF854">
            <v>0</v>
          </cell>
          <cell r="AG854">
            <v>1.6666666666666666E-2</v>
          </cell>
          <cell r="AH854">
            <v>0</v>
          </cell>
          <cell r="AI854">
            <v>0</v>
          </cell>
          <cell r="AJ854">
            <v>8.3333333333333329E-2</v>
          </cell>
          <cell r="AK854">
            <v>0</v>
          </cell>
          <cell r="AL854">
            <v>0</v>
          </cell>
          <cell r="AM854">
            <v>9.9999999999999992E-2</v>
          </cell>
          <cell r="AN854">
            <v>7.7000000000000001E-8</v>
          </cell>
          <cell r="AP854">
            <v>2</v>
          </cell>
          <cell r="AQ854">
            <v>1</v>
          </cell>
          <cell r="AW854">
            <v>1</v>
          </cell>
          <cell r="BD854">
            <v>1</v>
          </cell>
          <cell r="BJ854">
            <v>1</v>
          </cell>
          <cell r="BK854">
            <v>1</v>
          </cell>
          <cell r="BL854">
            <v>1</v>
          </cell>
          <cell r="BM854">
            <v>1</v>
          </cell>
          <cell r="BO854" t="str">
            <v xml:space="preserve">Expected to require 1 mechanic to conduct repairs. </v>
          </cell>
          <cell r="BP854" t="str">
            <v xml:space="preserve">Expected to be replaceable in situ. </v>
          </cell>
          <cell r="BQ854" t="str">
            <v/>
          </cell>
          <cell r="BR854" t="str">
            <v/>
          </cell>
          <cell r="BS854" t="str">
            <v/>
          </cell>
          <cell r="BT854" t="str">
            <v xml:space="preserve">Open Cover Lid Assembly. </v>
          </cell>
          <cell r="BU854" t="str">
            <v/>
          </cell>
          <cell r="BV854" t="str">
            <v/>
          </cell>
          <cell r="BW854" t="str">
            <v/>
          </cell>
          <cell r="BX854" t="str">
            <v/>
          </cell>
          <cell r="BY854" t="str">
            <v/>
          </cell>
          <cell r="BZ854" t="str">
            <v/>
          </cell>
          <cell r="CA854" t="str">
            <v xml:space="preserve">Repair by exchange available at First or Second line without special facilities. </v>
          </cell>
          <cell r="CB854" t="str">
            <v/>
          </cell>
          <cell r="CC854" t="str">
            <v/>
          </cell>
          <cell r="CD854" t="str">
            <v/>
          </cell>
          <cell r="CE854" t="str">
            <v/>
          </cell>
          <cell r="CF854" t="str">
            <v xml:space="preserve">Remove and replace part with standard tools. No Special tools predicted. </v>
          </cell>
          <cell r="CG854" t="str">
            <v xml:space="preserve">Reinstall in the reverse order. </v>
          </cell>
          <cell r="CH854" t="str">
            <v/>
          </cell>
          <cell r="CI854" t="str">
            <v xml:space="preserve">No consumeables predicted. </v>
          </cell>
          <cell r="CJ854" t="str">
            <v xml:space="preserve">No predicted life limitations. </v>
          </cell>
          <cell r="CK854" t="str">
            <v/>
          </cell>
          <cell r="CL854" t="str">
            <v>Y</v>
          </cell>
        </row>
        <row r="855">
          <cell r="A855">
            <v>875</v>
          </cell>
          <cell r="B855">
            <v>509</v>
          </cell>
          <cell r="C855">
            <v>2</v>
          </cell>
          <cell r="D855" t="str">
            <v>N</v>
          </cell>
          <cell r="E855">
            <v>0</v>
          </cell>
          <cell r="F855" t="str">
            <v>SV00A0A460AG01</v>
          </cell>
          <cell r="G855" t="str">
            <v/>
          </cell>
          <cell r="H855" t="str">
            <v>REPAIR</v>
          </cell>
          <cell r="I855" t="str">
            <v>AUXILIARY TANK- 3 - REPAIR</v>
          </cell>
          <cell r="J855" t="str">
            <v/>
          </cell>
          <cell r="K855" t="str">
            <v>FUEL BREATHER  - AIR CONNECTION AUX TANK</v>
          </cell>
          <cell r="L855" t="str">
            <v/>
          </cell>
          <cell r="M855" t="str">
            <v/>
          </cell>
          <cell r="N855" t="str">
            <v/>
          </cell>
          <cell r="O855">
            <v>8.0620571372271161</v>
          </cell>
          <cell r="P855">
            <v>8.0620571372271161</v>
          </cell>
          <cell r="Q855">
            <v>8.0620571372271159E-6</v>
          </cell>
          <cell r="R855">
            <v>124037.82099018247</v>
          </cell>
          <cell r="S855" t="str">
            <v>No redundancy</v>
          </cell>
          <cell r="T855" t="str">
            <v>Sum of Below Parts</v>
          </cell>
          <cell r="U855">
            <v>1</v>
          </cell>
          <cell r="V855">
            <v>0.38543087214976834</v>
          </cell>
          <cell r="W855">
            <v>3.1073657137227119E-6</v>
          </cell>
          <cell r="X855" t="str">
            <v xml:space="preserve">Repair by exchange available at First or Second line without special facilities. See parts below. Individual damaged parts can be replaced without replacing the tank. </v>
          </cell>
          <cell r="Z855">
            <v>0</v>
          </cell>
          <cell r="AA855" t="str">
            <v>T0</v>
          </cell>
          <cell r="AB855" t="str">
            <v>T0</v>
          </cell>
          <cell r="AC855" t="str">
            <v>T0</v>
          </cell>
          <cell r="AD855" t="str">
            <v>T0</v>
          </cell>
          <cell r="AL855" t="str">
            <v>MTTE =</v>
          </cell>
          <cell r="AM855">
            <v>0.38543087214976834</v>
          </cell>
          <cell r="AN855">
            <v>3.1073657137227119E-6</v>
          </cell>
          <cell r="AP855">
            <v>1</v>
          </cell>
          <cell r="AQ855">
            <v>4</v>
          </cell>
          <cell r="BJ855">
            <v>6</v>
          </cell>
          <cell r="BL855">
            <v>6</v>
          </cell>
          <cell r="BM855">
            <v>5</v>
          </cell>
          <cell r="BN855">
            <v>2</v>
          </cell>
          <cell r="BO855" t="str">
            <v/>
          </cell>
          <cell r="BP855" t="str">
            <v/>
          </cell>
          <cell r="BQ855" t="str">
            <v/>
          </cell>
          <cell r="BR855" t="str">
            <v/>
          </cell>
          <cell r="BS855" t="str">
            <v/>
          </cell>
          <cell r="BT855" t="str">
            <v/>
          </cell>
          <cell r="BU855" t="str">
            <v/>
          </cell>
          <cell r="BV855" t="str">
            <v/>
          </cell>
          <cell r="BW855" t="str">
            <v/>
          </cell>
          <cell r="BX855" t="str">
            <v/>
          </cell>
          <cell r="BY855" t="str">
            <v/>
          </cell>
          <cell r="BZ855" t="str">
            <v/>
          </cell>
          <cell r="CA855" t="str">
            <v xml:space="preserve">Repair by exchange available at First or Second line without special facilities. </v>
          </cell>
          <cell r="CB855" t="str">
            <v/>
          </cell>
          <cell r="CC855" t="str">
            <v/>
          </cell>
          <cell r="CD855" t="str">
            <v/>
          </cell>
          <cell r="CE855" t="str">
            <v/>
          </cell>
          <cell r="CF855" t="str">
            <v/>
          </cell>
          <cell r="CG855" t="str">
            <v/>
          </cell>
          <cell r="CH855" t="str">
            <v/>
          </cell>
          <cell r="CI855" t="str">
            <v/>
          </cell>
          <cell r="CJ855" t="str">
            <v/>
          </cell>
          <cell r="CK855" t="str">
            <v xml:space="preserve">See parts below. Individual damaged parts can be replaced without replacing the tank. </v>
          </cell>
          <cell r="CL855" t="str">
            <v>Y</v>
          </cell>
        </row>
        <row r="856">
          <cell r="A856">
            <v>876</v>
          </cell>
          <cell r="B856">
            <v>509</v>
          </cell>
          <cell r="C856">
            <v>3</v>
          </cell>
          <cell r="D856" t="str">
            <v>Y</v>
          </cell>
          <cell r="E856">
            <v>2.5424000000000002</v>
          </cell>
          <cell r="F856" t="str">
            <v>SV00A0A460AG0101</v>
          </cell>
          <cell r="G856" t="str">
            <v>SV15LOMDCF</v>
          </cell>
          <cell r="H856" t="str">
            <v>REPAIR</v>
          </cell>
          <cell r="I856" t="str">
            <v>AUXILIARY TANK- 3 - REPAIR</v>
          </cell>
          <cell r="J856" t="str">
            <v>M22 X 1.5 Bulkhead Connector</v>
          </cell>
          <cell r="K856" t="str">
            <v>Inward Relief Port LRU (Air)</v>
          </cell>
          <cell r="L856" t="str">
            <v>M22 X 1.5 Bulkhead Connector</v>
          </cell>
          <cell r="M856">
            <v>1</v>
          </cell>
          <cell r="N856">
            <v>1</v>
          </cell>
          <cell r="O856">
            <v>2.5424000000000002</v>
          </cell>
          <cell r="P856">
            <v>2.5424000000000002</v>
          </cell>
          <cell r="Q856">
            <v>2.5424000000000004E-6</v>
          </cell>
          <cell r="R856">
            <v>393329.13782252982</v>
          </cell>
          <cell r="S856" t="str">
            <v>No redundancy</v>
          </cell>
          <cell r="T856" t="str">
            <v>NPRD 95 P2-49, Connector Adapter - 0.0908M converted to hours</v>
          </cell>
          <cell r="U856">
            <v>2</v>
          </cell>
          <cell r="V856">
            <v>0.88333333333333341</v>
          </cell>
          <cell r="W856">
            <v>2.2457866666666673E-6</v>
          </cell>
          <cell r="X856" t="str">
            <v>Expected to be replaceable. Remove Cover Lid Assembly. Remove tank in accordance with above to gain access. Expected to need 2 mechanics to remove tank. Remove 36 bolts to remove the Top Access Plate. Repair by exchange available at First or Second line w</v>
          </cell>
          <cell r="Y856">
            <v>36</v>
          </cell>
          <cell r="Z856">
            <v>1</v>
          </cell>
          <cell r="AA856" t="str">
            <v>R6</v>
          </cell>
          <cell r="AB856" t="str">
            <v>T6</v>
          </cell>
          <cell r="AC856" t="str">
            <v>P11</v>
          </cell>
          <cell r="AD856" t="str">
            <v>T0</v>
          </cell>
          <cell r="AE856">
            <v>0.3</v>
          </cell>
          <cell r="AF856">
            <v>1.6666666666666666E-2</v>
          </cell>
          <cell r="AG856">
            <v>0.16666666666666669</v>
          </cell>
          <cell r="AH856">
            <v>1.6666666666666666E-2</v>
          </cell>
          <cell r="AI856">
            <v>0.3</v>
          </cell>
          <cell r="AJ856">
            <v>8.3333333333333329E-2</v>
          </cell>
          <cell r="AK856">
            <v>0</v>
          </cell>
          <cell r="AL856">
            <v>0</v>
          </cell>
          <cell r="AM856">
            <v>0.88333333333333341</v>
          </cell>
          <cell r="AN856">
            <v>2.2457866666666673E-6</v>
          </cell>
          <cell r="AP856">
            <v>2</v>
          </cell>
          <cell r="AQ856">
            <v>2</v>
          </cell>
          <cell r="AR856">
            <v>1</v>
          </cell>
          <cell r="AS856">
            <v>36</v>
          </cell>
          <cell r="AW856">
            <v>2</v>
          </cell>
          <cell r="BD856">
            <v>2</v>
          </cell>
          <cell r="BH856">
            <v>2</v>
          </cell>
          <cell r="BJ856">
            <v>1</v>
          </cell>
          <cell r="BK856">
            <v>1</v>
          </cell>
          <cell r="BL856">
            <v>1</v>
          </cell>
          <cell r="BM856">
            <v>1</v>
          </cell>
          <cell r="BO856" t="str">
            <v/>
          </cell>
          <cell r="BP856" t="str">
            <v xml:space="preserve">Expected to be replaceable. </v>
          </cell>
          <cell r="BQ856" t="str">
            <v/>
          </cell>
          <cell r="BR856" t="str">
            <v/>
          </cell>
          <cell r="BS856" t="str">
            <v/>
          </cell>
          <cell r="BT856" t="str">
            <v xml:space="preserve">Remove Cover Lid Assembly. </v>
          </cell>
          <cell r="BU856" t="str">
            <v/>
          </cell>
          <cell r="BV856" t="str">
            <v xml:space="preserve">Remove tank in accordance with above to gain access. Expected to need 2 mechanics to remove tank. </v>
          </cell>
          <cell r="BW856" t="str">
            <v xml:space="preserve">Remove 36 bolts to remove the Top Access Plate. </v>
          </cell>
          <cell r="BX856" t="str">
            <v/>
          </cell>
          <cell r="BY856" t="str">
            <v/>
          </cell>
          <cell r="BZ856" t="str">
            <v/>
          </cell>
          <cell r="CA856" t="str">
            <v xml:space="preserve">Repair by exchange available at First or Second line without special facilities. </v>
          </cell>
          <cell r="CB856" t="str">
            <v/>
          </cell>
          <cell r="CC856" t="str">
            <v/>
          </cell>
          <cell r="CD856" t="str">
            <v/>
          </cell>
          <cell r="CE856" t="str">
            <v xml:space="preserve">Systematically remove SAFOAM layers to gain access.  Carefully reinstall new layers of Safoam in accordance with instructions. </v>
          </cell>
          <cell r="CF856" t="str">
            <v xml:space="preserve">Remove and replace part with standard tools. No Special tools predicted. </v>
          </cell>
          <cell r="CG856" t="str">
            <v xml:space="preserve">Reinstall in the reverse order. </v>
          </cell>
          <cell r="CH856" t="str">
            <v/>
          </cell>
          <cell r="CI856" t="str">
            <v xml:space="preserve">No consumeables predicted. </v>
          </cell>
          <cell r="CJ856" t="str">
            <v xml:space="preserve">No predicted life limitations. </v>
          </cell>
          <cell r="CK856" t="str">
            <v/>
          </cell>
          <cell r="CL856" t="str">
            <v>Y</v>
          </cell>
        </row>
        <row r="857">
          <cell r="A857">
            <v>877</v>
          </cell>
          <cell r="B857">
            <v>510</v>
          </cell>
          <cell r="C857">
            <v>3</v>
          </cell>
          <cell r="D857" t="str">
            <v>Y</v>
          </cell>
          <cell r="E857">
            <v>4.4857137227114409E-2</v>
          </cell>
          <cell r="F857" t="str">
            <v>SV00A0A460AG0103</v>
          </cell>
          <cell r="G857" t="str">
            <v>MLN22</v>
          </cell>
          <cell r="H857" t="str">
            <v>REPAIR</v>
          </cell>
          <cell r="I857" t="str">
            <v>AUXILIARY TANK- 3 - REPAIR</v>
          </cell>
          <cell r="J857" t="str">
            <v>M22 X 1.5 Locknut</v>
          </cell>
          <cell r="K857" t="str">
            <v>Inward Relief Port LRU (Air)</v>
          </cell>
          <cell r="L857" t="str">
            <v>M22 X 1.5 Locknut</v>
          </cell>
          <cell r="M857">
            <v>1</v>
          </cell>
          <cell r="N857">
            <v>1</v>
          </cell>
          <cell r="O857">
            <v>4.4857137227114409E-2</v>
          </cell>
          <cell r="P857">
            <v>4.4857137227114409E-2</v>
          </cell>
          <cell r="Q857">
            <v>4.4857137227114411E-8</v>
          </cell>
          <cell r="R857">
            <v>22292996.428571429</v>
          </cell>
          <cell r="S857" t="str">
            <v>No redundancy</v>
          </cell>
          <cell r="T857" t="str">
            <v>NPRD 95 P2-146, Nut Plain Hexagon P# MS-51968-17- 1/624.2039M GM converted to hours.</v>
          </cell>
          <cell r="U857">
            <v>1</v>
          </cell>
          <cell r="V857">
            <v>9.9999999999999992E-2</v>
          </cell>
          <cell r="W857">
            <v>4.4857137227114408E-9</v>
          </cell>
          <cell r="X857"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857">
            <v>0</v>
          </cell>
          <cell r="AA857" t="str">
            <v>T0</v>
          </cell>
          <cell r="AB857" t="str">
            <v>T0</v>
          </cell>
          <cell r="AC857" t="str">
            <v>P19</v>
          </cell>
          <cell r="AD857" t="str">
            <v>T0</v>
          </cell>
          <cell r="AE857">
            <v>0</v>
          </cell>
          <cell r="AF857">
            <v>0</v>
          </cell>
          <cell r="AG857">
            <v>1.6666666666666666E-2</v>
          </cell>
          <cell r="AH857">
            <v>0</v>
          </cell>
          <cell r="AI857">
            <v>0</v>
          </cell>
          <cell r="AJ857">
            <v>8.3333333333333329E-2</v>
          </cell>
          <cell r="AK857">
            <v>0</v>
          </cell>
          <cell r="AL857">
            <v>0</v>
          </cell>
          <cell r="AM857">
            <v>9.9999999999999992E-2</v>
          </cell>
          <cell r="AN857">
            <v>4.4857137227114408E-9</v>
          </cell>
          <cell r="AP857">
            <v>2</v>
          </cell>
          <cell r="AQ857">
            <v>1</v>
          </cell>
          <cell r="AW857">
            <v>1</v>
          </cell>
          <cell r="BD857">
            <v>1</v>
          </cell>
          <cell r="BJ857">
            <v>1</v>
          </cell>
          <cell r="BK857">
            <v>1</v>
          </cell>
          <cell r="BL857">
            <v>1</v>
          </cell>
          <cell r="BM857">
            <v>1</v>
          </cell>
          <cell r="BO857" t="str">
            <v xml:space="preserve">Expected to require 1 mechanic to conduct repairs. </v>
          </cell>
          <cell r="BP857" t="str">
            <v xml:space="preserve">Expected to be replaceable in situ. </v>
          </cell>
          <cell r="BQ857" t="str">
            <v/>
          </cell>
          <cell r="BR857" t="str">
            <v/>
          </cell>
          <cell r="BS857" t="str">
            <v/>
          </cell>
          <cell r="BT857" t="str">
            <v xml:space="preserve">Open Cover Lid Assembly. </v>
          </cell>
          <cell r="BU857" t="str">
            <v/>
          </cell>
          <cell r="BV857" t="str">
            <v/>
          </cell>
          <cell r="BW857" t="str">
            <v/>
          </cell>
          <cell r="BX857" t="str">
            <v/>
          </cell>
          <cell r="BY857" t="str">
            <v/>
          </cell>
          <cell r="BZ857" t="str">
            <v/>
          </cell>
          <cell r="CA857" t="str">
            <v xml:space="preserve">Repair by exchange available at First or Second line without special facilities. </v>
          </cell>
          <cell r="CB857" t="str">
            <v/>
          </cell>
          <cell r="CC857" t="str">
            <v/>
          </cell>
          <cell r="CD857" t="str">
            <v/>
          </cell>
          <cell r="CE857" t="str">
            <v/>
          </cell>
          <cell r="CF857" t="str">
            <v xml:space="preserve">Remove and replace part with standard tools. No Special tools predicted. </v>
          </cell>
          <cell r="CG857" t="str">
            <v xml:space="preserve">Reinstall in the reverse order. </v>
          </cell>
          <cell r="CH857" t="str">
            <v/>
          </cell>
          <cell r="CI857" t="str">
            <v xml:space="preserve">No consumeables predicted. </v>
          </cell>
          <cell r="CJ857" t="str">
            <v xml:space="preserve">No predicted life limitations. </v>
          </cell>
          <cell r="CK857" t="str">
            <v/>
          </cell>
          <cell r="CL857" t="str">
            <v>Y</v>
          </cell>
        </row>
        <row r="858">
          <cell r="A858">
            <v>878</v>
          </cell>
          <cell r="B858">
            <v>511</v>
          </cell>
          <cell r="C858">
            <v>3</v>
          </cell>
          <cell r="D858" t="str">
            <v>Y</v>
          </cell>
          <cell r="E858">
            <v>0.39</v>
          </cell>
          <cell r="F858" t="str">
            <v>SV00A0A460AG0105</v>
          </cell>
          <cell r="G858" t="str">
            <v>22MM BONDED</v>
          </cell>
          <cell r="H858" t="str">
            <v>REPAIR</v>
          </cell>
          <cell r="I858" t="str">
            <v>AUXILIARY TANK- 3 - REPAIR</v>
          </cell>
          <cell r="J858" t="str">
            <v>M22 X 1.5 Bonded Seal</v>
          </cell>
          <cell r="K858" t="str">
            <v>Inward Relief Port LRU (Air)</v>
          </cell>
          <cell r="L858" t="str">
            <v>M22 X 1.5 Bonded Seal</v>
          </cell>
          <cell r="M858">
            <v>2</v>
          </cell>
          <cell r="N858">
            <v>2</v>
          </cell>
          <cell r="O858">
            <v>0.19500000000000001</v>
          </cell>
          <cell r="P858">
            <v>0.39</v>
          </cell>
          <cell r="Q858">
            <v>3.9000000000000002E-7</v>
          </cell>
          <cell r="R858">
            <v>2564102.564102564</v>
          </cell>
          <cell r="S858" t="str">
            <v>No redundancy</v>
          </cell>
          <cell r="T858" t="str">
            <v>NPRD 95 P2-179, Seal O-Ring - 0.0780 GF converted to GM.</v>
          </cell>
          <cell r="U858">
            <v>1</v>
          </cell>
          <cell r="V858">
            <v>0.13333333333333333</v>
          </cell>
          <cell r="W858">
            <v>5.2000000000000002E-8</v>
          </cell>
          <cell r="X858"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858">
            <v>0</v>
          </cell>
          <cell r="AA858" t="str">
            <v>T0</v>
          </cell>
          <cell r="AB858" t="str">
            <v>T0</v>
          </cell>
          <cell r="AC858" t="str">
            <v>P7</v>
          </cell>
          <cell r="AD858" t="str">
            <v>T0</v>
          </cell>
          <cell r="AE858">
            <v>0</v>
          </cell>
          <cell r="AF858">
            <v>0</v>
          </cell>
          <cell r="AG858">
            <v>0.05</v>
          </cell>
          <cell r="AH858">
            <v>0</v>
          </cell>
          <cell r="AI858">
            <v>0</v>
          </cell>
          <cell r="AJ858">
            <v>8.3333333333333329E-2</v>
          </cell>
          <cell r="AK858">
            <v>0</v>
          </cell>
          <cell r="AL858">
            <v>0</v>
          </cell>
          <cell r="AM858">
            <v>0.13333333333333333</v>
          </cell>
          <cell r="AN858">
            <v>5.2000000000000002E-8</v>
          </cell>
          <cell r="AP858">
            <v>2</v>
          </cell>
          <cell r="AQ858">
            <v>1</v>
          </cell>
          <cell r="AW858">
            <v>1</v>
          </cell>
          <cell r="BD858">
            <v>1</v>
          </cell>
          <cell r="BJ858">
            <v>1</v>
          </cell>
          <cell r="BK858">
            <v>1</v>
          </cell>
          <cell r="BL858">
            <v>1</v>
          </cell>
          <cell r="BM858">
            <v>4</v>
          </cell>
          <cell r="BO858" t="str">
            <v xml:space="preserve">Expected to require 1 mechanic to conduct repairs. </v>
          </cell>
          <cell r="BP858" t="str">
            <v xml:space="preserve">Expected to be replaceable in situ. </v>
          </cell>
          <cell r="BQ858" t="str">
            <v/>
          </cell>
          <cell r="BR858" t="str">
            <v/>
          </cell>
          <cell r="BS858" t="str">
            <v/>
          </cell>
          <cell r="BT858" t="str">
            <v xml:space="preserve">Open Cover Lid Assembly. </v>
          </cell>
          <cell r="BU858" t="str">
            <v/>
          </cell>
          <cell r="BV858" t="str">
            <v/>
          </cell>
          <cell r="BW858" t="str">
            <v/>
          </cell>
          <cell r="BX858" t="str">
            <v/>
          </cell>
          <cell r="BY858" t="str">
            <v/>
          </cell>
          <cell r="BZ858" t="str">
            <v/>
          </cell>
          <cell r="CA858" t="str">
            <v xml:space="preserve">Repair by exchange available at First or Second line without special facilities. </v>
          </cell>
          <cell r="CB858" t="str">
            <v/>
          </cell>
          <cell r="CC858" t="str">
            <v/>
          </cell>
          <cell r="CD858" t="str">
            <v/>
          </cell>
          <cell r="CE858" t="str">
            <v/>
          </cell>
          <cell r="CF858" t="str">
            <v xml:space="preserve">Remove and replace part with standard tools. No Special tools predicted. </v>
          </cell>
          <cell r="CG858" t="str">
            <v xml:space="preserve">Reinstall in the reverse order. </v>
          </cell>
          <cell r="CH858" t="str">
            <v/>
          </cell>
          <cell r="CI858" t="str">
            <v xml:space="preserve">No consumeables predicted. </v>
          </cell>
          <cell r="CJ858" t="str">
            <v xml:space="preserve">Life Limited. This material is subject to deterioration. Inspect on condition at 10 years, and every 5 years subsequently. If disturbed, replace with new. </v>
          </cell>
          <cell r="CK858" t="str">
            <v/>
          </cell>
          <cell r="CL858" t="str">
            <v>Y</v>
          </cell>
        </row>
        <row r="859">
          <cell r="A859">
            <v>879</v>
          </cell>
          <cell r="B859">
            <v>512</v>
          </cell>
          <cell r="C859">
            <v>3</v>
          </cell>
          <cell r="D859" t="str">
            <v>Y</v>
          </cell>
          <cell r="E859">
            <v>2.5424000000000002</v>
          </cell>
          <cell r="F859" t="str">
            <v>SV00A0A460AG0107</v>
          </cell>
          <cell r="G859" t="str">
            <v>EW15LOMDCF</v>
          </cell>
          <cell r="H859" t="str">
            <v>REPAIR</v>
          </cell>
          <cell r="I859" t="str">
            <v>AUXILIARY TANK- 3 - REPAIR</v>
          </cell>
          <cell r="J859" t="str">
            <v>M22 X 1.5 90° Swivel Fem/Fixed Male Union</v>
          </cell>
          <cell r="K859" t="str">
            <v>Inward Relief Port LRU (Air)</v>
          </cell>
          <cell r="L859" t="str">
            <v>M22 X 1.5 90° Swivel Fem/Fixed Male Union</v>
          </cell>
          <cell r="M859">
            <v>1</v>
          </cell>
          <cell r="N859">
            <v>1</v>
          </cell>
          <cell r="O859">
            <v>2.5424000000000002</v>
          </cell>
          <cell r="P859">
            <v>2.5424000000000002</v>
          </cell>
          <cell r="Q859">
            <v>2.5424000000000004E-6</v>
          </cell>
          <cell r="R859">
            <v>393329.13782252982</v>
          </cell>
          <cell r="S859" t="str">
            <v>No redundancy</v>
          </cell>
          <cell r="T859" t="str">
            <v>NPRD 95 P2-49, Connector Adapter - 0.0908M converted to hours</v>
          </cell>
          <cell r="U859">
            <v>1</v>
          </cell>
          <cell r="V859">
            <v>0.15</v>
          </cell>
          <cell r="W859">
            <v>3.8136000000000007E-7</v>
          </cell>
          <cell r="X859"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859">
            <v>0</v>
          </cell>
          <cell r="AA859" t="str">
            <v>T0</v>
          </cell>
          <cell r="AB859" t="str">
            <v>T0</v>
          </cell>
          <cell r="AC859" t="str">
            <v>P24</v>
          </cell>
          <cell r="AD859" t="str">
            <v>T0</v>
          </cell>
          <cell r="AE859">
            <v>0</v>
          </cell>
          <cell r="AF859">
            <v>0</v>
          </cell>
          <cell r="AG859">
            <v>6.6666666666666666E-2</v>
          </cell>
          <cell r="AH859">
            <v>0</v>
          </cell>
          <cell r="AI859">
            <v>0</v>
          </cell>
          <cell r="AJ859">
            <v>8.3333333333333329E-2</v>
          </cell>
          <cell r="AK859">
            <v>0</v>
          </cell>
          <cell r="AL859">
            <v>0</v>
          </cell>
          <cell r="AM859">
            <v>0.15</v>
          </cell>
          <cell r="AN859">
            <v>3.8136000000000007E-7</v>
          </cell>
          <cell r="AP859">
            <v>2</v>
          </cell>
          <cell r="AQ859">
            <v>1</v>
          </cell>
          <cell r="AW859">
            <v>1</v>
          </cell>
          <cell r="BD859">
            <v>1</v>
          </cell>
          <cell r="BJ859">
            <v>1</v>
          </cell>
          <cell r="BK859">
            <v>1</v>
          </cell>
          <cell r="BL859">
            <v>1</v>
          </cell>
          <cell r="BM859">
            <v>1</v>
          </cell>
          <cell r="BO859" t="str">
            <v xml:space="preserve">Expected to require 1 mechanic to conduct repairs. </v>
          </cell>
          <cell r="BP859" t="str">
            <v xml:space="preserve">Expected to be replaceable in situ. </v>
          </cell>
          <cell r="BQ859" t="str">
            <v/>
          </cell>
          <cell r="BR859" t="str">
            <v/>
          </cell>
          <cell r="BS859" t="str">
            <v/>
          </cell>
          <cell r="BT859" t="str">
            <v xml:space="preserve">Open Cover Lid Assembly. </v>
          </cell>
          <cell r="BU859" t="str">
            <v/>
          </cell>
          <cell r="BV859" t="str">
            <v/>
          </cell>
          <cell r="BW859" t="str">
            <v/>
          </cell>
          <cell r="BX859" t="str">
            <v/>
          </cell>
          <cell r="BY859" t="str">
            <v/>
          </cell>
          <cell r="BZ859" t="str">
            <v/>
          </cell>
          <cell r="CA859" t="str">
            <v xml:space="preserve">Repair by exchange available at First or Second line without special facilities. </v>
          </cell>
          <cell r="CB859" t="str">
            <v/>
          </cell>
          <cell r="CC859" t="str">
            <v/>
          </cell>
          <cell r="CD859" t="str">
            <v/>
          </cell>
          <cell r="CE859" t="str">
            <v/>
          </cell>
          <cell r="CF859" t="str">
            <v xml:space="preserve">Remove and replace part with standard tools. No Special tools predicted. </v>
          </cell>
          <cell r="CG859" t="str">
            <v xml:space="preserve">Reinstall in the reverse order. </v>
          </cell>
          <cell r="CH859" t="str">
            <v/>
          </cell>
          <cell r="CI859" t="str">
            <v xml:space="preserve">No consumeables predicted. </v>
          </cell>
          <cell r="CJ859" t="str">
            <v xml:space="preserve">No predicted life limitations. </v>
          </cell>
          <cell r="CK859" t="str">
            <v/>
          </cell>
          <cell r="CL859" t="str">
            <v>Y</v>
          </cell>
        </row>
        <row r="860">
          <cell r="A860">
            <v>880</v>
          </cell>
          <cell r="B860">
            <v>513</v>
          </cell>
          <cell r="C860">
            <v>3</v>
          </cell>
          <cell r="D860" t="str">
            <v>Y</v>
          </cell>
          <cell r="E860">
            <v>2.5424000000000002</v>
          </cell>
          <cell r="F860" t="str">
            <v>SV00A0A460AG0109</v>
          </cell>
          <cell r="G860" t="str">
            <v>G15LCFX</v>
          </cell>
          <cell r="H860" t="str">
            <v>REPAIR</v>
          </cell>
          <cell r="I860" t="str">
            <v>AUXILIARY TANK- 3 - REPAIR</v>
          </cell>
          <cell r="J860" t="str">
            <v>M22 X 1.5 Male / Male Adaptor</v>
          </cell>
          <cell r="K860" t="str">
            <v>Inward Relief Port LRU (Air)</v>
          </cell>
          <cell r="L860" t="str">
            <v>M22 X 1.5 Male / Male Adaptor</v>
          </cell>
          <cell r="M860">
            <v>1</v>
          </cell>
          <cell r="N860">
            <v>1</v>
          </cell>
          <cell r="O860">
            <v>2.5424000000000002</v>
          </cell>
          <cell r="P860">
            <v>2.5424000000000002</v>
          </cell>
          <cell r="Q860">
            <v>2.5424000000000004E-6</v>
          </cell>
          <cell r="R860">
            <v>393329.13782252982</v>
          </cell>
          <cell r="S860" t="str">
            <v>No redundancy</v>
          </cell>
          <cell r="T860" t="str">
            <v>NPRD 95 P2-49, Connector Adapter - 0.0908M converted to hours</v>
          </cell>
          <cell r="U860">
            <v>1</v>
          </cell>
          <cell r="V860">
            <v>0.16666666666666666</v>
          </cell>
          <cell r="W860">
            <v>4.2373333333333337E-7</v>
          </cell>
          <cell r="X860" t="str">
            <v xml:space="preserve">Expected to require 1 mechanic to conduct repairs. Expected to be replaceable in situ. Open Cover Lid Assembly. Repair by exchange available at First or Second line without special facilities. Remove and replace part with standard tools. No Special tools </v>
          </cell>
          <cell r="Z860">
            <v>0</v>
          </cell>
          <cell r="AA860" t="str">
            <v>T0</v>
          </cell>
          <cell r="AB860" t="str">
            <v>T0</v>
          </cell>
          <cell r="AC860" t="str">
            <v>P1</v>
          </cell>
          <cell r="AD860" t="str">
            <v>T0</v>
          </cell>
          <cell r="AE860">
            <v>0</v>
          </cell>
          <cell r="AF860">
            <v>0</v>
          </cell>
          <cell r="AG860">
            <v>8.3333333333333329E-2</v>
          </cell>
          <cell r="AH860">
            <v>0</v>
          </cell>
          <cell r="AI860">
            <v>0</v>
          </cell>
          <cell r="AJ860">
            <v>8.3333333333333329E-2</v>
          </cell>
          <cell r="AK860">
            <v>0</v>
          </cell>
          <cell r="AL860">
            <v>0</v>
          </cell>
          <cell r="AM860">
            <v>0.16666666666666666</v>
          </cell>
          <cell r="AN860">
            <v>4.2373333333333337E-7</v>
          </cell>
          <cell r="AP860">
            <v>2</v>
          </cell>
          <cell r="AQ860">
            <v>1</v>
          </cell>
          <cell r="AW860">
            <v>1</v>
          </cell>
          <cell r="BD860">
            <v>1</v>
          </cell>
          <cell r="BJ860">
            <v>1</v>
          </cell>
          <cell r="BK860">
            <v>1</v>
          </cell>
          <cell r="BL860">
            <v>1</v>
          </cell>
          <cell r="BM860">
            <v>1</v>
          </cell>
          <cell r="BO860" t="str">
            <v xml:space="preserve">Expected to require 1 mechanic to conduct repairs. </v>
          </cell>
          <cell r="BP860" t="str">
            <v xml:space="preserve">Expected to be replaceable in situ. </v>
          </cell>
          <cell r="BQ860" t="str">
            <v/>
          </cell>
          <cell r="BR860" t="str">
            <v/>
          </cell>
          <cell r="BS860" t="str">
            <v/>
          </cell>
          <cell r="BT860" t="str">
            <v xml:space="preserve">Open Cover Lid Assembly. </v>
          </cell>
          <cell r="BU860" t="str">
            <v/>
          </cell>
          <cell r="BV860" t="str">
            <v/>
          </cell>
          <cell r="BW860" t="str">
            <v/>
          </cell>
          <cell r="BX860" t="str">
            <v/>
          </cell>
          <cell r="BY860" t="str">
            <v/>
          </cell>
          <cell r="BZ860" t="str">
            <v/>
          </cell>
          <cell r="CA860" t="str">
            <v xml:space="preserve">Repair by exchange available at First or Second line without special facilities. </v>
          </cell>
          <cell r="CB860" t="str">
            <v/>
          </cell>
          <cell r="CC860" t="str">
            <v/>
          </cell>
          <cell r="CD860" t="str">
            <v/>
          </cell>
          <cell r="CE860" t="str">
            <v/>
          </cell>
          <cell r="CF860" t="str">
            <v xml:space="preserve">Remove and replace part with standard tools. No Special tools predicted. </v>
          </cell>
          <cell r="CG860" t="str">
            <v xml:space="preserve">Reinstall in the reverse order. </v>
          </cell>
          <cell r="CH860" t="str">
            <v/>
          </cell>
          <cell r="CI860" t="str">
            <v xml:space="preserve">No consumeables predicted. </v>
          </cell>
          <cell r="CJ860" t="str">
            <v xml:space="preserve">No predicted life limitations. </v>
          </cell>
          <cell r="CK860" t="str">
            <v/>
          </cell>
          <cell r="CL860" t="str">
            <v>Y</v>
          </cell>
        </row>
        <row r="861">
          <cell r="A861">
            <v>881</v>
          </cell>
          <cell r="B861">
            <v>514</v>
          </cell>
          <cell r="C861">
            <v>2</v>
          </cell>
          <cell r="D861" t="str">
            <v>N</v>
          </cell>
          <cell r="E861">
            <v>0</v>
          </cell>
          <cell r="F861" t="str">
            <v>SV00A0A410AA11</v>
          </cell>
          <cell r="G861" t="str">
            <v/>
          </cell>
          <cell r="H861" t="str">
            <v>REPAIR</v>
          </cell>
          <cell r="I861" t="str">
            <v>AUXILIARY TANK- 3 - REPAIR</v>
          </cell>
          <cell r="J861" t="str">
            <v/>
          </cell>
          <cell r="K861" t="str">
            <v>Earthing Boss</v>
          </cell>
          <cell r="L861" t="str">
            <v/>
          </cell>
          <cell r="M861" t="str">
            <v/>
          </cell>
          <cell r="N861" t="str">
            <v/>
          </cell>
          <cell r="O861">
            <v>0.16800000000000001</v>
          </cell>
          <cell r="P861">
            <v>0.16800000000000001</v>
          </cell>
          <cell r="Q861">
            <v>1.6800000000000002E-7</v>
          </cell>
          <cell r="R861">
            <v>5952380.9523809515</v>
          </cell>
          <cell r="S861" t="str">
            <v>No redundancy</v>
          </cell>
          <cell r="T861" t="str">
            <v>Sum of Below Parts</v>
          </cell>
          <cell r="U861">
            <v>1</v>
          </cell>
          <cell r="V861">
            <v>0.15</v>
          </cell>
          <cell r="W861">
            <v>2.5200000000000004E-8</v>
          </cell>
          <cell r="X861" t="str">
            <v xml:space="preserve">Repair by exchange available at First or Second line without special facilities. See parts below. Individual damaged parts can be replaced without replacing the tank. </v>
          </cell>
          <cell r="Z861">
            <v>0</v>
          </cell>
          <cell r="AA861" t="str">
            <v>T0</v>
          </cell>
          <cell r="AB861" t="str">
            <v>T0</v>
          </cell>
          <cell r="AC861" t="str">
            <v>T0</v>
          </cell>
          <cell r="AD861" t="str">
            <v>T0</v>
          </cell>
          <cell r="AL861" t="str">
            <v>MTTE =</v>
          </cell>
          <cell r="AM861">
            <v>0.15</v>
          </cell>
          <cell r="AN861">
            <v>2.5200000000000004E-8</v>
          </cell>
          <cell r="AP861">
            <v>1</v>
          </cell>
          <cell r="AQ861">
            <v>4</v>
          </cell>
          <cell r="BJ861">
            <v>6</v>
          </cell>
          <cell r="BL861">
            <v>6</v>
          </cell>
          <cell r="BM861">
            <v>5</v>
          </cell>
          <cell r="BN861">
            <v>2</v>
          </cell>
          <cell r="BO861" t="str">
            <v/>
          </cell>
          <cell r="BP861" t="str">
            <v/>
          </cell>
          <cell r="BQ861" t="str">
            <v/>
          </cell>
          <cell r="BR861" t="str">
            <v/>
          </cell>
          <cell r="BS861" t="str">
            <v/>
          </cell>
          <cell r="BT861" t="str">
            <v/>
          </cell>
          <cell r="BU861" t="str">
            <v/>
          </cell>
          <cell r="BV861" t="str">
            <v/>
          </cell>
          <cell r="BW861" t="str">
            <v/>
          </cell>
          <cell r="BX861" t="str">
            <v/>
          </cell>
          <cell r="BY861" t="str">
            <v/>
          </cell>
          <cell r="BZ861" t="str">
            <v/>
          </cell>
          <cell r="CA861" t="str">
            <v xml:space="preserve">Repair by exchange available at First or Second line without special facilities. </v>
          </cell>
          <cell r="CB861" t="str">
            <v/>
          </cell>
          <cell r="CC861" t="str">
            <v/>
          </cell>
          <cell r="CD861" t="str">
            <v/>
          </cell>
          <cell r="CE861" t="str">
            <v/>
          </cell>
          <cell r="CF861" t="str">
            <v/>
          </cell>
          <cell r="CG861" t="str">
            <v/>
          </cell>
          <cell r="CH861" t="str">
            <v/>
          </cell>
          <cell r="CI861" t="str">
            <v/>
          </cell>
          <cell r="CJ861" t="str">
            <v/>
          </cell>
          <cell r="CK861" t="str">
            <v xml:space="preserve">See parts below. Individual damaged parts can be replaced without replacing the tank. </v>
          </cell>
          <cell r="CL861" t="str">
            <v>Y</v>
          </cell>
        </row>
        <row r="862">
          <cell r="A862">
            <v>882</v>
          </cell>
          <cell r="B862">
            <v>514</v>
          </cell>
          <cell r="C862">
            <v>3</v>
          </cell>
          <cell r="D862" t="str">
            <v>Y</v>
          </cell>
          <cell r="E862">
            <v>5.6000000000000001E-2</v>
          </cell>
          <cell r="F862" t="str">
            <v>SV00A0A410AA1101</v>
          </cell>
          <cell r="G862" t="str">
            <v>FT28262</v>
          </cell>
          <cell r="H862" t="str">
            <v>REPAIR</v>
          </cell>
          <cell r="I862" t="str">
            <v>AUXILIARY TANK- 3 - REPAIR</v>
          </cell>
          <cell r="J862" t="str">
            <v>M8 Earthing Boss (Green)</v>
          </cell>
          <cell r="K862" t="str">
            <v>Earthing Boss</v>
          </cell>
          <cell r="L862" t="str">
            <v>M8 Earthing Boss (Green)</v>
          </cell>
          <cell r="M862">
            <v>1</v>
          </cell>
          <cell r="N862">
            <v>1</v>
          </cell>
          <cell r="O862">
            <v>5.6000000000000001E-2</v>
          </cell>
          <cell r="P862">
            <v>5.6000000000000001E-2</v>
          </cell>
          <cell r="Q862">
            <v>5.5999999999999999E-8</v>
          </cell>
          <cell r="R862">
            <v>17857142.857142858</v>
          </cell>
          <cell r="S862" t="str">
            <v>No redundancy</v>
          </cell>
          <cell r="T862" t="str">
            <v>NPRD 95 P2-20, Bolt Hex Head - 0.0020M converted to hours</v>
          </cell>
          <cell r="U862">
            <v>1</v>
          </cell>
          <cell r="V862">
            <v>0.25</v>
          </cell>
          <cell r="W862">
            <v>1.4E-8</v>
          </cell>
          <cell r="X862" t="str">
            <v>Expected to require 1 mechanic to conduct repairs. Expected to be replaceable in situ. Repair by exchange available at First or Second line without special facilities. Remove and replace part with standard tools. No Special tools predicted. No consumeable</v>
          </cell>
          <cell r="Z862">
            <v>0</v>
          </cell>
          <cell r="AA862" t="str">
            <v>T0</v>
          </cell>
          <cell r="AB862" t="str">
            <v>T0</v>
          </cell>
          <cell r="AC862" t="str">
            <v>P25</v>
          </cell>
          <cell r="AD862" t="str">
            <v>T0</v>
          </cell>
          <cell r="AE862">
            <v>0</v>
          </cell>
          <cell r="AF862">
            <v>0</v>
          </cell>
          <cell r="AG862">
            <v>0.16666666666666666</v>
          </cell>
          <cell r="AH862">
            <v>0</v>
          </cell>
          <cell r="AI862">
            <v>0</v>
          </cell>
          <cell r="AJ862">
            <v>8.3333333333333329E-2</v>
          </cell>
          <cell r="AK862">
            <v>0</v>
          </cell>
          <cell r="AL862">
            <v>0</v>
          </cell>
          <cell r="AM862">
            <v>0.25</v>
          </cell>
          <cell r="AN862">
            <v>1.4E-8</v>
          </cell>
          <cell r="AP862">
            <v>2</v>
          </cell>
          <cell r="AQ862">
            <v>1</v>
          </cell>
          <cell r="BD862">
            <v>1</v>
          </cell>
          <cell r="BJ862">
            <v>1</v>
          </cell>
          <cell r="BL862">
            <v>1</v>
          </cell>
          <cell r="BM862">
            <v>1</v>
          </cell>
          <cell r="BO862" t="str">
            <v xml:space="preserve">Expected to require 1 mechanic to conduct repairs. </v>
          </cell>
          <cell r="BP862" t="str">
            <v xml:space="preserve">Expected to be replaceable in situ. </v>
          </cell>
          <cell r="BQ862" t="str">
            <v/>
          </cell>
          <cell r="BR862" t="str">
            <v/>
          </cell>
          <cell r="BS862" t="str">
            <v/>
          </cell>
          <cell r="BT862" t="str">
            <v/>
          </cell>
          <cell r="BU862" t="str">
            <v/>
          </cell>
          <cell r="BV862" t="str">
            <v/>
          </cell>
          <cell r="BW862" t="str">
            <v/>
          </cell>
          <cell r="BX862" t="str">
            <v/>
          </cell>
          <cell r="BY862" t="str">
            <v/>
          </cell>
          <cell r="BZ862" t="str">
            <v/>
          </cell>
          <cell r="CA862" t="str">
            <v xml:space="preserve">Repair by exchange available at First or Second line without special facilities. </v>
          </cell>
          <cell r="CB862" t="str">
            <v/>
          </cell>
          <cell r="CC862" t="str">
            <v/>
          </cell>
          <cell r="CD862" t="str">
            <v/>
          </cell>
          <cell r="CE862" t="str">
            <v/>
          </cell>
          <cell r="CF862" t="str">
            <v xml:space="preserve">Remove and replace part with standard tools. No Special tools predicted. </v>
          </cell>
          <cell r="CG862" t="str">
            <v/>
          </cell>
          <cell r="CH862" t="str">
            <v/>
          </cell>
          <cell r="CI862" t="str">
            <v xml:space="preserve">No consumeables predicted. </v>
          </cell>
          <cell r="CJ862" t="str">
            <v xml:space="preserve">No predicted life limitations. </v>
          </cell>
          <cell r="CK862" t="str">
            <v/>
          </cell>
          <cell r="CL862" t="str">
            <v>Y</v>
          </cell>
        </row>
        <row r="863">
          <cell r="A863">
            <v>883</v>
          </cell>
          <cell r="B863">
            <v>515</v>
          </cell>
          <cell r="C863">
            <v>3</v>
          </cell>
          <cell r="D863" t="str">
            <v>Y</v>
          </cell>
          <cell r="E863">
            <v>5.6000000000000001E-2</v>
          </cell>
          <cell r="F863" t="str">
            <v>SV00A0A410AA1103</v>
          </cell>
          <cell r="G863" t="str">
            <v>BT-M3X20CSK</v>
          </cell>
          <cell r="H863" t="str">
            <v>REPAIR</v>
          </cell>
          <cell r="I863" t="str">
            <v>AUXILIARY TANK- 3 - REPAIR</v>
          </cell>
          <cell r="J863" t="str">
            <v>M3 Csk Screw</v>
          </cell>
          <cell r="K863" t="str">
            <v>Earthing Boss</v>
          </cell>
          <cell r="L863" t="str">
            <v>M3 Csk Screw</v>
          </cell>
          <cell r="M863">
            <v>1</v>
          </cell>
          <cell r="N863">
            <v>1</v>
          </cell>
          <cell r="O863">
            <v>5.6000000000000001E-2</v>
          </cell>
          <cell r="P863">
            <v>5.6000000000000001E-2</v>
          </cell>
          <cell r="Q863">
            <v>5.5999999999999999E-8</v>
          </cell>
          <cell r="R863">
            <v>17857142.857142858</v>
          </cell>
          <cell r="S863" t="str">
            <v>No redundancy</v>
          </cell>
          <cell r="T863" t="str">
            <v>NPRD 95 P2-20, Bolt Hex Head - 0.0020M converted to hours</v>
          </cell>
          <cell r="U863">
            <v>1</v>
          </cell>
          <cell r="V863">
            <v>9.9999999999999992E-2</v>
          </cell>
          <cell r="W863">
            <v>5.5999999999999997E-9</v>
          </cell>
          <cell r="X863" t="str">
            <v>Expected to require 1 mechanic to conduct repairs. Expected to be replaceable in situ. Repair by exchange available at First or Second line without special facilities. Remove and replace part with standard tools. No Special tools predicted. No consumeable</v>
          </cell>
          <cell r="Z863">
            <v>0</v>
          </cell>
          <cell r="AA863" t="str">
            <v>T0</v>
          </cell>
          <cell r="AB863" t="str">
            <v>T0</v>
          </cell>
          <cell r="AC863" t="str">
            <v>P6</v>
          </cell>
          <cell r="AD863" t="str">
            <v>T0</v>
          </cell>
          <cell r="AE863">
            <v>0</v>
          </cell>
          <cell r="AF863">
            <v>0</v>
          </cell>
          <cell r="AG863">
            <v>1.6666666666666666E-2</v>
          </cell>
          <cell r="AH863">
            <v>0</v>
          </cell>
          <cell r="AI863">
            <v>0</v>
          </cell>
          <cell r="AJ863">
            <v>8.3333333333333329E-2</v>
          </cell>
          <cell r="AK863">
            <v>0</v>
          </cell>
          <cell r="AL863">
            <v>0</v>
          </cell>
          <cell r="AM863">
            <v>9.9999999999999992E-2</v>
          </cell>
          <cell r="AN863">
            <v>5.5999999999999997E-9</v>
          </cell>
          <cell r="AP863">
            <v>2</v>
          </cell>
          <cell r="AQ863">
            <v>1</v>
          </cell>
          <cell r="BD863">
            <v>1</v>
          </cell>
          <cell r="BJ863">
            <v>1</v>
          </cell>
          <cell r="BL863">
            <v>1</v>
          </cell>
          <cell r="BM863">
            <v>1</v>
          </cell>
          <cell r="BO863" t="str">
            <v xml:space="preserve">Expected to require 1 mechanic to conduct repairs. </v>
          </cell>
          <cell r="BP863" t="str">
            <v xml:space="preserve">Expected to be replaceable in situ. </v>
          </cell>
          <cell r="BQ863" t="str">
            <v/>
          </cell>
          <cell r="BR863" t="str">
            <v/>
          </cell>
          <cell r="BS863" t="str">
            <v/>
          </cell>
          <cell r="BT863" t="str">
            <v/>
          </cell>
          <cell r="BU863" t="str">
            <v/>
          </cell>
          <cell r="BV863" t="str">
            <v/>
          </cell>
          <cell r="BW863" t="str">
            <v/>
          </cell>
          <cell r="BX863" t="str">
            <v/>
          </cell>
          <cell r="BY863" t="str">
            <v/>
          </cell>
          <cell r="BZ863" t="str">
            <v/>
          </cell>
          <cell r="CA863" t="str">
            <v xml:space="preserve">Repair by exchange available at First or Second line without special facilities. </v>
          </cell>
          <cell r="CB863" t="str">
            <v/>
          </cell>
          <cell r="CC863" t="str">
            <v/>
          </cell>
          <cell r="CD863" t="str">
            <v/>
          </cell>
          <cell r="CE863" t="str">
            <v/>
          </cell>
          <cell r="CF863" t="str">
            <v xml:space="preserve">Remove and replace part with standard tools. No Special tools predicted. </v>
          </cell>
          <cell r="CG863" t="str">
            <v/>
          </cell>
          <cell r="CH863" t="str">
            <v/>
          </cell>
          <cell r="CI863" t="str">
            <v xml:space="preserve">No consumeables predicted. </v>
          </cell>
          <cell r="CJ863" t="str">
            <v xml:space="preserve">No predicted life limitations. </v>
          </cell>
          <cell r="CK863" t="str">
            <v/>
          </cell>
          <cell r="CL863" t="str">
            <v>Y</v>
          </cell>
        </row>
        <row r="864">
          <cell r="A864">
            <v>884</v>
          </cell>
          <cell r="B864">
            <v>516</v>
          </cell>
          <cell r="C864">
            <v>3</v>
          </cell>
          <cell r="D864" t="str">
            <v>Y</v>
          </cell>
          <cell r="E864">
            <v>5.6000000000000001E-2</v>
          </cell>
          <cell r="F864" t="str">
            <v>SV00A0A410AA1105</v>
          </cell>
          <cell r="G864" t="str">
            <v>BT-M8X10HX</v>
          </cell>
          <cell r="H864" t="str">
            <v>REPAIR</v>
          </cell>
          <cell r="I864" t="str">
            <v>AUXILIARY TANK- 3 - REPAIR</v>
          </cell>
          <cell r="J864" t="str">
            <v>M8 Bolt Hex Head</v>
          </cell>
          <cell r="K864" t="str">
            <v>Earthing Boss</v>
          </cell>
          <cell r="L864" t="str">
            <v>M8 Bolt Hex Head</v>
          </cell>
          <cell r="M864">
            <v>1</v>
          </cell>
          <cell r="N864">
            <v>1</v>
          </cell>
          <cell r="O864">
            <v>5.6000000000000001E-2</v>
          </cell>
          <cell r="P864">
            <v>5.6000000000000001E-2</v>
          </cell>
          <cell r="Q864">
            <v>5.5999999999999999E-8</v>
          </cell>
          <cell r="R864">
            <v>17857142.857142858</v>
          </cell>
          <cell r="S864" t="str">
            <v>No redundancy</v>
          </cell>
          <cell r="T864" t="str">
            <v>NPRD 95 P2-20, Bolt Hex Head - 0.0020M converted to hours</v>
          </cell>
          <cell r="U864">
            <v>1</v>
          </cell>
          <cell r="V864">
            <v>9.9999999999999992E-2</v>
          </cell>
          <cell r="W864">
            <v>5.5999999999999997E-9</v>
          </cell>
          <cell r="X864" t="str">
            <v>Expected to require 1 mechanic to conduct repairs. Expected to be replaceable in situ. Repair by exchange available at First or Second line without special facilities. Remove and replace part with standard tools. No Special tools predicted. No consumeable</v>
          </cell>
          <cell r="Z864">
            <v>0</v>
          </cell>
          <cell r="AA864" t="str">
            <v>T0</v>
          </cell>
          <cell r="AB864" t="str">
            <v>T0</v>
          </cell>
          <cell r="AC864" t="str">
            <v>P6</v>
          </cell>
          <cell r="AD864" t="str">
            <v>T0</v>
          </cell>
          <cell r="AE864">
            <v>0</v>
          </cell>
          <cell r="AF864">
            <v>0</v>
          </cell>
          <cell r="AG864">
            <v>1.6666666666666666E-2</v>
          </cell>
          <cell r="AH864">
            <v>0</v>
          </cell>
          <cell r="AI864">
            <v>0</v>
          </cell>
          <cell r="AJ864">
            <v>8.3333333333333329E-2</v>
          </cell>
          <cell r="AK864">
            <v>0</v>
          </cell>
          <cell r="AL864">
            <v>0</v>
          </cell>
          <cell r="AM864">
            <v>9.9999999999999992E-2</v>
          </cell>
          <cell r="AN864">
            <v>5.5999999999999997E-9</v>
          </cell>
          <cell r="AP864">
            <v>2</v>
          </cell>
          <cell r="AQ864">
            <v>1</v>
          </cell>
          <cell r="BD864">
            <v>1</v>
          </cell>
          <cell r="BJ864">
            <v>1</v>
          </cell>
          <cell r="BL864">
            <v>1</v>
          </cell>
          <cell r="BM864">
            <v>1</v>
          </cell>
          <cell r="BO864" t="str">
            <v xml:space="preserve">Expected to require 1 mechanic to conduct repairs. </v>
          </cell>
          <cell r="BP864" t="str">
            <v xml:space="preserve">Expected to be replaceable in situ. </v>
          </cell>
          <cell r="BQ864" t="str">
            <v/>
          </cell>
          <cell r="BR864" t="str">
            <v/>
          </cell>
          <cell r="BS864" t="str">
            <v/>
          </cell>
          <cell r="BT864" t="str">
            <v/>
          </cell>
          <cell r="BU864" t="str">
            <v/>
          </cell>
          <cell r="BV864" t="str">
            <v/>
          </cell>
          <cell r="BW864" t="str">
            <v/>
          </cell>
          <cell r="BX864" t="str">
            <v/>
          </cell>
          <cell r="BY864" t="str">
            <v/>
          </cell>
          <cell r="BZ864" t="str">
            <v/>
          </cell>
          <cell r="CA864" t="str">
            <v xml:space="preserve">Repair by exchange available at First or Second line without special facilities. </v>
          </cell>
          <cell r="CB864" t="str">
            <v/>
          </cell>
          <cell r="CC864" t="str">
            <v/>
          </cell>
          <cell r="CD864" t="str">
            <v/>
          </cell>
          <cell r="CE864" t="str">
            <v/>
          </cell>
          <cell r="CF864" t="str">
            <v xml:space="preserve">Remove and replace part with standard tools. No Special tools predicted. </v>
          </cell>
          <cell r="CG864" t="str">
            <v/>
          </cell>
          <cell r="CH864" t="str">
            <v/>
          </cell>
          <cell r="CI864" t="str">
            <v xml:space="preserve">No consumeables predicted. </v>
          </cell>
          <cell r="CJ864" t="str">
            <v xml:space="preserve">No predicted life limitations. </v>
          </cell>
          <cell r="CK864" t="str">
            <v/>
          </cell>
          <cell r="CL864" t="str">
            <v>Y</v>
          </cell>
        </row>
        <row r="865">
          <cell r="A865">
            <v>885</v>
          </cell>
          <cell r="B865">
            <v>517</v>
          </cell>
          <cell r="C865">
            <v>2</v>
          </cell>
          <cell r="D865" t="str">
            <v>N</v>
          </cell>
          <cell r="E865">
            <v>0</v>
          </cell>
          <cell r="F865" t="str">
            <v>SV00A0A460AA07</v>
          </cell>
          <cell r="G865" t="str">
            <v/>
          </cell>
          <cell r="H865" t="str">
            <v>REPAIR</v>
          </cell>
          <cell r="I865" t="str">
            <v>AUXILIARY TANK- 3 - REPAIR</v>
          </cell>
          <cell r="J865" t="str">
            <v/>
          </cell>
          <cell r="K865" t="str">
            <v>DRAIN PLUG - AUX TANK</v>
          </cell>
          <cell r="L865" t="str">
            <v/>
          </cell>
          <cell r="M865" t="str">
            <v/>
          </cell>
          <cell r="N865" t="str">
            <v/>
          </cell>
          <cell r="O865">
            <v>0.9426000000000001</v>
          </cell>
          <cell r="P865">
            <v>0.9426000000000001</v>
          </cell>
          <cell r="Q865">
            <v>9.4260000000000009E-7</v>
          </cell>
          <cell r="R865">
            <v>1060895.3957139824</v>
          </cell>
          <cell r="S865" t="str">
            <v>No redundancy</v>
          </cell>
          <cell r="T865" t="str">
            <v>Sum of Below Parts</v>
          </cell>
          <cell r="U865">
            <v>1</v>
          </cell>
          <cell r="V865">
            <v>0.17026663837612274</v>
          </cell>
          <cell r="W865">
            <v>1.6049333333333332E-7</v>
          </cell>
          <cell r="X865" t="str">
            <v xml:space="preserve">See parts below. If insert is damaged, the removal and replacement of the tank is required. Other damaged parts can be replaced without replacing the tank. </v>
          </cell>
          <cell r="Z865">
            <v>0</v>
          </cell>
          <cell r="AA865" t="str">
            <v>T0</v>
          </cell>
          <cell r="AB865" t="str">
            <v>T0</v>
          </cell>
          <cell r="AC865" t="str">
            <v>T0</v>
          </cell>
          <cell r="AD865" t="str">
            <v>T0</v>
          </cell>
          <cell r="AL865" t="str">
            <v>MTTE =</v>
          </cell>
          <cell r="AM865">
            <v>0.17026663837612274</v>
          </cell>
          <cell r="AN865">
            <v>1.6049333333333332E-7</v>
          </cell>
          <cell r="AP865">
            <v>1</v>
          </cell>
          <cell r="AQ865">
            <v>4</v>
          </cell>
          <cell r="BJ865">
            <v>6</v>
          </cell>
          <cell r="BL865">
            <v>6</v>
          </cell>
          <cell r="BM865">
            <v>5</v>
          </cell>
          <cell r="BN865">
            <v>1</v>
          </cell>
          <cell r="BO865" t="str">
            <v/>
          </cell>
          <cell r="BP865" t="str">
            <v/>
          </cell>
          <cell r="BQ865" t="str">
            <v/>
          </cell>
          <cell r="BR865" t="str">
            <v/>
          </cell>
          <cell r="BS865" t="str">
            <v/>
          </cell>
          <cell r="BT865" t="str">
            <v/>
          </cell>
          <cell r="BU865" t="str">
            <v/>
          </cell>
          <cell r="BV865" t="str">
            <v/>
          </cell>
          <cell r="BW865" t="str">
            <v/>
          </cell>
          <cell r="BX865" t="str">
            <v/>
          </cell>
          <cell r="BY865" t="str">
            <v/>
          </cell>
          <cell r="BZ865" t="str">
            <v/>
          </cell>
          <cell r="CA865" t="str">
            <v/>
          </cell>
          <cell r="CB865" t="str">
            <v/>
          </cell>
          <cell r="CC865" t="str">
            <v/>
          </cell>
          <cell r="CD865" t="str">
            <v/>
          </cell>
          <cell r="CE865" t="str">
            <v/>
          </cell>
          <cell r="CF865" t="str">
            <v/>
          </cell>
          <cell r="CG865" t="str">
            <v/>
          </cell>
          <cell r="CH865" t="str">
            <v/>
          </cell>
          <cell r="CI865" t="str">
            <v/>
          </cell>
          <cell r="CJ865" t="str">
            <v/>
          </cell>
          <cell r="CK865" t="str">
            <v xml:space="preserve">See parts below. If insert is damaged, the removal and replacement of the tank is required. Other damaged parts can be replaced without replacing the tank. </v>
          </cell>
          <cell r="CL865" t="str">
            <v>Y</v>
          </cell>
        </row>
        <row r="866">
          <cell r="A866">
            <v>886</v>
          </cell>
          <cell r="B866">
            <v>517</v>
          </cell>
          <cell r="C866">
            <v>3</v>
          </cell>
          <cell r="D866" t="str">
            <v>Y</v>
          </cell>
          <cell r="E866">
            <v>0.44800000000000001</v>
          </cell>
          <cell r="F866" t="str">
            <v>SV00A0A460AA0701</v>
          </cell>
          <cell r="G866" t="str">
            <v>FT28274</v>
          </cell>
          <cell r="H866" t="str">
            <v>REPAIR</v>
          </cell>
          <cell r="I866" t="str">
            <v>AUXILIARY TANK- 3 - REPAIR</v>
          </cell>
          <cell r="J866" t="str">
            <v xml:space="preserve">M24 X 1.5 Nut Insert (RM) </v>
          </cell>
          <cell r="K866" t="str">
            <v xml:space="preserve">Drain Plug Assembly </v>
          </cell>
          <cell r="L866" t="str">
            <v xml:space="preserve">M24 X 1.5 Nut Insert (RM) </v>
          </cell>
          <cell r="M866">
            <v>1</v>
          </cell>
          <cell r="N866">
            <v>1</v>
          </cell>
          <cell r="O866">
            <v>0.44800000000000001</v>
          </cell>
          <cell r="P866">
            <v>0.44800000000000001</v>
          </cell>
          <cell r="Q866">
            <v>4.4799999999999999E-7</v>
          </cell>
          <cell r="R866">
            <v>2232142.8571428573</v>
          </cell>
          <cell r="S866" t="str">
            <v>No redundancy</v>
          </cell>
          <cell r="T866" t="str">
            <v>NPRD 95 P2-122, Insert Mount Engine - 0.0160M converted to hours.</v>
          </cell>
          <cell r="U866">
            <v>2</v>
          </cell>
          <cell r="V866">
            <v>0.23333333333333334</v>
          </cell>
          <cell r="W866">
            <v>1.0453333333333333E-7</v>
          </cell>
          <cell r="X866" t="str">
            <v xml:space="preserve">Tank is considered beyond economic repair. Remove and replace tank in accordance with above. Expected to require 2 mechanics to remove the tank. Repair by exchange available at First or Second line without special facilities. Remove and replace part with </v>
          </cell>
          <cell r="Z866">
            <v>1</v>
          </cell>
          <cell r="AA866" t="str">
            <v>R6</v>
          </cell>
          <cell r="AB866" t="str">
            <v>T0</v>
          </cell>
          <cell r="AC866" t="str">
            <v>T0</v>
          </cell>
          <cell r="AD866" t="str">
            <v>T0</v>
          </cell>
          <cell r="AE866">
            <v>0</v>
          </cell>
          <cell r="AF866">
            <v>1.6666666666666666E-2</v>
          </cell>
          <cell r="AG866">
            <v>0.11666666666666667</v>
          </cell>
          <cell r="AH866">
            <v>1.6666666666666666E-2</v>
          </cell>
          <cell r="AI866">
            <v>0</v>
          </cell>
          <cell r="AJ866">
            <v>8.3333333333333329E-2</v>
          </cell>
          <cell r="AK866">
            <v>0</v>
          </cell>
          <cell r="AL866">
            <v>0</v>
          </cell>
          <cell r="AM866">
            <v>0.23333333333333334</v>
          </cell>
          <cell r="AN866">
            <v>1.0453333333333333E-7</v>
          </cell>
          <cell r="AP866">
            <v>2</v>
          </cell>
          <cell r="AQ866">
            <v>3</v>
          </cell>
          <cell r="BD866">
            <v>2</v>
          </cell>
          <cell r="BJ866">
            <v>1</v>
          </cell>
          <cell r="BK866">
            <v>1</v>
          </cell>
          <cell r="BL866">
            <v>8</v>
          </cell>
          <cell r="BM866">
            <v>1</v>
          </cell>
          <cell r="BO866" t="str">
            <v/>
          </cell>
          <cell r="BP866" t="str">
            <v/>
          </cell>
          <cell r="BQ866" t="str">
            <v/>
          </cell>
          <cell r="BR866" t="str">
            <v/>
          </cell>
          <cell r="BS866" t="str">
            <v/>
          </cell>
          <cell r="BT866" t="str">
            <v/>
          </cell>
          <cell r="BU866" t="str">
            <v/>
          </cell>
          <cell r="BV866" t="str">
            <v xml:space="preserve">Tank is considered beyond economic repair. Remove and replace tank in accordance with above. Expected to require 2 mechanics to remove the tank. </v>
          </cell>
          <cell r="BW866" t="str">
            <v/>
          </cell>
          <cell r="BX866" t="str">
            <v/>
          </cell>
          <cell r="BY866" t="str">
            <v/>
          </cell>
          <cell r="BZ866" t="str">
            <v/>
          </cell>
          <cell r="CA866" t="str">
            <v xml:space="preserve">Repair by exchange available at First or Second line without special facilities. </v>
          </cell>
          <cell r="CB866" t="str">
            <v/>
          </cell>
          <cell r="CC866" t="str">
            <v/>
          </cell>
          <cell r="CD866" t="str">
            <v/>
          </cell>
          <cell r="CE866" t="str">
            <v/>
          </cell>
          <cell r="CF866" t="str">
            <v xml:space="preserve">Remove and replace part with standard tools. No Special tools predicted. </v>
          </cell>
          <cell r="CG866" t="str">
            <v xml:space="preserve">Reinstall in the reverse order. </v>
          </cell>
          <cell r="CH866" t="str">
            <v/>
          </cell>
          <cell r="CI866" t="str">
            <v>Use thread-locking compound on fasteners. Use silicone grease on bonded seals for preservation.  Use anti-seizing grease/compound on bulkhead connectors and bolts.  Use  bonding compound on mounting strap clamp locations as required. Recommended torque on</v>
          </cell>
          <cell r="CJ866" t="str">
            <v xml:space="preserve">No predicted life limitations. </v>
          </cell>
          <cell r="CK866" t="str">
            <v/>
          </cell>
          <cell r="CL866" t="str">
            <v>Y</v>
          </cell>
        </row>
        <row r="867">
          <cell r="A867">
            <v>887</v>
          </cell>
          <cell r="B867">
            <v>518</v>
          </cell>
          <cell r="C867">
            <v>3</v>
          </cell>
          <cell r="D867" t="str">
            <v>Y</v>
          </cell>
          <cell r="E867">
            <v>0.29959999999999998</v>
          </cell>
          <cell r="F867" t="str">
            <v>SV00A0A460AA0703</v>
          </cell>
          <cell r="G867" t="str">
            <v>ROV16SCFX</v>
          </cell>
          <cell r="H867" t="str">
            <v>REPAIR</v>
          </cell>
          <cell r="I867" t="str">
            <v>AUXILIARY TANK- 3 - REPAIR</v>
          </cell>
          <cell r="J867" t="str">
            <v>M24 X 1.5 Solid Plug</v>
          </cell>
          <cell r="K867" t="str">
            <v xml:space="preserve">Drain Plug Assembly </v>
          </cell>
          <cell r="L867" t="str">
            <v>M24 X 1.5 Solid Plug</v>
          </cell>
          <cell r="M867">
            <v>1</v>
          </cell>
          <cell r="N867">
            <v>1</v>
          </cell>
          <cell r="O867">
            <v>0.29959999999999998</v>
          </cell>
          <cell r="P867">
            <v>0.29959999999999998</v>
          </cell>
          <cell r="Q867">
            <v>2.9959999999999996E-7</v>
          </cell>
          <cell r="R867">
            <v>3337783.7116154879</v>
          </cell>
          <cell r="S867" t="str">
            <v>No redundancy</v>
          </cell>
          <cell r="T867" t="str">
            <v>NPRD 95 P2-152, Plug - 0.0107M converted to hours</v>
          </cell>
          <cell r="U867">
            <v>1</v>
          </cell>
          <cell r="V867">
            <v>9.9999999999999992E-2</v>
          </cell>
          <cell r="W867">
            <v>2.9959999999999992E-8</v>
          </cell>
          <cell r="X867" t="str">
            <v xml:space="preserve">Expected to require 1 mechanic to conduct repairs. Expected to be replaceable in situ. Repair by exchange available at First or Second line without special facilities. Remove and replace part with standard tools. No Special tools predicted. Use Sealant - </v>
          </cell>
          <cell r="Z867">
            <v>0</v>
          </cell>
          <cell r="AA867" t="str">
            <v>T0</v>
          </cell>
          <cell r="AB867" t="str">
            <v>T0</v>
          </cell>
          <cell r="AC867" t="str">
            <v>P20</v>
          </cell>
          <cell r="AD867" t="str">
            <v>T0</v>
          </cell>
          <cell r="AE867">
            <v>0</v>
          </cell>
          <cell r="AF867">
            <v>0</v>
          </cell>
          <cell r="AG867">
            <v>1.6666666666666666E-2</v>
          </cell>
          <cell r="AH867">
            <v>0</v>
          </cell>
          <cell r="AI867">
            <v>0</v>
          </cell>
          <cell r="AJ867">
            <v>8.3333333333333329E-2</v>
          </cell>
          <cell r="AK867">
            <v>0</v>
          </cell>
          <cell r="AL867">
            <v>0</v>
          </cell>
          <cell r="AM867">
            <v>9.9999999999999992E-2</v>
          </cell>
          <cell r="AN867">
            <v>2.9959999999999992E-8</v>
          </cell>
          <cell r="AP867">
            <v>2</v>
          </cell>
          <cell r="AQ867">
            <v>1</v>
          </cell>
          <cell r="BD867">
            <v>1</v>
          </cell>
          <cell r="BJ867">
            <v>1</v>
          </cell>
          <cell r="BL867">
            <v>7</v>
          </cell>
          <cell r="BM867">
            <v>1</v>
          </cell>
          <cell r="BO867" t="str">
            <v xml:space="preserve">Expected to require 1 mechanic to conduct repairs. </v>
          </cell>
          <cell r="BP867" t="str">
            <v xml:space="preserve">Expected to be replaceable in situ. </v>
          </cell>
          <cell r="BQ867" t="str">
            <v/>
          </cell>
          <cell r="BR867" t="str">
            <v/>
          </cell>
          <cell r="BS867" t="str">
            <v/>
          </cell>
          <cell r="BT867" t="str">
            <v/>
          </cell>
          <cell r="BU867" t="str">
            <v/>
          </cell>
          <cell r="BV867" t="str">
            <v/>
          </cell>
          <cell r="BW867" t="str">
            <v/>
          </cell>
          <cell r="BX867" t="str">
            <v/>
          </cell>
          <cell r="BY867" t="str">
            <v/>
          </cell>
          <cell r="BZ867" t="str">
            <v/>
          </cell>
          <cell r="CA867" t="str">
            <v xml:space="preserve">Repair by exchange available at First or Second line without special facilities. </v>
          </cell>
          <cell r="CB867" t="str">
            <v/>
          </cell>
          <cell r="CC867" t="str">
            <v/>
          </cell>
          <cell r="CD867" t="str">
            <v/>
          </cell>
          <cell r="CE867" t="str">
            <v/>
          </cell>
          <cell r="CF867" t="str">
            <v xml:space="preserve">Remove and replace part with standard tools. No Special tools predicted. </v>
          </cell>
          <cell r="CG867" t="str">
            <v/>
          </cell>
          <cell r="CH867" t="str">
            <v/>
          </cell>
          <cell r="CI867" t="str">
            <v>Use Sealant - Copper Ease, FPT Part Number Y-C5A. Recommended torque on the drain plug is 37Nm+/- 3.0.</v>
          </cell>
          <cell r="CJ867" t="str">
            <v xml:space="preserve">No predicted life limitations. </v>
          </cell>
          <cell r="CK867" t="str">
            <v/>
          </cell>
          <cell r="CL867" t="str">
            <v>Y</v>
          </cell>
        </row>
        <row r="868">
          <cell r="A868">
            <v>888</v>
          </cell>
          <cell r="B868">
            <v>519</v>
          </cell>
          <cell r="C868">
            <v>3</v>
          </cell>
          <cell r="D868" t="str">
            <v>Y</v>
          </cell>
          <cell r="E868">
            <v>0.19500000000000001</v>
          </cell>
          <cell r="F868" t="str">
            <v>SV00A0A460AA0705</v>
          </cell>
          <cell r="G868" t="str">
            <v>Y-BS-M24</v>
          </cell>
          <cell r="H868" t="str">
            <v>REPAIR</v>
          </cell>
          <cell r="I868" t="str">
            <v>AUXILIARY TANK- 3 - REPAIR</v>
          </cell>
          <cell r="J868" t="str">
            <v>M24 X 1.5 Bonded Seal</v>
          </cell>
          <cell r="K868" t="str">
            <v xml:space="preserve">Drain Plug Assembly </v>
          </cell>
          <cell r="L868" t="str">
            <v>M24 X 1.5 Bonded Seal</v>
          </cell>
          <cell r="M868">
            <v>1</v>
          </cell>
          <cell r="N868">
            <v>1</v>
          </cell>
          <cell r="O868">
            <v>0.19500000000000001</v>
          </cell>
          <cell r="P868">
            <v>0.19500000000000001</v>
          </cell>
          <cell r="Q868">
            <v>1.9500000000000001E-7</v>
          </cell>
          <cell r="R868">
            <v>5128205.128205128</v>
          </cell>
          <cell r="S868" t="str">
            <v>No redundancy</v>
          </cell>
          <cell r="T868" t="str">
            <v>NPRD 95 P2-179, Seal O-Ring - 0.0780 GF converted to GM.</v>
          </cell>
          <cell r="U868">
            <v>1</v>
          </cell>
          <cell r="V868">
            <v>0.13333333333333333</v>
          </cell>
          <cell r="W868">
            <v>2.6000000000000001E-8</v>
          </cell>
          <cell r="X868" t="str">
            <v xml:space="preserve">Expected to require 1 mechanic to conduct repairs. Expected to be replaceable in situ. Repair by exchange available at First or Second line without special facilities. Remove and replace part with standard tools. No Special tools predicted. Use Sealant - </v>
          </cell>
          <cell r="Z868">
            <v>0</v>
          </cell>
          <cell r="AA868" t="str">
            <v>T0</v>
          </cell>
          <cell r="AB868" t="str">
            <v>T0</v>
          </cell>
          <cell r="AC868" t="str">
            <v>P7</v>
          </cell>
          <cell r="AD868" t="str">
            <v>T0</v>
          </cell>
          <cell r="AE868">
            <v>0</v>
          </cell>
          <cell r="AF868">
            <v>0</v>
          </cell>
          <cell r="AG868">
            <v>0.05</v>
          </cell>
          <cell r="AH868">
            <v>0</v>
          </cell>
          <cell r="AI868">
            <v>0</v>
          </cell>
          <cell r="AJ868">
            <v>8.3333333333333329E-2</v>
          </cell>
          <cell r="AK868">
            <v>0</v>
          </cell>
          <cell r="AL868">
            <v>0</v>
          </cell>
          <cell r="AM868">
            <v>0.13333333333333333</v>
          </cell>
          <cell r="AN868">
            <v>2.6000000000000001E-8</v>
          </cell>
          <cell r="AP868">
            <v>2</v>
          </cell>
          <cell r="AQ868">
            <v>1</v>
          </cell>
          <cell r="BD868">
            <v>1</v>
          </cell>
          <cell r="BJ868">
            <v>1</v>
          </cell>
          <cell r="BL868">
            <v>7</v>
          </cell>
          <cell r="BM868">
            <v>4</v>
          </cell>
          <cell r="BO868" t="str">
            <v xml:space="preserve">Expected to require 1 mechanic to conduct repairs. </v>
          </cell>
          <cell r="BP868" t="str">
            <v xml:space="preserve">Expected to be replaceable in situ. </v>
          </cell>
          <cell r="BQ868" t="str">
            <v/>
          </cell>
          <cell r="BR868" t="str">
            <v/>
          </cell>
          <cell r="BS868" t="str">
            <v/>
          </cell>
          <cell r="BT868" t="str">
            <v/>
          </cell>
          <cell r="BU868" t="str">
            <v/>
          </cell>
          <cell r="BV868" t="str">
            <v/>
          </cell>
          <cell r="BW868" t="str">
            <v/>
          </cell>
          <cell r="BX868" t="str">
            <v/>
          </cell>
          <cell r="BY868" t="str">
            <v/>
          </cell>
          <cell r="BZ868" t="str">
            <v/>
          </cell>
          <cell r="CA868" t="str">
            <v xml:space="preserve">Repair by exchange available at First or Second line without special facilities. </v>
          </cell>
          <cell r="CB868" t="str">
            <v/>
          </cell>
          <cell r="CC868" t="str">
            <v/>
          </cell>
          <cell r="CD868" t="str">
            <v/>
          </cell>
          <cell r="CE868" t="str">
            <v/>
          </cell>
          <cell r="CF868" t="str">
            <v xml:space="preserve">Remove and replace part with standard tools. No Special tools predicted. </v>
          </cell>
          <cell r="CG868" t="str">
            <v/>
          </cell>
          <cell r="CH868" t="str">
            <v/>
          </cell>
          <cell r="CI868" t="str">
            <v>Use Sealant - Copper Ease, FPT Part Number Y-C5A. Recommended torque on the drain plug is 37Nm+/- 3.0.</v>
          </cell>
          <cell r="CJ868" t="str">
            <v xml:space="preserve">Life Limited. This material is subject to deterioration. Inspect on condition at 10 years, and every 5 years subsequently. If disturbed, replace with new. </v>
          </cell>
          <cell r="CK868" t="str">
            <v/>
          </cell>
          <cell r="CL868" t="str">
            <v>Y</v>
          </cell>
        </row>
        <row r="869">
          <cell r="A869">
            <v>889</v>
          </cell>
          <cell r="B869">
            <v>416</v>
          </cell>
          <cell r="C869">
            <v>2</v>
          </cell>
          <cell r="D869" t="str">
            <v>N</v>
          </cell>
          <cell r="E869">
            <v>0</v>
          </cell>
          <cell r="F869" t="str">
            <v>SV00A0A410AA13</v>
          </cell>
          <cell r="G869" t="str">
            <v>FT28685</v>
          </cell>
          <cell r="H869" t="str">
            <v>REPAIR</v>
          </cell>
          <cell r="I869" t="str">
            <v>AUXILIARY TANK- 3 - REPAIR</v>
          </cell>
          <cell r="J869" t="str">
            <v/>
          </cell>
          <cell r="K869" t="str">
            <v>SUPPORT STRUCTURE</v>
          </cell>
          <cell r="L869" t="str">
            <v/>
          </cell>
          <cell r="M869" t="str">
            <v/>
          </cell>
          <cell r="N869" t="str">
            <v/>
          </cell>
          <cell r="O869">
            <v>1.0196930743549735</v>
          </cell>
          <cell r="P869">
            <v>1.0196930743549735</v>
          </cell>
          <cell r="Q869">
            <v>1.0196930743549735E-6</v>
          </cell>
          <cell r="R869">
            <v>980687.25300754758</v>
          </cell>
          <cell r="S869" t="str">
            <v>No redundancy</v>
          </cell>
          <cell r="T869" t="str">
            <v>NPRD 95 P2- 152, Plate Universal - 0.0040M converted to hours</v>
          </cell>
          <cell r="U869">
            <v>1</v>
          </cell>
          <cell r="V869">
            <v>0.29645188621745755</v>
          </cell>
          <cell r="W869">
            <v>3.022899352554101E-7</v>
          </cell>
          <cell r="X869" t="str">
            <v xml:space="preserve">Repair by exchange available at First or Second line without special facilities. Remove and replace part with standard tools. No Special tools predicted. See parts below. Individual damaged parts can be replaced without replacing the tank. </v>
          </cell>
          <cell r="Z869">
            <v>0</v>
          </cell>
          <cell r="AA869" t="str">
            <v>T0</v>
          </cell>
          <cell r="AB869" t="str">
            <v>T0</v>
          </cell>
          <cell r="AC869" t="str">
            <v>T0</v>
          </cell>
          <cell r="AD869" t="str">
            <v>T0</v>
          </cell>
          <cell r="AL869" t="str">
            <v>MTTE =</v>
          </cell>
          <cell r="AM869">
            <v>0.29645188621745755</v>
          </cell>
          <cell r="AN869">
            <v>3.022899352554101E-7</v>
          </cell>
          <cell r="AP869">
            <v>1</v>
          </cell>
          <cell r="AQ869">
            <v>4</v>
          </cell>
          <cell r="BJ869">
            <v>1</v>
          </cell>
          <cell r="BL869">
            <v>6</v>
          </cell>
          <cell r="BM869">
            <v>5</v>
          </cell>
          <cell r="BN869">
            <v>2</v>
          </cell>
          <cell r="BO869" t="str">
            <v/>
          </cell>
          <cell r="BP869" t="str">
            <v/>
          </cell>
          <cell r="BQ869" t="str">
            <v/>
          </cell>
          <cell r="BR869" t="str">
            <v/>
          </cell>
          <cell r="BS869" t="str">
            <v/>
          </cell>
          <cell r="BT869" t="str">
            <v/>
          </cell>
          <cell r="BU869" t="str">
            <v/>
          </cell>
          <cell r="BV869" t="str">
            <v/>
          </cell>
          <cell r="BW869" t="str">
            <v/>
          </cell>
          <cell r="BX869" t="str">
            <v/>
          </cell>
          <cell r="BY869" t="str">
            <v/>
          </cell>
          <cell r="BZ869" t="str">
            <v/>
          </cell>
          <cell r="CA869" t="str">
            <v xml:space="preserve">Repair by exchange available at First or Second line without special facilities. </v>
          </cell>
          <cell r="CB869" t="str">
            <v/>
          </cell>
          <cell r="CC869" t="str">
            <v/>
          </cell>
          <cell r="CD869" t="str">
            <v/>
          </cell>
          <cell r="CE869" t="str">
            <v/>
          </cell>
          <cell r="CF869" t="str">
            <v xml:space="preserve">Remove and replace part with standard tools. No Special tools predicted. </v>
          </cell>
          <cell r="CG869" t="str">
            <v/>
          </cell>
          <cell r="CH869" t="str">
            <v/>
          </cell>
          <cell r="CI869" t="str">
            <v/>
          </cell>
          <cell r="CJ869" t="str">
            <v/>
          </cell>
          <cell r="CK869" t="str">
            <v xml:space="preserve">See parts below. Individual damaged parts can be replaced without replacing the tank. </v>
          </cell>
          <cell r="CL869" t="str">
            <v>Y</v>
          </cell>
        </row>
        <row r="870">
          <cell r="A870">
            <v>890</v>
          </cell>
          <cell r="B870" t="str">
            <v>Aluminium</v>
          </cell>
          <cell r="C870">
            <v>3</v>
          </cell>
          <cell r="D870" t="str">
            <v>Y</v>
          </cell>
          <cell r="E870">
            <v>2.8000000000000001E-2</v>
          </cell>
          <cell r="F870" t="str">
            <v>SV00A0A410AA1301</v>
          </cell>
          <cell r="G870" t="str">
            <v>FT29100</v>
          </cell>
          <cell r="H870" t="str">
            <v>REPAIR</v>
          </cell>
          <cell r="I870" t="str">
            <v>AUXILIARY TANK- 3 - REPAIR</v>
          </cell>
          <cell r="J870" t="str">
            <v>Aux Retaining Bar</v>
          </cell>
          <cell r="K870" t="str">
            <v>Aluminium Support Structure</v>
          </cell>
          <cell r="L870" t="str">
            <v>Aux Retaining Bar</v>
          </cell>
          <cell r="M870">
            <v>2</v>
          </cell>
          <cell r="N870">
            <v>2</v>
          </cell>
          <cell r="O870">
            <v>1.4E-2</v>
          </cell>
          <cell r="P870">
            <v>2.8000000000000001E-2</v>
          </cell>
          <cell r="Q870">
            <v>2.7999999999999999E-8</v>
          </cell>
          <cell r="R870">
            <v>35714285.714285716</v>
          </cell>
          <cell r="S870" t="str">
            <v>No redundancy</v>
          </cell>
          <cell r="T870" t="str">
            <v>NPRD 95 P2- 152, Plate Universal - 0.0040M converted to hours and divided by 8 (8 parts in Aluminium Support Structure)</v>
          </cell>
          <cell r="U870">
            <v>1</v>
          </cell>
          <cell r="V870">
            <v>0.7333333333333335</v>
          </cell>
          <cell r="W870">
            <v>2.0533333333333339E-8</v>
          </cell>
          <cell r="X870"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870">
            <v>1</v>
          </cell>
          <cell r="AA870" t="str">
            <v>R6</v>
          </cell>
          <cell r="AB870" t="str">
            <v>T0</v>
          </cell>
          <cell r="AC870" t="str">
            <v>P23</v>
          </cell>
          <cell r="AD870" t="str">
            <v>T0</v>
          </cell>
          <cell r="AE870">
            <v>0</v>
          </cell>
          <cell r="AF870">
            <v>1.6666666666666666E-2</v>
          </cell>
          <cell r="AG870">
            <v>0.6166666666666667</v>
          </cell>
          <cell r="AH870">
            <v>1.6666666666666666E-2</v>
          </cell>
          <cell r="AI870">
            <v>0</v>
          </cell>
          <cell r="AJ870">
            <v>8.3333333333333329E-2</v>
          </cell>
          <cell r="AK870">
            <v>0</v>
          </cell>
          <cell r="AL870">
            <v>0</v>
          </cell>
          <cell r="AM870">
            <v>0.7333333333333335</v>
          </cell>
          <cell r="AN870">
            <v>2.0533333333333339E-8</v>
          </cell>
          <cell r="AP870">
            <v>2</v>
          </cell>
          <cell r="AQ870">
            <v>2</v>
          </cell>
          <cell r="BD870">
            <v>2</v>
          </cell>
          <cell r="BJ870">
            <v>1</v>
          </cell>
          <cell r="BK870">
            <v>1</v>
          </cell>
          <cell r="BL870">
            <v>2</v>
          </cell>
          <cell r="BM870">
            <v>1</v>
          </cell>
          <cell r="BO870" t="str">
            <v/>
          </cell>
          <cell r="BP870" t="str">
            <v xml:space="preserve">Expected to be replaceable. </v>
          </cell>
          <cell r="BQ870" t="str">
            <v/>
          </cell>
          <cell r="BR870" t="str">
            <v/>
          </cell>
          <cell r="BS870" t="str">
            <v/>
          </cell>
          <cell r="BT870" t="str">
            <v/>
          </cell>
          <cell r="BU870" t="str">
            <v/>
          </cell>
          <cell r="BV870" t="str">
            <v xml:space="preserve">Remove tank in accordance with above to gain access. Expected to need 2 mechanics to remove tank. </v>
          </cell>
          <cell r="BW870" t="str">
            <v/>
          </cell>
          <cell r="BX870" t="str">
            <v/>
          </cell>
          <cell r="BY870" t="str">
            <v/>
          </cell>
          <cell r="BZ870" t="str">
            <v/>
          </cell>
          <cell r="CA870" t="str">
            <v xml:space="preserve">Repair by exchange available at First or Second line without special facilities. </v>
          </cell>
          <cell r="CB870" t="str">
            <v/>
          </cell>
          <cell r="CC870" t="str">
            <v/>
          </cell>
          <cell r="CD870" t="str">
            <v/>
          </cell>
          <cell r="CE870" t="str">
            <v/>
          </cell>
          <cell r="CF870" t="str">
            <v xml:space="preserve">Remove and replace part with standard tools. No Special tools predicted. </v>
          </cell>
          <cell r="CG870" t="str">
            <v xml:space="preserve">Reinstall in the reverse order. </v>
          </cell>
          <cell r="CH870" t="str">
            <v/>
          </cell>
          <cell r="CI870" t="str">
            <v xml:space="preserve">Use thread-locking compound on fasteners. Use silicone grease on bonded seals for preservation.  Use anti-seizing grease/compound on bulkhead connectors and bolts.  Use  bonding compound on mounting strap clamp locations as required. </v>
          </cell>
          <cell r="CJ870" t="str">
            <v xml:space="preserve">No predicted life limitations. </v>
          </cell>
          <cell r="CK870" t="str">
            <v/>
          </cell>
          <cell r="CL870" t="str">
            <v>Y</v>
          </cell>
        </row>
        <row r="871">
          <cell r="A871">
            <v>891</v>
          </cell>
          <cell r="B871" t="str">
            <v>Aluminium</v>
          </cell>
          <cell r="C871">
            <v>3</v>
          </cell>
          <cell r="D871" t="str">
            <v>Y</v>
          </cell>
          <cell r="E871">
            <v>1.4E-2</v>
          </cell>
          <cell r="F871" t="str">
            <v>SV00A0A410AA1303</v>
          </cell>
          <cell r="G871" t="str">
            <v>FT29101</v>
          </cell>
          <cell r="H871" t="str">
            <v>REPAIR</v>
          </cell>
          <cell r="I871" t="str">
            <v>AUXILIARY TANK- 3 - REPAIR</v>
          </cell>
          <cell r="J871" t="str">
            <v>Aux Bottom Cradle</v>
          </cell>
          <cell r="K871" t="str">
            <v>Aluminium Support Structure</v>
          </cell>
          <cell r="L871" t="str">
            <v>Aux Bottom Cradle</v>
          </cell>
          <cell r="M871">
            <v>1</v>
          </cell>
          <cell r="N871">
            <v>1</v>
          </cell>
          <cell r="O871">
            <v>1.4E-2</v>
          </cell>
          <cell r="P871">
            <v>1.4E-2</v>
          </cell>
          <cell r="Q871">
            <v>1.4E-8</v>
          </cell>
          <cell r="R871">
            <v>71428571.428571433</v>
          </cell>
          <cell r="S871" t="str">
            <v>No redundancy</v>
          </cell>
          <cell r="T871" t="str">
            <v>NPRD 95 P2- 152, Plate Universal - 0.0040M converted to hours and divided by 8 (8 parts in Aluminium Support Structure)</v>
          </cell>
          <cell r="U871">
            <v>1</v>
          </cell>
          <cell r="V871">
            <v>0.7333333333333335</v>
          </cell>
          <cell r="W871">
            <v>1.0266666666666669E-8</v>
          </cell>
          <cell r="X871"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871">
            <v>1</v>
          </cell>
          <cell r="AA871" t="str">
            <v>R6</v>
          </cell>
          <cell r="AB871" t="str">
            <v>T0</v>
          </cell>
          <cell r="AC871" t="str">
            <v>P23</v>
          </cell>
          <cell r="AD871" t="str">
            <v>T0</v>
          </cell>
          <cell r="AE871">
            <v>0</v>
          </cell>
          <cell r="AF871">
            <v>1.6666666666666666E-2</v>
          </cell>
          <cell r="AG871">
            <v>0.6166666666666667</v>
          </cell>
          <cell r="AH871">
            <v>1.6666666666666666E-2</v>
          </cell>
          <cell r="AI871">
            <v>0</v>
          </cell>
          <cell r="AJ871">
            <v>8.3333333333333329E-2</v>
          </cell>
          <cell r="AK871">
            <v>0</v>
          </cell>
          <cell r="AL871">
            <v>0</v>
          </cell>
          <cell r="AM871">
            <v>0.7333333333333335</v>
          </cell>
          <cell r="AN871">
            <v>1.0266666666666669E-8</v>
          </cell>
          <cell r="AP871">
            <v>2</v>
          </cell>
          <cell r="AQ871">
            <v>2</v>
          </cell>
          <cell r="BD871">
            <v>2</v>
          </cell>
          <cell r="BJ871">
            <v>1</v>
          </cell>
          <cell r="BK871">
            <v>1</v>
          </cell>
          <cell r="BL871">
            <v>2</v>
          </cell>
          <cell r="BM871">
            <v>1</v>
          </cell>
          <cell r="BO871" t="str">
            <v/>
          </cell>
          <cell r="BP871" t="str">
            <v xml:space="preserve">Expected to be replaceable. </v>
          </cell>
          <cell r="BQ871" t="str">
            <v/>
          </cell>
          <cell r="BR871" t="str">
            <v/>
          </cell>
          <cell r="BS871" t="str">
            <v/>
          </cell>
          <cell r="BT871" t="str">
            <v/>
          </cell>
          <cell r="BU871" t="str">
            <v/>
          </cell>
          <cell r="BV871" t="str">
            <v xml:space="preserve">Remove tank in accordance with above to gain access. Expected to need 2 mechanics to remove tank. </v>
          </cell>
          <cell r="BW871" t="str">
            <v/>
          </cell>
          <cell r="BX871" t="str">
            <v/>
          </cell>
          <cell r="BY871" t="str">
            <v/>
          </cell>
          <cell r="BZ871" t="str">
            <v/>
          </cell>
          <cell r="CA871" t="str">
            <v xml:space="preserve">Repair by exchange available at First or Second line without special facilities. </v>
          </cell>
          <cell r="CB871" t="str">
            <v/>
          </cell>
          <cell r="CC871" t="str">
            <v/>
          </cell>
          <cell r="CD871" t="str">
            <v/>
          </cell>
          <cell r="CE871" t="str">
            <v/>
          </cell>
          <cell r="CF871" t="str">
            <v xml:space="preserve">Remove and replace part with standard tools. No Special tools predicted. </v>
          </cell>
          <cell r="CG871" t="str">
            <v xml:space="preserve">Reinstall in the reverse order. </v>
          </cell>
          <cell r="CH871" t="str">
            <v/>
          </cell>
          <cell r="CI871" t="str">
            <v xml:space="preserve">Use thread-locking compound on fasteners. Use silicone grease on bonded seals for preservation.  Use anti-seizing grease/compound on bulkhead connectors and bolts.  Use  bonding compound on mounting strap clamp locations as required. </v>
          </cell>
          <cell r="CJ871" t="str">
            <v xml:space="preserve">No predicted life limitations. </v>
          </cell>
          <cell r="CK871" t="str">
            <v/>
          </cell>
          <cell r="CL871" t="str">
            <v>Y</v>
          </cell>
        </row>
        <row r="872">
          <cell r="A872">
            <v>892</v>
          </cell>
          <cell r="B872" t="str">
            <v>Aluminium</v>
          </cell>
          <cell r="C872">
            <v>3</v>
          </cell>
          <cell r="D872" t="str">
            <v>Y</v>
          </cell>
          <cell r="E872">
            <v>2.8000000000000001E-2</v>
          </cell>
          <cell r="F872" t="str">
            <v>SV00A0A410AA1305</v>
          </cell>
          <cell r="G872" t="str">
            <v>FT29102</v>
          </cell>
          <cell r="H872" t="str">
            <v>REPAIR</v>
          </cell>
          <cell r="I872" t="str">
            <v>AUXILIARY TANK- 3 - REPAIR</v>
          </cell>
          <cell r="J872" t="str">
            <v>Aux Strut Retainer</v>
          </cell>
          <cell r="K872" t="str">
            <v>Aluminium Support Structure</v>
          </cell>
          <cell r="L872" t="str">
            <v>Aux Strut Retainer</v>
          </cell>
          <cell r="M872">
            <v>2</v>
          </cell>
          <cell r="N872">
            <v>2</v>
          </cell>
          <cell r="O872">
            <v>1.4E-2</v>
          </cell>
          <cell r="P872">
            <v>2.8000000000000001E-2</v>
          </cell>
          <cell r="Q872">
            <v>2.7999999999999999E-8</v>
          </cell>
          <cell r="R872">
            <v>35714285.714285716</v>
          </cell>
          <cell r="S872" t="str">
            <v>No redundancy</v>
          </cell>
          <cell r="T872" t="str">
            <v>NPRD 95 P2- 152, Plate Universal - 0.0040M converted to hours and divided by 8 (8 parts in Aluminium Support Structure)</v>
          </cell>
          <cell r="U872">
            <v>1</v>
          </cell>
          <cell r="V872">
            <v>0.7333333333333335</v>
          </cell>
          <cell r="W872">
            <v>2.0533333333333339E-8</v>
          </cell>
          <cell r="X872"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872">
            <v>1</v>
          </cell>
          <cell r="AA872" t="str">
            <v>R6</v>
          </cell>
          <cell r="AB872" t="str">
            <v>T0</v>
          </cell>
          <cell r="AC872" t="str">
            <v>P23</v>
          </cell>
          <cell r="AD872" t="str">
            <v>T0</v>
          </cell>
          <cell r="AE872">
            <v>0</v>
          </cell>
          <cell r="AF872">
            <v>1.6666666666666666E-2</v>
          </cell>
          <cell r="AG872">
            <v>0.6166666666666667</v>
          </cell>
          <cell r="AH872">
            <v>1.6666666666666666E-2</v>
          </cell>
          <cell r="AI872">
            <v>0</v>
          </cell>
          <cell r="AJ872">
            <v>8.3333333333333329E-2</v>
          </cell>
          <cell r="AK872">
            <v>0</v>
          </cell>
          <cell r="AL872">
            <v>0</v>
          </cell>
          <cell r="AM872">
            <v>0.7333333333333335</v>
          </cell>
          <cell r="AN872">
            <v>2.0533333333333339E-8</v>
          </cell>
          <cell r="AP872">
            <v>2</v>
          </cell>
          <cell r="AQ872">
            <v>2</v>
          </cell>
          <cell r="BD872">
            <v>2</v>
          </cell>
          <cell r="BJ872">
            <v>1</v>
          </cell>
          <cell r="BK872">
            <v>1</v>
          </cell>
          <cell r="BL872">
            <v>2</v>
          </cell>
          <cell r="BM872">
            <v>1</v>
          </cell>
          <cell r="BO872" t="str">
            <v/>
          </cell>
          <cell r="BP872" t="str">
            <v xml:space="preserve">Expected to be replaceable. </v>
          </cell>
          <cell r="BQ872" t="str">
            <v/>
          </cell>
          <cell r="BR872" t="str">
            <v/>
          </cell>
          <cell r="BS872" t="str">
            <v/>
          </cell>
          <cell r="BT872" t="str">
            <v/>
          </cell>
          <cell r="BU872" t="str">
            <v/>
          </cell>
          <cell r="BV872" t="str">
            <v xml:space="preserve">Remove tank in accordance with above to gain access. Expected to need 2 mechanics to remove tank. </v>
          </cell>
          <cell r="BW872" t="str">
            <v/>
          </cell>
          <cell r="BX872" t="str">
            <v/>
          </cell>
          <cell r="BY872" t="str">
            <v/>
          </cell>
          <cell r="BZ872" t="str">
            <v/>
          </cell>
          <cell r="CA872" t="str">
            <v xml:space="preserve">Repair by exchange available at First or Second line without special facilities. </v>
          </cell>
          <cell r="CB872" t="str">
            <v/>
          </cell>
          <cell r="CC872" t="str">
            <v/>
          </cell>
          <cell r="CD872" t="str">
            <v/>
          </cell>
          <cell r="CE872" t="str">
            <v/>
          </cell>
          <cell r="CF872" t="str">
            <v xml:space="preserve">Remove and replace part with standard tools. No Special tools predicted. </v>
          </cell>
          <cell r="CG872" t="str">
            <v xml:space="preserve">Reinstall in the reverse order. </v>
          </cell>
          <cell r="CH872" t="str">
            <v/>
          </cell>
          <cell r="CI872" t="str">
            <v xml:space="preserve">Use thread-locking compound on fasteners. Use silicone grease on bonded seals for preservation.  Use anti-seizing grease/compound on bulkhead connectors and bolts.  Use  bonding compound on mounting strap clamp locations as required. </v>
          </cell>
          <cell r="CJ872" t="str">
            <v xml:space="preserve">No predicted life limitations. </v>
          </cell>
          <cell r="CK872" t="str">
            <v/>
          </cell>
          <cell r="CL872" t="str">
            <v>Y</v>
          </cell>
        </row>
        <row r="873">
          <cell r="A873">
            <v>893</v>
          </cell>
          <cell r="B873" t="str">
            <v>Aluminium</v>
          </cell>
          <cell r="C873">
            <v>3</v>
          </cell>
          <cell r="D873" t="str">
            <v>Y</v>
          </cell>
          <cell r="E873">
            <v>1.4E-2</v>
          </cell>
          <cell r="F873" t="str">
            <v>SV00A0A410AA1307</v>
          </cell>
          <cell r="G873" t="str">
            <v>FT29103</v>
          </cell>
          <cell r="H873" t="str">
            <v>REPAIR</v>
          </cell>
          <cell r="I873" t="str">
            <v>AUXILIARY TANK- 3 - REPAIR</v>
          </cell>
          <cell r="J873" t="str">
            <v>Aux Wedge Plate</v>
          </cell>
          <cell r="K873" t="str">
            <v>Aluminium Support Structure</v>
          </cell>
          <cell r="L873" t="str">
            <v>Aux Wedge Plate</v>
          </cell>
          <cell r="M873">
            <v>1</v>
          </cell>
          <cell r="N873">
            <v>1</v>
          </cell>
          <cell r="O873">
            <v>1.4E-2</v>
          </cell>
          <cell r="P873">
            <v>1.4E-2</v>
          </cell>
          <cell r="Q873">
            <v>1.4E-8</v>
          </cell>
          <cell r="R873">
            <v>71428571.428571433</v>
          </cell>
          <cell r="S873" t="str">
            <v>No redundancy</v>
          </cell>
          <cell r="T873" t="str">
            <v>NPRD 95 P2- 152, Plate Universal - 0.0040M converted to hours and divided by 8 (8 parts in Aluminium Support Structure)</v>
          </cell>
          <cell r="U873">
            <v>1</v>
          </cell>
          <cell r="V873">
            <v>0.7333333333333335</v>
          </cell>
          <cell r="W873">
            <v>1.0266666666666669E-8</v>
          </cell>
          <cell r="X873"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873">
            <v>1</v>
          </cell>
          <cell r="AA873" t="str">
            <v>R6</v>
          </cell>
          <cell r="AB873" t="str">
            <v>T0</v>
          </cell>
          <cell r="AC873" t="str">
            <v>P23</v>
          </cell>
          <cell r="AD873" t="str">
            <v>T0</v>
          </cell>
          <cell r="AE873">
            <v>0</v>
          </cell>
          <cell r="AF873">
            <v>1.6666666666666666E-2</v>
          </cell>
          <cell r="AG873">
            <v>0.6166666666666667</v>
          </cell>
          <cell r="AH873">
            <v>1.6666666666666666E-2</v>
          </cell>
          <cell r="AI873">
            <v>0</v>
          </cell>
          <cell r="AJ873">
            <v>8.3333333333333329E-2</v>
          </cell>
          <cell r="AK873">
            <v>0</v>
          </cell>
          <cell r="AL873">
            <v>0</v>
          </cell>
          <cell r="AM873">
            <v>0.7333333333333335</v>
          </cell>
          <cell r="AN873">
            <v>1.0266666666666669E-8</v>
          </cell>
          <cell r="AP873">
            <v>2</v>
          </cell>
          <cell r="AQ873">
            <v>2</v>
          </cell>
          <cell r="BD873">
            <v>2</v>
          </cell>
          <cell r="BJ873">
            <v>1</v>
          </cell>
          <cell r="BK873">
            <v>1</v>
          </cell>
          <cell r="BL873">
            <v>2</v>
          </cell>
          <cell r="BM873">
            <v>1</v>
          </cell>
          <cell r="BO873" t="str">
            <v/>
          </cell>
          <cell r="BP873" t="str">
            <v xml:space="preserve">Expected to be replaceable. </v>
          </cell>
          <cell r="BQ873" t="str">
            <v/>
          </cell>
          <cell r="BR873" t="str">
            <v/>
          </cell>
          <cell r="BS873" t="str">
            <v/>
          </cell>
          <cell r="BT873" t="str">
            <v/>
          </cell>
          <cell r="BU873" t="str">
            <v/>
          </cell>
          <cell r="BV873" t="str">
            <v xml:space="preserve">Remove tank in accordance with above to gain access. Expected to need 2 mechanics to remove tank. </v>
          </cell>
          <cell r="BW873" t="str">
            <v/>
          </cell>
          <cell r="BX873" t="str">
            <v/>
          </cell>
          <cell r="BY873" t="str">
            <v/>
          </cell>
          <cell r="BZ873" t="str">
            <v/>
          </cell>
          <cell r="CA873" t="str">
            <v xml:space="preserve">Repair by exchange available at First or Second line without special facilities. </v>
          </cell>
          <cell r="CB873" t="str">
            <v/>
          </cell>
          <cell r="CC873" t="str">
            <v/>
          </cell>
          <cell r="CD873" t="str">
            <v/>
          </cell>
          <cell r="CE873" t="str">
            <v/>
          </cell>
          <cell r="CF873" t="str">
            <v xml:space="preserve">Remove and replace part with standard tools. No Special tools predicted. </v>
          </cell>
          <cell r="CG873" t="str">
            <v xml:space="preserve">Reinstall in the reverse order. </v>
          </cell>
          <cell r="CH873" t="str">
            <v/>
          </cell>
          <cell r="CI873" t="str">
            <v xml:space="preserve">Use thread-locking compound on fasteners. Use silicone grease on bonded seals for preservation.  Use anti-seizing grease/compound on bulkhead connectors and bolts.  Use  bonding compound on mounting strap clamp locations as required. </v>
          </cell>
          <cell r="CJ873" t="str">
            <v xml:space="preserve">No predicted life limitations. </v>
          </cell>
          <cell r="CK873" t="str">
            <v/>
          </cell>
          <cell r="CL873" t="str">
            <v>Y</v>
          </cell>
        </row>
        <row r="874">
          <cell r="A874">
            <v>894</v>
          </cell>
          <cell r="B874" t="str">
            <v>Aluminium</v>
          </cell>
          <cell r="C874">
            <v>3</v>
          </cell>
          <cell r="D874" t="str">
            <v>Y</v>
          </cell>
          <cell r="E874">
            <v>1.4E-2</v>
          </cell>
          <cell r="F874" t="str">
            <v>SV00A0A410AA1309</v>
          </cell>
          <cell r="G874" t="str">
            <v>FT29104</v>
          </cell>
          <cell r="H874" t="str">
            <v>REPAIR</v>
          </cell>
          <cell r="I874" t="str">
            <v>AUXILIARY TANK- 3 - REPAIR</v>
          </cell>
          <cell r="J874" t="str">
            <v>Aux Retaining Plate</v>
          </cell>
          <cell r="K874" t="str">
            <v>Aluminium Support Structure</v>
          </cell>
          <cell r="L874" t="str">
            <v>Aux Retaining Plate</v>
          </cell>
          <cell r="M874">
            <v>1</v>
          </cell>
          <cell r="N874">
            <v>1</v>
          </cell>
          <cell r="O874">
            <v>1.4E-2</v>
          </cell>
          <cell r="P874">
            <v>1.4E-2</v>
          </cell>
          <cell r="Q874">
            <v>1.4E-8</v>
          </cell>
          <cell r="R874">
            <v>71428571.428571433</v>
          </cell>
          <cell r="S874" t="str">
            <v>No redundancy</v>
          </cell>
          <cell r="T874" t="str">
            <v>NPRD 95 P2- 152, Plate Universal - 0.0040M converted to hours and divided by 8 (8 parts in Aluminium Support Structure)</v>
          </cell>
          <cell r="U874">
            <v>1</v>
          </cell>
          <cell r="V874">
            <v>0.7333333333333335</v>
          </cell>
          <cell r="W874">
            <v>1.0266666666666669E-8</v>
          </cell>
          <cell r="X874"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874">
            <v>1</v>
          </cell>
          <cell r="AA874" t="str">
            <v>R6</v>
          </cell>
          <cell r="AB874" t="str">
            <v>T0</v>
          </cell>
          <cell r="AC874" t="str">
            <v>P23</v>
          </cell>
          <cell r="AD874" t="str">
            <v>T0</v>
          </cell>
          <cell r="AE874">
            <v>0</v>
          </cell>
          <cell r="AF874">
            <v>1.6666666666666666E-2</v>
          </cell>
          <cell r="AG874">
            <v>0.6166666666666667</v>
          </cell>
          <cell r="AH874">
            <v>1.6666666666666666E-2</v>
          </cell>
          <cell r="AI874">
            <v>0</v>
          </cell>
          <cell r="AJ874">
            <v>8.3333333333333329E-2</v>
          </cell>
          <cell r="AK874">
            <v>0</v>
          </cell>
          <cell r="AL874">
            <v>0</v>
          </cell>
          <cell r="AM874">
            <v>0.7333333333333335</v>
          </cell>
          <cell r="AN874">
            <v>1.0266666666666669E-8</v>
          </cell>
          <cell r="AP874">
            <v>2</v>
          </cell>
          <cell r="AQ874">
            <v>2</v>
          </cell>
          <cell r="BD874">
            <v>2</v>
          </cell>
          <cell r="BJ874">
            <v>1</v>
          </cell>
          <cell r="BK874">
            <v>1</v>
          </cell>
          <cell r="BL874">
            <v>2</v>
          </cell>
          <cell r="BM874">
            <v>1</v>
          </cell>
          <cell r="BO874" t="str">
            <v/>
          </cell>
          <cell r="BP874" t="str">
            <v xml:space="preserve">Expected to be replaceable. </v>
          </cell>
          <cell r="BQ874" t="str">
            <v/>
          </cell>
          <cell r="BR874" t="str">
            <v/>
          </cell>
          <cell r="BS874" t="str">
            <v/>
          </cell>
          <cell r="BT874" t="str">
            <v/>
          </cell>
          <cell r="BU874" t="str">
            <v/>
          </cell>
          <cell r="BV874" t="str">
            <v xml:space="preserve">Remove tank in accordance with above to gain access. Expected to need 2 mechanics to remove tank. </v>
          </cell>
          <cell r="BW874" t="str">
            <v/>
          </cell>
          <cell r="BX874" t="str">
            <v/>
          </cell>
          <cell r="BY874" t="str">
            <v/>
          </cell>
          <cell r="BZ874" t="str">
            <v/>
          </cell>
          <cell r="CA874" t="str">
            <v xml:space="preserve">Repair by exchange available at First or Second line without special facilities. </v>
          </cell>
          <cell r="CB874" t="str">
            <v/>
          </cell>
          <cell r="CC874" t="str">
            <v/>
          </cell>
          <cell r="CD874" t="str">
            <v/>
          </cell>
          <cell r="CE874" t="str">
            <v/>
          </cell>
          <cell r="CF874" t="str">
            <v xml:space="preserve">Remove and replace part with standard tools. No Special tools predicted. </v>
          </cell>
          <cell r="CG874" t="str">
            <v xml:space="preserve">Reinstall in the reverse order. </v>
          </cell>
          <cell r="CH874" t="str">
            <v/>
          </cell>
          <cell r="CI874" t="str">
            <v xml:space="preserve">Use thread-locking compound on fasteners. Use silicone grease on bonded seals for preservation.  Use anti-seizing grease/compound on bulkhead connectors and bolts.  Use  bonding compound on mounting strap clamp locations as required. </v>
          </cell>
          <cell r="CJ874" t="str">
            <v xml:space="preserve">No predicted life limitations. </v>
          </cell>
          <cell r="CK874" t="str">
            <v/>
          </cell>
          <cell r="CL874" t="str">
            <v>Y</v>
          </cell>
        </row>
        <row r="875">
          <cell r="A875">
            <v>895</v>
          </cell>
          <cell r="B875">
            <v>412</v>
          </cell>
          <cell r="C875">
            <v>3</v>
          </cell>
          <cell r="D875" t="str">
            <v>Y</v>
          </cell>
          <cell r="E875">
            <v>0.224</v>
          </cell>
          <cell r="F875" t="str">
            <v>SV00A0A410AA1311</v>
          </cell>
          <cell r="G875" t="str">
            <v>BT-M6X30SK/SS</v>
          </cell>
          <cell r="H875" t="str">
            <v>REPAIR</v>
          </cell>
          <cell r="I875" t="str">
            <v>AUXILIARY TANK- 3 - REPAIR</v>
          </cell>
          <cell r="J875" t="str">
            <v>M6 Socket Head Bolt</v>
          </cell>
          <cell r="K875" t="str">
            <v>Aluminium Support Structure</v>
          </cell>
          <cell r="L875" t="str">
            <v>M6 Socket Head Bolt</v>
          </cell>
          <cell r="M875">
            <v>4</v>
          </cell>
          <cell r="N875">
            <v>4</v>
          </cell>
          <cell r="O875">
            <v>5.6000000000000001E-2</v>
          </cell>
          <cell r="P875">
            <v>0.224</v>
          </cell>
          <cell r="Q875">
            <v>2.2399999999999999E-7</v>
          </cell>
          <cell r="R875">
            <v>4464285.7142857146</v>
          </cell>
          <cell r="S875" t="str">
            <v>Multiple fasteners</v>
          </cell>
          <cell r="T875" t="str">
            <v>NPRD 95 P2-20, Bolt Hex Head - 0.0020M converted to hours</v>
          </cell>
          <cell r="U875">
            <v>1</v>
          </cell>
          <cell r="V875">
            <v>0.25</v>
          </cell>
          <cell r="W875">
            <v>5.5999999999999999E-8</v>
          </cell>
          <cell r="X875"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875">
            <v>1</v>
          </cell>
          <cell r="AA875" t="str">
            <v>R6</v>
          </cell>
          <cell r="AB875" t="str">
            <v>T0</v>
          </cell>
          <cell r="AC875" t="str">
            <v>P6</v>
          </cell>
          <cell r="AD875" t="str">
            <v>T0</v>
          </cell>
          <cell r="AE875">
            <v>0</v>
          </cell>
          <cell r="AF875">
            <v>1.6666666666666666E-2</v>
          </cell>
          <cell r="AG875">
            <v>0.13333333333333333</v>
          </cell>
          <cell r="AH875">
            <v>1.6666666666666666E-2</v>
          </cell>
          <cell r="AI875">
            <v>0</v>
          </cell>
          <cell r="AJ875">
            <v>8.3333333333333329E-2</v>
          </cell>
          <cell r="AK875">
            <v>0</v>
          </cell>
          <cell r="AL875">
            <v>0</v>
          </cell>
          <cell r="AM875">
            <v>0.25</v>
          </cell>
          <cell r="AN875">
            <v>5.5999999999999999E-8</v>
          </cell>
          <cell r="AP875">
            <v>2</v>
          </cell>
          <cell r="AQ875">
            <v>2</v>
          </cell>
          <cell r="BD875">
            <v>2</v>
          </cell>
          <cell r="BJ875">
            <v>1</v>
          </cell>
          <cell r="BK875">
            <v>1</v>
          </cell>
          <cell r="BL875">
            <v>2</v>
          </cell>
          <cell r="BM875">
            <v>1</v>
          </cell>
          <cell r="BO875" t="str">
            <v/>
          </cell>
          <cell r="BP875" t="str">
            <v xml:space="preserve">Expected to be replaceable. </v>
          </cell>
          <cell r="BQ875" t="str">
            <v/>
          </cell>
          <cell r="BR875" t="str">
            <v/>
          </cell>
          <cell r="BS875" t="str">
            <v/>
          </cell>
          <cell r="BT875" t="str">
            <v/>
          </cell>
          <cell r="BU875" t="str">
            <v/>
          </cell>
          <cell r="BV875" t="str">
            <v xml:space="preserve">Remove tank in accordance with above to gain access. Expected to need 2 mechanics to remove tank. </v>
          </cell>
          <cell r="BW875" t="str">
            <v/>
          </cell>
          <cell r="BX875" t="str">
            <v/>
          </cell>
          <cell r="BY875" t="str">
            <v/>
          </cell>
          <cell r="BZ875" t="str">
            <v/>
          </cell>
          <cell r="CA875" t="str">
            <v xml:space="preserve">Repair by exchange available at First or Second line without special facilities. </v>
          </cell>
          <cell r="CB875" t="str">
            <v/>
          </cell>
          <cell r="CC875" t="str">
            <v/>
          </cell>
          <cell r="CD875" t="str">
            <v/>
          </cell>
          <cell r="CE875" t="str">
            <v/>
          </cell>
          <cell r="CF875" t="str">
            <v xml:space="preserve">Remove and replace part with standard tools. No Special tools predicted. </v>
          </cell>
          <cell r="CG875" t="str">
            <v xml:space="preserve">Reinstall in the reverse order. </v>
          </cell>
          <cell r="CH875" t="str">
            <v/>
          </cell>
          <cell r="CI875" t="str">
            <v xml:space="preserve">Use thread-locking compound on fasteners. Use silicone grease on bonded seals for preservation.  Use anti-seizing grease/compound on bulkhead connectors and bolts.  Use  bonding compound on mounting strap clamp locations as required. </v>
          </cell>
          <cell r="CJ875" t="str">
            <v xml:space="preserve">No predicted life limitations. </v>
          </cell>
          <cell r="CK875" t="str">
            <v/>
          </cell>
          <cell r="CL875" t="str">
            <v>Y</v>
          </cell>
        </row>
        <row r="876">
          <cell r="A876">
            <v>896</v>
          </cell>
          <cell r="B876">
            <v>404</v>
          </cell>
          <cell r="C876">
            <v>3</v>
          </cell>
          <cell r="D876" t="str">
            <v>Y</v>
          </cell>
          <cell r="E876">
            <v>6.6455015354075289E-2</v>
          </cell>
          <cell r="F876" t="str">
            <v>SV00A0A410AA1313</v>
          </cell>
          <cell r="G876" t="str">
            <v>Z-W-M6/SS</v>
          </cell>
          <cell r="H876" t="str">
            <v>REPAIR</v>
          </cell>
          <cell r="I876" t="str">
            <v>AUXILIARY TANK- 3 - REPAIR</v>
          </cell>
          <cell r="J876" t="str">
            <v>M6 Washer</v>
          </cell>
          <cell r="K876" t="str">
            <v>Aluminium Support Structure</v>
          </cell>
          <cell r="L876" t="str">
            <v>M6 Washer</v>
          </cell>
          <cell r="M876">
            <v>4</v>
          </cell>
          <cell r="N876">
            <v>4</v>
          </cell>
          <cell r="O876">
            <v>1.6613753838518822E-2</v>
          </cell>
          <cell r="P876">
            <v>6.6455015354075289E-2</v>
          </cell>
          <cell r="Q876">
            <v>6.6455015354075293E-8</v>
          </cell>
          <cell r="R876">
            <v>15047773.214285713</v>
          </cell>
          <cell r="S876" t="str">
            <v>Multiple fasteners</v>
          </cell>
          <cell r="T876" t="str">
            <v>NPRD 95 P2-237, Washer P# 7748743 - 1/1685.3506M GM converted to hours</v>
          </cell>
          <cell r="U876">
            <v>1</v>
          </cell>
          <cell r="V876">
            <v>0.25</v>
          </cell>
          <cell r="W876">
            <v>1.6613753838518823E-8</v>
          </cell>
          <cell r="X876"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876">
            <v>1</v>
          </cell>
          <cell r="AA876" t="str">
            <v>R6</v>
          </cell>
          <cell r="AB876" t="str">
            <v>T0</v>
          </cell>
          <cell r="AC876" t="str">
            <v>P26</v>
          </cell>
          <cell r="AD876" t="str">
            <v>T0</v>
          </cell>
          <cell r="AE876">
            <v>0</v>
          </cell>
          <cell r="AF876">
            <v>1.6666666666666666E-2</v>
          </cell>
          <cell r="AG876">
            <v>0.13333333333333333</v>
          </cell>
          <cell r="AH876">
            <v>1.6666666666666666E-2</v>
          </cell>
          <cell r="AI876">
            <v>0</v>
          </cell>
          <cell r="AJ876">
            <v>8.3333333333333329E-2</v>
          </cell>
          <cell r="AK876">
            <v>0</v>
          </cell>
          <cell r="AL876">
            <v>0</v>
          </cell>
          <cell r="AM876">
            <v>0.25</v>
          </cell>
          <cell r="AN876">
            <v>1.6613753838518823E-8</v>
          </cell>
          <cell r="AP876">
            <v>2</v>
          </cell>
          <cell r="AQ876">
            <v>2</v>
          </cell>
          <cell r="BD876">
            <v>2</v>
          </cell>
          <cell r="BJ876">
            <v>1</v>
          </cell>
          <cell r="BK876">
            <v>1</v>
          </cell>
          <cell r="BL876">
            <v>2</v>
          </cell>
          <cell r="BM876">
            <v>1</v>
          </cell>
          <cell r="BO876" t="str">
            <v/>
          </cell>
          <cell r="BP876" t="str">
            <v xml:space="preserve">Expected to be replaceable. </v>
          </cell>
          <cell r="BQ876" t="str">
            <v/>
          </cell>
          <cell r="BR876" t="str">
            <v/>
          </cell>
          <cell r="BS876" t="str">
            <v/>
          </cell>
          <cell r="BT876" t="str">
            <v/>
          </cell>
          <cell r="BU876" t="str">
            <v/>
          </cell>
          <cell r="BV876" t="str">
            <v xml:space="preserve">Remove tank in accordance with above to gain access. Expected to need 2 mechanics to remove tank. </v>
          </cell>
          <cell r="BW876" t="str">
            <v/>
          </cell>
          <cell r="BX876" t="str">
            <v/>
          </cell>
          <cell r="BY876" t="str">
            <v/>
          </cell>
          <cell r="BZ876" t="str">
            <v/>
          </cell>
          <cell r="CA876" t="str">
            <v xml:space="preserve">Repair by exchange available at First or Second line without special facilities. </v>
          </cell>
          <cell r="CB876" t="str">
            <v/>
          </cell>
          <cell r="CC876" t="str">
            <v/>
          </cell>
          <cell r="CD876" t="str">
            <v/>
          </cell>
          <cell r="CE876" t="str">
            <v/>
          </cell>
          <cell r="CF876" t="str">
            <v xml:space="preserve">Remove and replace part with standard tools. No Special tools predicted. </v>
          </cell>
          <cell r="CG876" t="str">
            <v xml:space="preserve">Reinstall in the reverse order. </v>
          </cell>
          <cell r="CH876" t="str">
            <v/>
          </cell>
          <cell r="CI876" t="str">
            <v xml:space="preserve">Use thread-locking compound on fasteners. Use silicone grease on bonded seals for preservation.  Use anti-seizing grease/compound on bulkhead connectors and bolts.  Use  bonding compound on mounting strap clamp locations as required. </v>
          </cell>
          <cell r="CJ876" t="str">
            <v xml:space="preserve">No predicted life limitations. </v>
          </cell>
          <cell r="CK876" t="str">
            <v/>
          </cell>
          <cell r="CL876" t="str">
            <v>Y</v>
          </cell>
        </row>
        <row r="877">
          <cell r="A877">
            <v>897</v>
          </cell>
          <cell r="B877">
            <v>412</v>
          </cell>
          <cell r="C877">
            <v>3</v>
          </cell>
          <cell r="D877" t="str">
            <v>Y</v>
          </cell>
          <cell r="E877">
            <v>0.39200000000000002</v>
          </cell>
          <cell r="F877" t="str">
            <v>SV00A0A410AA1315</v>
          </cell>
          <cell r="G877" t="str">
            <v>BT-M20X60HX/SS</v>
          </cell>
          <cell r="H877" t="str">
            <v>REPAIR</v>
          </cell>
          <cell r="I877" t="str">
            <v>AUXILIARY TANK- 3 - REPAIR</v>
          </cell>
          <cell r="J877" t="str">
            <v>M20 Bolt</v>
          </cell>
          <cell r="K877" t="str">
            <v>Aluminium Support Structure</v>
          </cell>
          <cell r="L877" t="str">
            <v>M20 Bolt</v>
          </cell>
          <cell r="M877">
            <v>7</v>
          </cell>
          <cell r="N877">
            <v>7</v>
          </cell>
          <cell r="O877">
            <v>5.6000000000000001E-2</v>
          </cell>
          <cell r="P877">
            <v>0.39200000000000002</v>
          </cell>
          <cell r="Q877">
            <v>3.9200000000000002E-7</v>
          </cell>
          <cell r="R877">
            <v>2551020.4081632653</v>
          </cell>
          <cell r="S877" t="str">
            <v>Multiple fasteners</v>
          </cell>
          <cell r="T877" t="str">
            <v>NPRD 95 P2-20, Bolt Hex Head - 0.0020M converted to hours</v>
          </cell>
          <cell r="U877">
            <v>1</v>
          </cell>
          <cell r="V877">
            <v>0.25</v>
          </cell>
          <cell r="W877">
            <v>9.8000000000000004E-8</v>
          </cell>
          <cell r="X877"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877">
            <v>1</v>
          </cell>
          <cell r="AA877" t="str">
            <v>R6</v>
          </cell>
          <cell r="AB877" t="str">
            <v>T0</v>
          </cell>
          <cell r="AC877" t="str">
            <v>P6</v>
          </cell>
          <cell r="AD877" t="str">
            <v>T0</v>
          </cell>
          <cell r="AE877">
            <v>0</v>
          </cell>
          <cell r="AF877">
            <v>1.6666666666666666E-2</v>
          </cell>
          <cell r="AG877">
            <v>0.13333333333333333</v>
          </cell>
          <cell r="AH877">
            <v>1.6666666666666666E-2</v>
          </cell>
          <cell r="AI877">
            <v>0</v>
          </cell>
          <cell r="AJ877">
            <v>8.3333333333333329E-2</v>
          </cell>
          <cell r="AK877">
            <v>0</v>
          </cell>
          <cell r="AL877">
            <v>0</v>
          </cell>
          <cell r="AM877">
            <v>0.25</v>
          </cell>
          <cell r="AN877">
            <v>9.8000000000000004E-8</v>
          </cell>
          <cell r="AP877">
            <v>2</v>
          </cell>
          <cell r="AQ877">
            <v>2</v>
          </cell>
          <cell r="BD877">
            <v>2</v>
          </cell>
          <cell r="BJ877">
            <v>1</v>
          </cell>
          <cell r="BK877">
            <v>1</v>
          </cell>
          <cell r="BL877">
            <v>2</v>
          </cell>
          <cell r="BM877">
            <v>1</v>
          </cell>
          <cell r="BO877" t="str">
            <v/>
          </cell>
          <cell r="BP877" t="str">
            <v xml:space="preserve">Expected to be replaceable. </v>
          </cell>
          <cell r="BQ877" t="str">
            <v/>
          </cell>
          <cell r="BR877" t="str">
            <v/>
          </cell>
          <cell r="BS877" t="str">
            <v/>
          </cell>
          <cell r="BT877" t="str">
            <v/>
          </cell>
          <cell r="BU877" t="str">
            <v/>
          </cell>
          <cell r="BV877" t="str">
            <v xml:space="preserve">Remove tank in accordance with above to gain access. Expected to need 2 mechanics to remove tank. </v>
          </cell>
          <cell r="BW877" t="str">
            <v/>
          </cell>
          <cell r="BX877" t="str">
            <v/>
          </cell>
          <cell r="BY877" t="str">
            <v/>
          </cell>
          <cell r="BZ877" t="str">
            <v/>
          </cell>
          <cell r="CA877" t="str">
            <v xml:space="preserve">Repair by exchange available at First or Second line without special facilities. </v>
          </cell>
          <cell r="CB877" t="str">
            <v/>
          </cell>
          <cell r="CC877" t="str">
            <v/>
          </cell>
          <cell r="CD877" t="str">
            <v/>
          </cell>
          <cell r="CE877" t="str">
            <v/>
          </cell>
          <cell r="CF877" t="str">
            <v xml:space="preserve">Remove and replace part with standard tools. No Special tools predicted. </v>
          </cell>
          <cell r="CG877" t="str">
            <v xml:space="preserve">Reinstall in the reverse order. </v>
          </cell>
          <cell r="CH877" t="str">
            <v/>
          </cell>
          <cell r="CI877" t="str">
            <v xml:space="preserve">Use thread-locking compound on fasteners. Use silicone grease on bonded seals for preservation.  Use anti-seizing grease/compound on bulkhead connectors and bolts.  Use  bonding compound on mounting strap clamp locations as required. </v>
          </cell>
          <cell r="CJ877" t="str">
            <v xml:space="preserve">No predicted life limitations. </v>
          </cell>
          <cell r="CK877" t="str">
            <v/>
          </cell>
          <cell r="CL877" t="str">
            <v>Y</v>
          </cell>
        </row>
        <row r="878">
          <cell r="A878">
            <v>898</v>
          </cell>
          <cell r="B878">
            <v>404</v>
          </cell>
          <cell r="C878">
            <v>3</v>
          </cell>
          <cell r="D878" t="str">
            <v>Y</v>
          </cell>
          <cell r="E878">
            <v>0.1495237845466694</v>
          </cell>
          <cell r="F878" t="str">
            <v>SV00A0A410AA1317</v>
          </cell>
          <cell r="G878" t="str">
            <v>Z-W-M20/SS</v>
          </cell>
          <cell r="H878" t="str">
            <v>REPAIR</v>
          </cell>
          <cell r="I878" t="str">
            <v>AUXILIARY TANK- 3 - REPAIR</v>
          </cell>
          <cell r="J878" t="str">
            <v>M20 Washer</v>
          </cell>
          <cell r="K878" t="str">
            <v>Aluminium Support Structure</v>
          </cell>
          <cell r="L878" t="str">
            <v>M20 Washer</v>
          </cell>
          <cell r="M878">
            <v>9</v>
          </cell>
          <cell r="N878">
            <v>9</v>
          </cell>
          <cell r="O878">
            <v>1.6613753838518822E-2</v>
          </cell>
          <cell r="P878">
            <v>0.1495237845466694</v>
          </cell>
          <cell r="Q878">
            <v>1.4952378454666939E-7</v>
          </cell>
          <cell r="R878">
            <v>6687899.2063492071</v>
          </cell>
          <cell r="S878" t="str">
            <v>Multiple fasteners</v>
          </cell>
          <cell r="T878" t="str">
            <v>NPRD 95 P2-237, Washer P# 7748743 - 1/1685.3506M GM converted to hours</v>
          </cell>
          <cell r="U878">
            <v>1</v>
          </cell>
          <cell r="V878">
            <v>0.25</v>
          </cell>
          <cell r="W878">
            <v>3.7380946136667348E-8</v>
          </cell>
          <cell r="X878"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878">
            <v>1</v>
          </cell>
          <cell r="AA878" t="str">
            <v>R6</v>
          </cell>
          <cell r="AB878" t="str">
            <v>T0</v>
          </cell>
          <cell r="AC878" t="str">
            <v>P26</v>
          </cell>
          <cell r="AD878" t="str">
            <v>T0</v>
          </cell>
          <cell r="AE878">
            <v>0</v>
          </cell>
          <cell r="AF878">
            <v>1.6666666666666666E-2</v>
          </cell>
          <cell r="AG878">
            <v>0.13333333333333333</v>
          </cell>
          <cell r="AH878">
            <v>1.6666666666666666E-2</v>
          </cell>
          <cell r="AI878">
            <v>0</v>
          </cell>
          <cell r="AJ878">
            <v>8.3333333333333329E-2</v>
          </cell>
          <cell r="AK878">
            <v>0</v>
          </cell>
          <cell r="AL878">
            <v>0</v>
          </cell>
          <cell r="AM878">
            <v>0.25</v>
          </cell>
          <cell r="AN878">
            <v>3.7380946136667348E-8</v>
          </cell>
          <cell r="AP878">
            <v>2</v>
          </cell>
          <cell r="AQ878">
            <v>2</v>
          </cell>
          <cell r="BD878">
            <v>2</v>
          </cell>
          <cell r="BJ878">
            <v>1</v>
          </cell>
          <cell r="BK878">
            <v>1</v>
          </cell>
          <cell r="BL878">
            <v>2</v>
          </cell>
          <cell r="BM878">
            <v>1</v>
          </cell>
          <cell r="BO878" t="str">
            <v/>
          </cell>
          <cell r="BP878" t="str">
            <v xml:space="preserve">Expected to be replaceable. </v>
          </cell>
          <cell r="BQ878" t="str">
            <v/>
          </cell>
          <cell r="BR878" t="str">
            <v/>
          </cell>
          <cell r="BS878" t="str">
            <v/>
          </cell>
          <cell r="BT878" t="str">
            <v/>
          </cell>
          <cell r="BU878" t="str">
            <v/>
          </cell>
          <cell r="BV878" t="str">
            <v xml:space="preserve">Remove tank in accordance with above to gain access. Expected to need 2 mechanics to remove tank. </v>
          </cell>
          <cell r="BW878" t="str">
            <v/>
          </cell>
          <cell r="BX878" t="str">
            <v/>
          </cell>
          <cell r="BY878" t="str">
            <v/>
          </cell>
          <cell r="BZ878" t="str">
            <v/>
          </cell>
          <cell r="CA878" t="str">
            <v xml:space="preserve">Repair by exchange available at First or Second line without special facilities. </v>
          </cell>
          <cell r="CB878" t="str">
            <v/>
          </cell>
          <cell r="CC878" t="str">
            <v/>
          </cell>
          <cell r="CD878" t="str">
            <v/>
          </cell>
          <cell r="CE878" t="str">
            <v/>
          </cell>
          <cell r="CF878" t="str">
            <v xml:space="preserve">Remove and replace part with standard tools. No Special tools predicted. </v>
          </cell>
          <cell r="CG878" t="str">
            <v xml:space="preserve">Reinstall in the reverse order. </v>
          </cell>
          <cell r="CH878" t="str">
            <v/>
          </cell>
          <cell r="CI878" t="str">
            <v xml:space="preserve">Use thread-locking compound on fasteners. Use silicone grease on bonded seals for preservation.  Use anti-seizing grease/compound on bulkhead connectors and bolts.  Use  bonding compound on mounting strap clamp locations as required. </v>
          </cell>
          <cell r="CJ878" t="str">
            <v xml:space="preserve">No predicted life limitations. </v>
          </cell>
          <cell r="CK878" t="str">
            <v/>
          </cell>
          <cell r="CL878" t="str">
            <v>Y</v>
          </cell>
        </row>
        <row r="879">
          <cell r="A879">
            <v>899</v>
          </cell>
          <cell r="B879">
            <v>406</v>
          </cell>
          <cell r="C879">
            <v>3</v>
          </cell>
          <cell r="D879" t="str">
            <v>Y</v>
          </cell>
          <cell r="E879">
            <v>8.9714274454228818E-2</v>
          </cell>
          <cell r="F879" t="str">
            <v>SV00A0A410AA1319</v>
          </cell>
          <cell r="G879" t="str">
            <v>Z-W-M20/SS</v>
          </cell>
          <cell r="H879" t="str">
            <v>REPAIR</v>
          </cell>
          <cell r="I879" t="str">
            <v>AUXILIARY TANK- 3 - REPAIR</v>
          </cell>
          <cell r="J879" t="str">
            <v>M20 Nut</v>
          </cell>
          <cell r="K879" t="str">
            <v>Aluminium Support Structure</v>
          </cell>
          <cell r="L879" t="str">
            <v>M20 Nut</v>
          </cell>
          <cell r="M879">
            <v>2</v>
          </cell>
          <cell r="N879">
            <v>2</v>
          </cell>
          <cell r="O879">
            <v>4.4857137227114409E-2</v>
          </cell>
          <cell r="P879">
            <v>8.9714274454228818E-2</v>
          </cell>
          <cell r="Q879">
            <v>8.9714274454228823E-8</v>
          </cell>
          <cell r="R879">
            <v>11146498.214285715</v>
          </cell>
          <cell r="S879" t="str">
            <v>No redundancy</v>
          </cell>
          <cell r="T879" t="str">
            <v>NPRD 95 P2-146, Nut Plain Hexagon P# MS-51968-17- 1/624.2039M GM converted to hours.</v>
          </cell>
          <cell r="U879">
            <v>1</v>
          </cell>
          <cell r="V879">
            <v>0.25</v>
          </cell>
          <cell r="W879">
            <v>2.2428568613557206E-8</v>
          </cell>
          <cell r="X879" t="str">
            <v xml:space="preserve">Expected to be replaceable. Remove tank in accordance with above to gain access. Expected to need 2 mechanics to remove tank. Repair by exchange available at First or Second line without special facilities. Remove and replace part with standard tools. No </v>
          </cell>
          <cell r="Z879">
            <v>1</v>
          </cell>
          <cell r="AA879" t="str">
            <v>R6</v>
          </cell>
          <cell r="AB879" t="str">
            <v>T0</v>
          </cell>
          <cell r="AC879" t="str">
            <v>P19</v>
          </cell>
          <cell r="AD879" t="str">
            <v>T0</v>
          </cell>
          <cell r="AE879">
            <v>0</v>
          </cell>
          <cell r="AF879">
            <v>1.6666666666666666E-2</v>
          </cell>
          <cell r="AG879">
            <v>0.13333333333333333</v>
          </cell>
          <cell r="AH879">
            <v>1.6666666666666666E-2</v>
          </cell>
          <cell r="AI879">
            <v>0</v>
          </cell>
          <cell r="AJ879">
            <v>8.3333333333333329E-2</v>
          </cell>
          <cell r="AK879">
            <v>0</v>
          </cell>
          <cell r="AL879">
            <v>0</v>
          </cell>
          <cell r="AM879">
            <v>0.25</v>
          </cell>
          <cell r="AN879">
            <v>2.2428568613557206E-8</v>
          </cell>
          <cell r="AP879">
            <v>2</v>
          </cell>
          <cell r="AQ879">
            <v>2</v>
          </cell>
          <cell r="BD879">
            <v>2</v>
          </cell>
          <cell r="BJ879">
            <v>1</v>
          </cell>
          <cell r="BK879">
            <v>1</v>
          </cell>
          <cell r="BL879">
            <v>2</v>
          </cell>
          <cell r="BM879">
            <v>1</v>
          </cell>
          <cell r="BO879" t="str">
            <v/>
          </cell>
          <cell r="BP879" t="str">
            <v xml:space="preserve">Expected to be replaceable. </v>
          </cell>
          <cell r="BQ879" t="str">
            <v/>
          </cell>
          <cell r="BR879" t="str">
            <v/>
          </cell>
          <cell r="BS879" t="str">
            <v/>
          </cell>
          <cell r="BT879" t="str">
            <v/>
          </cell>
          <cell r="BU879" t="str">
            <v/>
          </cell>
          <cell r="BV879" t="str">
            <v xml:space="preserve">Remove tank in accordance with above to gain access. Expected to need 2 mechanics to remove tank. </v>
          </cell>
          <cell r="BW879" t="str">
            <v/>
          </cell>
          <cell r="BX879" t="str">
            <v/>
          </cell>
          <cell r="BY879" t="str">
            <v/>
          </cell>
          <cell r="BZ879" t="str">
            <v/>
          </cell>
          <cell r="CA879" t="str">
            <v xml:space="preserve">Repair by exchange available at First or Second line without special facilities. </v>
          </cell>
          <cell r="CB879" t="str">
            <v/>
          </cell>
          <cell r="CC879" t="str">
            <v/>
          </cell>
          <cell r="CD879" t="str">
            <v/>
          </cell>
          <cell r="CE879" t="str">
            <v/>
          </cell>
          <cell r="CF879" t="str">
            <v xml:space="preserve">Remove and replace part with standard tools. No Special tools predicted. </v>
          </cell>
          <cell r="CG879" t="str">
            <v xml:space="preserve">Reinstall in the reverse order. </v>
          </cell>
          <cell r="CH879" t="str">
            <v/>
          </cell>
          <cell r="CI879" t="str">
            <v xml:space="preserve">Use thread-locking compound on fasteners. Use silicone grease on bonded seals for preservation.  Use anti-seizing grease/compound on bulkhead connectors and bolts.  Use  bonding compound on mounting strap clamp locations as required. </v>
          </cell>
          <cell r="CJ879" t="str">
            <v xml:space="preserve">No predicted life limitations. </v>
          </cell>
          <cell r="CK879" t="str">
            <v/>
          </cell>
          <cell r="CL879" t="str">
            <v>Y</v>
          </cell>
        </row>
        <row r="880">
          <cell r="A880">
            <v>449</v>
          </cell>
          <cell r="B880">
            <v>54</v>
          </cell>
          <cell r="C880">
            <v>1</v>
          </cell>
          <cell r="D880" t="str">
            <v>Y</v>
          </cell>
          <cell r="E880">
            <v>2.5424000000000002</v>
          </cell>
          <cell r="F880" t="str">
            <v>SV00A0A410AG0505</v>
          </cell>
          <cell r="G880" t="str">
            <v>Y-J7-3MA-X-V</v>
          </cell>
          <cell r="H880" t="str">
            <v>PMRS/REP/REC</v>
          </cell>
          <cell r="I880" t="str">
            <v>All tanks</v>
          </cell>
          <cell r="J880" t="str">
            <v>STANAG 3105 TO 3756 Adaptor</v>
          </cell>
          <cell r="K880" t="str">
            <v>Fuel Filler LRU</v>
          </cell>
          <cell r="L880" t="str">
            <v>STANAG 3105 TO 3756 Adaptor</v>
          </cell>
          <cell r="M880">
            <v>1</v>
          </cell>
          <cell r="N880">
            <v>1</v>
          </cell>
          <cell r="O880">
            <v>2.5424000000000002</v>
          </cell>
          <cell r="P880">
            <v>2.5424000000000002</v>
          </cell>
          <cell r="Q880">
            <v>2.5424000000000004E-6</v>
          </cell>
          <cell r="R880">
            <v>393329.13782252982</v>
          </cell>
          <cell r="S880" t="str">
            <v>Loose Part. Multiple adaptors.</v>
          </cell>
          <cell r="T880" t="str">
            <v>NPRD 95 P2-49, Connector Adapter - 0.0908M converted to hours</v>
          </cell>
          <cell r="U880">
            <v>1</v>
          </cell>
          <cell r="V880">
            <v>0.01</v>
          </cell>
          <cell r="W880">
            <v>2.5424000000000003E-8</v>
          </cell>
          <cell r="X880" t="str">
            <v>Loose Part.</v>
          </cell>
          <cell r="CK880" t="str">
            <v/>
          </cell>
          <cell r="CL880" t="str">
            <v>Y</v>
          </cell>
        </row>
        <row r="881">
          <cell r="A881">
            <v>568</v>
          </cell>
          <cell r="B881">
            <v>54</v>
          </cell>
          <cell r="C881">
            <v>1</v>
          </cell>
          <cell r="D881" t="str">
            <v>Y</v>
          </cell>
          <cell r="E881">
            <v>2.5424000000000002</v>
          </cell>
          <cell r="F881" t="str">
            <v>SV00A0A410AG0505</v>
          </cell>
          <cell r="G881" t="str">
            <v>Y-J7-3MA-X-V</v>
          </cell>
          <cell r="H881" t="str">
            <v>PMRS/REP/REC</v>
          </cell>
          <cell r="I881" t="str">
            <v>All tanks</v>
          </cell>
          <cell r="J881" t="str">
            <v>STANAG 3105 TO 3756 Adaptor</v>
          </cell>
          <cell r="K881" t="str">
            <v>Fuel Filler LRU</v>
          </cell>
          <cell r="L881" t="str">
            <v>STANAG 3105 TO 3756 Adaptor</v>
          </cell>
          <cell r="M881">
            <v>1</v>
          </cell>
          <cell r="N881">
            <v>1</v>
          </cell>
          <cell r="O881">
            <v>2.5424000000000002</v>
          </cell>
          <cell r="P881">
            <v>2.5424000000000002</v>
          </cell>
          <cell r="Q881">
            <v>2.5424000000000004E-6</v>
          </cell>
          <cell r="R881">
            <v>393329.13782252982</v>
          </cell>
          <cell r="S881" t="str">
            <v>Loose Part. Multiple adaptors.</v>
          </cell>
          <cell r="T881" t="str">
            <v>NPRD 95 P2-49, Connector Adapter - 0.0908M converted to hours</v>
          </cell>
          <cell r="U881">
            <v>1</v>
          </cell>
          <cell r="V881">
            <v>0.01</v>
          </cell>
          <cell r="W881">
            <v>2.5424000000000003E-8</v>
          </cell>
          <cell r="X881" t="str">
            <v>Loose Part.</v>
          </cell>
          <cell r="CK881" t="str">
            <v/>
          </cell>
          <cell r="CL881" t="str">
            <v>Y</v>
          </cell>
        </row>
      </sheetData>
      <sheetData sheetId="6"/>
      <sheetData sheetId="7"/>
      <sheetData sheetId="8">
        <row r="1">
          <cell r="C1" t="str">
            <v>Code</v>
          </cell>
          <cell r="D1" t="str">
            <v>Isolation</v>
          </cell>
          <cell r="E1" t="str">
            <v>Disassembly</v>
          </cell>
          <cell r="F1" t="str">
            <v>Interchange</v>
          </cell>
          <cell r="G1" t="str">
            <v>Reassembly</v>
          </cell>
          <cell r="H1" t="str">
            <v>Alignment</v>
          </cell>
          <cell r="I1" t="str">
            <v>Reassembly of plates</v>
          </cell>
        </row>
        <row r="2">
          <cell r="C2" t="str">
            <v>R1</v>
          </cell>
          <cell r="D2">
            <v>0</v>
          </cell>
          <cell r="E2">
            <v>0.5</v>
          </cell>
          <cell r="F2">
            <v>0.2</v>
          </cell>
          <cell r="G2">
            <v>0.5</v>
          </cell>
          <cell r="H2">
            <v>8.3333333333333329E-2</v>
          </cell>
          <cell r="I2">
            <v>0</v>
          </cell>
        </row>
        <row r="3">
          <cell r="C3" t="str">
            <v>R2</v>
          </cell>
          <cell r="D3">
            <v>0</v>
          </cell>
          <cell r="E3">
            <v>0.5</v>
          </cell>
          <cell r="F3">
            <v>0.21666666666666667</v>
          </cell>
          <cell r="G3">
            <v>0.5</v>
          </cell>
          <cell r="H3">
            <v>8.3333333333333329E-2</v>
          </cell>
          <cell r="I3">
            <v>0</v>
          </cell>
        </row>
        <row r="4">
          <cell r="C4" t="str">
            <v>R3</v>
          </cell>
          <cell r="D4">
            <v>0</v>
          </cell>
          <cell r="E4">
            <v>0.5</v>
          </cell>
          <cell r="F4">
            <v>0.18333333333333332</v>
          </cell>
          <cell r="G4">
            <v>0.5</v>
          </cell>
          <cell r="H4">
            <v>8.3333333333333329E-2</v>
          </cell>
          <cell r="I4">
            <v>0</v>
          </cell>
        </row>
        <row r="5">
          <cell r="C5" t="str">
            <v>R4</v>
          </cell>
          <cell r="D5">
            <v>0</v>
          </cell>
          <cell r="E5">
            <v>0.5</v>
          </cell>
          <cell r="F5">
            <v>0.16666666666666666</v>
          </cell>
          <cell r="G5">
            <v>0.5</v>
          </cell>
          <cell r="H5">
            <v>8.3333333333333329E-2</v>
          </cell>
          <cell r="I5">
            <v>0</v>
          </cell>
        </row>
        <row r="6">
          <cell r="C6" t="str">
            <v>R5</v>
          </cell>
          <cell r="D6">
            <v>0</v>
          </cell>
          <cell r="E6">
            <v>0.5</v>
          </cell>
          <cell r="F6">
            <v>0.16666666666666666</v>
          </cell>
          <cell r="G6">
            <v>0.5</v>
          </cell>
          <cell r="H6">
            <v>8.3333333333333329E-2</v>
          </cell>
          <cell r="I6">
            <v>0</v>
          </cell>
        </row>
        <row r="7">
          <cell r="C7" t="str">
            <v>R6</v>
          </cell>
          <cell r="D7">
            <v>0</v>
          </cell>
          <cell r="E7">
            <v>1.6666666666666666E-2</v>
          </cell>
          <cell r="F7">
            <v>0.11666666666666667</v>
          </cell>
          <cell r="G7">
            <v>1.6666666666666666E-2</v>
          </cell>
          <cell r="H7">
            <v>8.3333333333333329E-2</v>
          </cell>
          <cell r="I7">
            <v>0</v>
          </cell>
        </row>
        <row r="8">
          <cell r="C8" t="str">
            <v>T0</v>
          </cell>
          <cell r="D8">
            <v>0</v>
          </cell>
          <cell r="E8">
            <v>0</v>
          </cell>
          <cell r="F8">
            <v>0</v>
          </cell>
          <cell r="G8">
            <v>0</v>
          </cell>
          <cell r="H8">
            <v>0</v>
          </cell>
          <cell r="I8">
            <v>0</v>
          </cell>
        </row>
        <row r="9">
          <cell r="C9" t="str">
            <v>T1</v>
          </cell>
          <cell r="D9">
            <v>0.44166666666666665</v>
          </cell>
          <cell r="E9">
            <v>0</v>
          </cell>
          <cell r="F9">
            <v>0</v>
          </cell>
          <cell r="G9">
            <v>0</v>
          </cell>
          <cell r="H9">
            <v>0</v>
          </cell>
          <cell r="I9">
            <v>0.44166666666666665</v>
          </cell>
        </row>
        <row r="10">
          <cell r="C10" t="str">
            <v>T2</v>
          </cell>
          <cell r="D10">
            <v>0.375</v>
          </cell>
          <cell r="E10">
            <v>0</v>
          </cell>
          <cell r="F10">
            <v>0</v>
          </cell>
          <cell r="G10">
            <v>0</v>
          </cell>
          <cell r="H10">
            <v>0</v>
          </cell>
          <cell r="I10">
            <v>0.375</v>
          </cell>
        </row>
        <row r="11">
          <cell r="C11" t="str">
            <v>T3</v>
          </cell>
          <cell r="D11">
            <v>0.44166666666666665</v>
          </cell>
          <cell r="E11">
            <v>0</v>
          </cell>
          <cell r="F11">
            <v>0</v>
          </cell>
          <cell r="G11">
            <v>0</v>
          </cell>
          <cell r="H11">
            <v>0</v>
          </cell>
          <cell r="I11">
            <v>0.44166666666666665</v>
          </cell>
        </row>
        <row r="12">
          <cell r="C12" t="str">
            <v>T4</v>
          </cell>
          <cell r="D12">
            <v>0.44166666666666665</v>
          </cell>
          <cell r="E12">
            <v>0</v>
          </cell>
          <cell r="F12">
            <v>0</v>
          </cell>
          <cell r="G12">
            <v>0</v>
          </cell>
          <cell r="H12">
            <v>0</v>
          </cell>
          <cell r="I12">
            <v>0.44166666666666665</v>
          </cell>
        </row>
        <row r="13">
          <cell r="C13" t="str">
            <v>T5</v>
          </cell>
          <cell r="D13">
            <v>0.36666666666666664</v>
          </cell>
          <cell r="E13">
            <v>0</v>
          </cell>
          <cell r="F13">
            <v>0</v>
          </cell>
          <cell r="G13">
            <v>0</v>
          </cell>
          <cell r="H13">
            <v>0</v>
          </cell>
          <cell r="I13">
            <v>0.36666666666666664</v>
          </cell>
        </row>
        <row r="14">
          <cell r="C14" t="str">
            <v>T6</v>
          </cell>
          <cell r="D14">
            <v>0.3</v>
          </cell>
          <cell r="E14">
            <v>0</v>
          </cell>
          <cell r="F14">
            <v>0</v>
          </cell>
          <cell r="G14">
            <v>0</v>
          </cell>
          <cell r="H14">
            <v>0</v>
          </cell>
          <cell r="I14">
            <v>0.3</v>
          </cell>
        </row>
        <row r="15">
          <cell r="C15" t="str">
            <v>B1</v>
          </cell>
          <cell r="D15">
            <v>1.6666666666666666E-2</v>
          </cell>
          <cell r="E15">
            <v>0</v>
          </cell>
          <cell r="F15">
            <v>0</v>
          </cell>
          <cell r="G15">
            <v>0</v>
          </cell>
          <cell r="H15">
            <v>0</v>
          </cell>
          <cell r="I15">
            <v>1.6666666666666666E-2</v>
          </cell>
        </row>
        <row r="16">
          <cell r="C16" t="str">
            <v>P1</v>
          </cell>
          <cell r="D16">
            <v>0</v>
          </cell>
          <cell r="E16">
            <v>0</v>
          </cell>
          <cell r="F16">
            <v>8.3333333333333329E-2</v>
          </cell>
          <cell r="G16">
            <v>0</v>
          </cell>
          <cell r="H16">
            <v>0</v>
          </cell>
          <cell r="I16">
            <v>0</v>
          </cell>
        </row>
        <row r="17">
          <cell r="C17" t="str">
            <v>P2</v>
          </cell>
          <cell r="D17">
            <v>0</v>
          </cell>
          <cell r="E17">
            <v>0</v>
          </cell>
          <cell r="F17">
            <v>8.3333333333333329E-2</v>
          </cell>
          <cell r="G17">
            <v>0</v>
          </cell>
          <cell r="H17">
            <v>0</v>
          </cell>
          <cell r="I17">
            <v>0</v>
          </cell>
        </row>
        <row r="18">
          <cell r="C18" t="str">
            <v>P3</v>
          </cell>
          <cell r="D18">
            <v>0</v>
          </cell>
          <cell r="E18">
            <v>0</v>
          </cell>
          <cell r="F18">
            <v>8.3333333333333329E-2</v>
          </cell>
          <cell r="G18">
            <v>0</v>
          </cell>
          <cell r="H18">
            <v>0</v>
          </cell>
          <cell r="I18">
            <v>0</v>
          </cell>
        </row>
        <row r="19">
          <cell r="C19" t="str">
            <v>P4</v>
          </cell>
          <cell r="D19">
            <v>0</v>
          </cell>
          <cell r="E19">
            <v>0</v>
          </cell>
          <cell r="F19">
            <v>8.3333333333333329E-2</v>
          </cell>
          <cell r="G19">
            <v>0</v>
          </cell>
          <cell r="H19">
            <v>0</v>
          </cell>
          <cell r="I19">
            <v>0</v>
          </cell>
        </row>
        <row r="20">
          <cell r="C20" t="str">
            <v>P5</v>
          </cell>
          <cell r="D20">
            <v>0</v>
          </cell>
          <cell r="E20">
            <v>0</v>
          </cell>
          <cell r="F20">
            <v>1.6666666666666666E-2</v>
          </cell>
          <cell r="G20">
            <v>0</v>
          </cell>
          <cell r="H20">
            <v>0</v>
          </cell>
          <cell r="I20">
            <v>0</v>
          </cell>
        </row>
        <row r="21">
          <cell r="C21" t="str">
            <v>P6</v>
          </cell>
          <cell r="D21">
            <v>0</v>
          </cell>
          <cell r="E21">
            <v>0</v>
          </cell>
          <cell r="F21">
            <v>1.6666666666666666E-2</v>
          </cell>
          <cell r="G21">
            <v>0</v>
          </cell>
          <cell r="H21">
            <v>0</v>
          </cell>
          <cell r="I21">
            <v>0</v>
          </cell>
        </row>
        <row r="22">
          <cell r="C22" t="str">
            <v>P7</v>
          </cell>
          <cell r="D22">
            <v>0</v>
          </cell>
          <cell r="E22">
            <v>0</v>
          </cell>
          <cell r="F22">
            <v>0.05</v>
          </cell>
          <cell r="G22">
            <v>0</v>
          </cell>
          <cell r="H22">
            <v>0</v>
          </cell>
          <cell r="I22">
            <v>0</v>
          </cell>
        </row>
        <row r="23">
          <cell r="C23" t="str">
            <v>P8</v>
          </cell>
          <cell r="D23">
            <v>0</v>
          </cell>
          <cell r="E23">
            <v>0</v>
          </cell>
          <cell r="F23">
            <v>1.6666666666666666E-2</v>
          </cell>
          <cell r="G23">
            <v>0</v>
          </cell>
          <cell r="H23">
            <v>0</v>
          </cell>
          <cell r="I23">
            <v>0</v>
          </cell>
        </row>
        <row r="24">
          <cell r="C24" t="str">
            <v>P9</v>
          </cell>
          <cell r="D24">
            <v>0</v>
          </cell>
          <cell r="E24">
            <v>0</v>
          </cell>
          <cell r="F24">
            <v>3.3333333333333333E-2</v>
          </cell>
          <cell r="G24">
            <v>0</v>
          </cell>
          <cell r="H24">
            <v>0</v>
          </cell>
          <cell r="I24">
            <v>0</v>
          </cell>
        </row>
        <row r="25">
          <cell r="C25" t="str">
            <v>P10</v>
          </cell>
          <cell r="D25">
            <v>0</v>
          </cell>
          <cell r="E25">
            <v>0</v>
          </cell>
          <cell r="F25">
            <v>3.3333333333333333E-2</v>
          </cell>
          <cell r="G25">
            <v>0</v>
          </cell>
          <cell r="H25">
            <v>0</v>
          </cell>
          <cell r="I25">
            <v>0</v>
          </cell>
        </row>
        <row r="26">
          <cell r="C26" t="str">
            <v>P11</v>
          </cell>
          <cell r="D26">
            <v>0</v>
          </cell>
          <cell r="E26">
            <v>0</v>
          </cell>
          <cell r="F26">
            <v>0.05</v>
          </cell>
          <cell r="G26">
            <v>0</v>
          </cell>
          <cell r="H26">
            <v>0</v>
          </cell>
          <cell r="I26">
            <v>0</v>
          </cell>
        </row>
        <row r="27">
          <cell r="C27" t="str">
            <v>P12</v>
          </cell>
          <cell r="D27">
            <v>0</v>
          </cell>
          <cell r="E27">
            <v>0</v>
          </cell>
          <cell r="F27">
            <v>0.05</v>
          </cell>
          <cell r="G27">
            <v>0</v>
          </cell>
          <cell r="H27">
            <v>0</v>
          </cell>
          <cell r="I27">
            <v>0</v>
          </cell>
        </row>
        <row r="28">
          <cell r="C28" t="str">
            <v>P13</v>
          </cell>
          <cell r="D28">
            <v>0</v>
          </cell>
          <cell r="E28">
            <v>0</v>
          </cell>
          <cell r="F28">
            <v>0.15</v>
          </cell>
          <cell r="G28">
            <v>0</v>
          </cell>
          <cell r="H28">
            <v>0</v>
          </cell>
          <cell r="I28">
            <v>0</v>
          </cell>
        </row>
        <row r="29">
          <cell r="C29" t="str">
            <v>P14</v>
          </cell>
          <cell r="D29">
            <v>0</v>
          </cell>
          <cell r="E29">
            <v>0</v>
          </cell>
          <cell r="F29">
            <v>3.3333333333333333E-2</v>
          </cell>
          <cell r="G29">
            <v>0</v>
          </cell>
          <cell r="H29">
            <v>0</v>
          </cell>
          <cell r="I29">
            <v>0</v>
          </cell>
        </row>
        <row r="30">
          <cell r="C30" t="str">
            <v>P15</v>
          </cell>
          <cell r="D30">
            <v>0</v>
          </cell>
          <cell r="E30">
            <v>0</v>
          </cell>
          <cell r="F30">
            <v>3.3333333333333333E-2</v>
          </cell>
          <cell r="G30">
            <v>0</v>
          </cell>
          <cell r="H30">
            <v>0</v>
          </cell>
          <cell r="I30">
            <v>0</v>
          </cell>
        </row>
        <row r="31">
          <cell r="C31" t="str">
            <v>P16</v>
          </cell>
          <cell r="D31">
            <v>0</v>
          </cell>
          <cell r="E31">
            <v>0</v>
          </cell>
          <cell r="F31">
            <v>6.6666666666666666E-2</v>
          </cell>
          <cell r="G31">
            <v>0</v>
          </cell>
          <cell r="H31">
            <v>0</v>
          </cell>
          <cell r="I31">
            <v>0</v>
          </cell>
        </row>
        <row r="32">
          <cell r="C32" t="str">
            <v>P17</v>
          </cell>
          <cell r="D32">
            <v>0</v>
          </cell>
          <cell r="E32">
            <v>0</v>
          </cell>
          <cell r="F32">
            <v>0.16666666666666666</v>
          </cell>
          <cell r="G32">
            <v>0</v>
          </cell>
          <cell r="H32">
            <v>0</v>
          </cell>
          <cell r="I32">
            <v>0</v>
          </cell>
        </row>
        <row r="33">
          <cell r="C33" t="str">
            <v>P18</v>
          </cell>
          <cell r="D33">
            <v>0</v>
          </cell>
          <cell r="E33">
            <v>0</v>
          </cell>
          <cell r="F33">
            <v>0.05</v>
          </cell>
          <cell r="G33">
            <v>0</v>
          </cell>
          <cell r="H33">
            <v>0</v>
          </cell>
          <cell r="I33">
            <v>0</v>
          </cell>
        </row>
        <row r="34">
          <cell r="C34" t="str">
            <v>P19</v>
          </cell>
          <cell r="D34">
            <v>0</v>
          </cell>
          <cell r="E34">
            <v>0</v>
          </cell>
          <cell r="F34">
            <v>1.6666666666666666E-2</v>
          </cell>
          <cell r="G34">
            <v>0</v>
          </cell>
          <cell r="H34">
            <v>0</v>
          </cell>
          <cell r="I34">
            <v>0</v>
          </cell>
        </row>
        <row r="35">
          <cell r="C35" t="str">
            <v>P20</v>
          </cell>
          <cell r="D35">
            <v>0</v>
          </cell>
          <cell r="E35">
            <v>0</v>
          </cell>
          <cell r="F35">
            <v>1.6666666666666666E-2</v>
          </cell>
          <cell r="G35">
            <v>0</v>
          </cell>
          <cell r="H35">
            <v>0</v>
          </cell>
          <cell r="I35">
            <v>0</v>
          </cell>
        </row>
        <row r="36">
          <cell r="C36" t="str">
            <v>P21</v>
          </cell>
          <cell r="D36">
            <v>0</v>
          </cell>
          <cell r="E36">
            <v>0</v>
          </cell>
          <cell r="F36">
            <v>0</v>
          </cell>
          <cell r="G36">
            <v>0</v>
          </cell>
          <cell r="H36">
            <v>0</v>
          </cell>
          <cell r="I36">
            <v>0</v>
          </cell>
        </row>
        <row r="37">
          <cell r="C37" t="str">
            <v>P22</v>
          </cell>
          <cell r="D37">
            <v>0</v>
          </cell>
          <cell r="E37">
            <v>0</v>
          </cell>
          <cell r="F37">
            <v>8.3333333333333329E-2</v>
          </cell>
          <cell r="G37">
            <v>0</v>
          </cell>
          <cell r="H37">
            <v>0</v>
          </cell>
          <cell r="I37">
            <v>0</v>
          </cell>
        </row>
        <row r="38">
          <cell r="C38" t="str">
            <v>P23</v>
          </cell>
          <cell r="D38">
            <v>0</v>
          </cell>
          <cell r="E38">
            <v>0</v>
          </cell>
          <cell r="F38">
            <v>0.5</v>
          </cell>
          <cell r="G38">
            <v>0</v>
          </cell>
          <cell r="H38">
            <v>0</v>
          </cell>
          <cell r="I38">
            <v>0</v>
          </cell>
        </row>
        <row r="39">
          <cell r="C39" t="str">
            <v>P24</v>
          </cell>
          <cell r="D39">
            <v>0</v>
          </cell>
          <cell r="E39">
            <v>0</v>
          </cell>
          <cell r="F39">
            <v>6.6666666666666666E-2</v>
          </cell>
          <cell r="G39">
            <v>0</v>
          </cell>
          <cell r="H39">
            <v>0</v>
          </cell>
          <cell r="I39">
            <v>0</v>
          </cell>
        </row>
        <row r="40">
          <cell r="C40" t="str">
            <v>P25</v>
          </cell>
          <cell r="D40">
            <v>0</v>
          </cell>
          <cell r="E40">
            <v>0</v>
          </cell>
          <cell r="F40">
            <v>0.16666666666666666</v>
          </cell>
          <cell r="G40">
            <v>0</v>
          </cell>
          <cell r="H40">
            <v>0</v>
          </cell>
          <cell r="I40">
            <v>0</v>
          </cell>
        </row>
        <row r="41">
          <cell r="C41" t="str">
            <v>P26</v>
          </cell>
          <cell r="D41">
            <v>0</v>
          </cell>
          <cell r="E41">
            <v>0</v>
          </cell>
          <cell r="F41">
            <v>1.6666666666666666E-2</v>
          </cell>
          <cell r="G41">
            <v>0</v>
          </cell>
          <cell r="H41">
            <v>0</v>
          </cell>
          <cell r="I41">
            <v>0</v>
          </cell>
        </row>
        <row r="42">
          <cell r="C42" t="str">
            <v>P27</v>
          </cell>
          <cell r="D42">
            <v>0</v>
          </cell>
          <cell r="E42">
            <v>0</v>
          </cell>
          <cell r="F42">
            <v>0.5</v>
          </cell>
          <cell r="G42">
            <v>0</v>
          </cell>
          <cell r="H42">
            <v>0</v>
          </cell>
          <cell r="I42">
            <v>0</v>
          </cell>
        </row>
        <row r="43">
          <cell r="C43" t="str">
            <v>P28</v>
          </cell>
          <cell r="D43">
            <v>0</v>
          </cell>
          <cell r="E43">
            <v>0</v>
          </cell>
          <cell r="F43">
            <v>0.1</v>
          </cell>
          <cell r="G43">
            <v>0</v>
          </cell>
          <cell r="H43">
            <v>0</v>
          </cell>
          <cell r="I43">
            <v>0</v>
          </cell>
        </row>
        <row r="44">
          <cell r="C44" t="str">
            <v>P29</v>
          </cell>
          <cell r="D44">
            <v>0</v>
          </cell>
          <cell r="E44">
            <v>0</v>
          </cell>
          <cell r="F44">
            <v>3.3333333333333333E-2</v>
          </cell>
          <cell r="G44">
            <v>0</v>
          </cell>
          <cell r="H44">
            <v>0</v>
          </cell>
          <cell r="I44">
            <v>0</v>
          </cell>
        </row>
        <row r="45">
          <cell r="C45" t="str">
            <v>PT1</v>
          </cell>
          <cell r="D45">
            <v>0</v>
          </cell>
          <cell r="E45">
            <v>0</v>
          </cell>
          <cell r="F45">
            <v>0.8833333333333333</v>
          </cell>
          <cell r="G45">
            <v>0</v>
          </cell>
          <cell r="H45">
            <v>0</v>
          </cell>
          <cell r="I45">
            <v>0</v>
          </cell>
        </row>
        <row r="46">
          <cell r="C46" t="str">
            <v>PT2</v>
          </cell>
          <cell r="D46">
            <v>0</v>
          </cell>
          <cell r="E46">
            <v>0</v>
          </cell>
          <cell r="F46">
            <v>0.75</v>
          </cell>
          <cell r="G46">
            <v>0</v>
          </cell>
          <cell r="H46">
            <v>0</v>
          </cell>
          <cell r="I46">
            <v>0</v>
          </cell>
        </row>
        <row r="47">
          <cell r="C47" t="str">
            <v>PT3</v>
          </cell>
          <cell r="D47">
            <v>0</v>
          </cell>
          <cell r="E47">
            <v>0</v>
          </cell>
          <cell r="F47">
            <v>0.8833333333333333</v>
          </cell>
          <cell r="G47">
            <v>0</v>
          </cell>
          <cell r="H47">
            <v>0</v>
          </cell>
          <cell r="I47">
            <v>0</v>
          </cell>
        </row>
        <row r="48">
          <cell r="C48" t="str">
            <v>PT4</v>
          </cell>
          <cell r="D48">
            <v>0</v>
          </cell>
          <cell r="E48">
            <v>0</v>
          </cell>
          <cell r="F48">
            <v>0.8833333333333333</v>
          </cell>
          <cell r="G48">
            <v>0</v>
          </cell>
          <cell r="H48">
            <v>0</v>
          </cell>
          <cell r="I48">
            <v>0</v>
          </cell>
        </row>
        <row r="49">
          <cell r="C49" t="str">
            <v>PT5</v>
          </cell>
          <cell r="D49">
            <v>0</v>
          </cell>
          <cell r="E49">
            <v>0</v>
          </cell>
          <cell r="F49">
            <v>0.73333333333333328</v>
          </cell>
          <cell r="G49">
            <v>0</v>
          </cell>
          <cell r="H49">
            <v>0</v>
          </cell>
          <cell r="I49">
            <v>0</v>
          </cell>
        </row>
        <row r="50">
          <cell r="C50" t="str">
            <v>PT6</v>
          </cell>
          <cell r="D50">
            <v>0</v>
          </cell>
          <cell r="E50">
            <v>0</v>
          </cell>
          <cell r="F50">
            <v>0.6</v>
          </cell>
          <cell r="G50">
            <v>0</v>
          </cell>
          <cell r="H50">
            <v>0</v>
          </cell>
          <cell r="I50">
            <v>0</v>
          </cell>
        </row>
      </sheetData>
      <sheetData sheetId="9"/>
      <sheetData sheetId="10"/>
      <sheetData sheetId="11"/>
      <sheetData sheetId="12"/>
      <sheetData sheetId="13"/>
      <sheetData sheetId="14"/>
      <sheetData sheetId="15">
        <row r="1">
          <cell r="E1" t="str">
            <v>Failure Cause</v>
          </cell>
          <cell r="F1" t="str">
            <v>Cause ID</v>
          </cell>
          <cell r="M1" t="str">
            <v>End Effect</v>
          </cell>
          <cell r="N1" t="str">
            <v>Classification</v>
          </cell>
        </row>
        <row r="2">
          <cell r="E2" t="str">
            <v>Material Failure / Stress / Fatigue / Poor Maintenance Practice</v>
          </cell>
          <cell r="F2">
            <v>1</v>
          </cell>
          <cell r="M2" t="str">
            <v xml:space="preserve"> Automotive Mission Failure: Loss of Fuel Tank contents - Potential loss of system, Also potential for fire / explosion risk if spilled fuel in contact with ignition source</v>
          </cell>
          <cell r="N2" t="str">
            <v>AB</v>
          </cell>
        </row>
        <row r="3">
          <cell r="E3" t="str">
            <v>Poor Maintenance Practice / Chemical Attack</v>
          </cell>
          <cell r="F3">
            <v>2</v>
          </cell>
          <cell r="M3" t="str">
            <v xml:space="preserve"> Automotive Mission Failure: Loss of Fuel during transfer - Potential loss of system, Also potential for fire / explosion risk if spilled fuel in contact with ignition source</v>
          </cell>
          <cell r="N3" t="str">
            <v>AC</v>
          </cell>
        </row>
        <row r="4">
          <cell r="E4" t="str">
            <v>Material Failure</v>
          </cell>
          <cell r="F4">
            <v>3</v>
          </cell>
          <cell r="M4" t="str">
            <v>Peace Time Mission Failure: Inability to transfer fuel from Auxilary Tank to Primary or Secondary Tank</v>
          </cell>
          <cell r="N4" t="str">
            <v>AD</v>
          </cell>
        </row>
        <row r="5">
          <cell r="E5" t="str">
            <v>Stress / Fatigue</v>
          </cell>
          <cell r="F5">
            <v>4</v>
          </cell>
          <cell r="M5" t="str">
            <v>Peace Time Mission Failure: Loss of hand access gasket under refuelling pressures</v>
          </cell>
          <cell r="N5" t="str">
            <v>AE</v>
          </cell>
        </row>
        <row r="6">
          <cell r="E6" t="str">
            <v>Poor Maintenance Practice</v>
          </cell>
          <cell r="F6">
            <v>5</v>
          </cell>
          <cell r="M6" t="str">
            <v>Peace Time Mission Failure: Potential for dirt to enter fuel, and small amounts of fuel lost due to sloshing</v>
          </cell>
          <cell r="N6" t="str">
            <v>AF</v>
          </cell>
        </row>
        <row r="7">
          <cell r="E7" t="str">
            <v>Chemical attack</v>
          </cell>
          <cell r="F7">
            <v>6</v>
          </cell>
          <cell r="M7" t="str">
            <v>Peace Time Mission Failure: Slow loss of Fuel during transfer - Potential loss of system, Also potential for fire / explosion risk if spilled fuel in contact with ignition source</v>
          </cell>
          <cell r="N7" t="str">
            <v>AG</v>
          </cell>
        </row>
        <row r="8">
          <cell r="E8" t="str">
            <v/>
          </cell>
          <cell r="F8" t="str">
            <v/>
          </cell>
          <cell r="M8" t="str">
            <v>Peace Time Mission Failure: Slow loss of Fuel Tank contents - Potential loss of system, Also potential for fire / explosion risk if spilled fuel in contact with ignition source</v>
          </cell>
          <cell r="N8" t="str">
            <v>AH</v>
          </cell>
        </row>
        <row r="9">
          <cell r="E9" t="str">
            <v/>
          </cell>
          <cell r="F9" t="str">
            <v/>
          </cell>
          <cell r="M9" t="str">
            <v>Peace Time Mission Failure: unacceptable venting of gases</v>
          </cell>
          <cell r="N9" t="str">
            <v>AI</v>
          </cell>
        </row>
        <row r="10">
          <cell r="E10" t="str">
            <v/>
          </cell>
          <cell r="F10" t="str">
            <v/>
          </cell>
          <cell r="M10" t="str">
            <v>Basic Failure: Causes backflow during fuelling - delayed fuelling</v>
          </cell>
          <cell r="N10" t="str">
            <v>AJ</v>
          </cell>
        </row>
        <row r="11">
          <cell r="E11" t="str">
            <v/>
          </cell>
          <cell r="F11" t="str">
            <v/>
          </cell>
          <cell r="M11" t="str">
            <v>Basic Failure: Float ball prevents fuel from being drawn into system, no effect on performance. There is signalling elsewhere in the system to indicate line empty</v>
          </cell>
          <cell r="N11" t="str">
            <v>AK</v>
          </cell>
        </row>
        <row r="12">
          <cell r="M12" t="str">
            <v>Basic Failure: Inability to measure the fuel levels</v>
          </cell>
          <cell r="N12" t="str">
            <v>AL</v>
          </cell>
        </row>
        <row r="13">
          <cell r="M13" t="str">
            <v>Basic Failure: Increased likelyhood of static build up</v>
          </cell>
          <cell r="N13" t="str">
            <v>AM</v>
          </cell>
        </row>
        <row r="14">
          <cell r="M14" t="str">
            <v>Basic Failure: Increased potential of cap being misplaced when not attached</v>
          </cell>
          <cell r="N14" t="str">
            <v>AN</v>
          </cell>
        </row>
        <row r="15">
          <cell r="M15" t="str">
            <v>Basic Failure: Increased wear on the fuel tank interface points</v>
          </cell>
          <cell r="N15" t="str">
            <v>AO</v>
          </cell>
        </row>
        <row r="16">
          <cell r="M16" t="str">
            <v>Basic Failure: No effect on mission</v>
          </cell>
          <cell r="N16" t="str">
            <v>AP</v>
          </cell>
        </row>
        <row r="17">
          <cell r="M17" t="str">
            <v>Basic failure: Potential for unstrained fuel to enter the system (SAFOAM will have filtering effect)</v>
          </cell>
          <cell r="N17" t="str">
            <v>AQ</v>
          </cell>
        </row>
        <row r="18">
          <cell r="M18" t="str">
            <v>Basic Failure: Pump is more susceptible to damage from stress and fatigue</v>
          </cell>
          <cell r="N18" t="str">
            <v>AR</v>
          </cell>
        </row>
        <row r="19">
          <cell r="M19" t="str">
            <v>Basic Failure: Single point loss of fuel tank retention, unscheduled maintenance required</v>
          </cell>
          <cell r="N19" t="str">
            <v>AS</v>
          </cell>
        </row>
        <row r="20">
          <cell r="M20" t="str">
            <v>Basic Failure: Slightly weakened fastener arrangement</v>
          </cell>
          <cell r="N20" t="str">
            <v>AT</v>
          </cell>
        </row>
        <row r="21">
          <cell r="M21" t="str">
            <v xml:space="preserve">Basic Failure: Tank fire retardant and explosion suppressant capacity compromised  </v>
          </cell>
          <cell r="N21" t="str">
            <v>AU</v>
          </cell>
        </row>
        <row r="22">
          <cell r="M22" t="str">
            <v>Basic Failure: There is signalling elsewhere in the system to indicate line full</v>
          </cell>
          <cell r="N22" t="str">
            <v>AV</v>
          </cell>
        </row>
        <row r="23">
          <cell r="M23" t="str">
            <v>Basic Failure: Possible drawing of air into Collector Tank. Air pressure relief present in Collector Tank.</v>
          </cell>
          <cell r="N23" t="str">
            <v>AW</v>
          </cell>
        </row>
        <row r="24">
          <cell r="M24" t="str">
            <v>Basic Failure: Loss of one of two fuel provision points in the tank. Second FNAV will provide fuel.</v>
          </cell>
          <cell r="N24" t="str">
            <v>AX</v>
          </cell>
        </row>
        <row r="25">
          <cell r="M25" t="str">
            <v>Peace Time Mission Failure: Immersed Pump may be unreliable</v>
          </cell>
          <cell r="N25" t="str">
            <v>AY</v>
          </cell>
        </row>
        <row r="26">
          <cell r="M26" t="str">
            <v/>
          </cell>
          <cell r="N26" t="str">
            <v/>
          </cell>
        </row>
        <row r="27">
          <cell r="M27" t="str">
            <v/>
          </cell>
          <cell r="N27" t="str">
            <v/>
          </cell>
        </row>
        <row r="28">
          <cell r="M28" t="str">
            <v/>
          </cell>
          <cell r="N28" t="str">
            <v/>
          </cell>
        </row>
        <row r="29">
          <cell r="M29" t="str">
            <v/>
          </cell>
          <cell r="N29" t="str">
            <v/>
          </cell>
        </row>
        <row r="30">
          <cell r="M30" t="str">
            <v/>
          </cell>
          <cell r="N30" t="str">
            <v/>
          </cell>
        </row>
        <row r="31">
          <cell r="M31" t="str">
            <v/>
          </cell>
          <cell r="N31" t="str">
            <v/>
          </cell>
        </row>
        <row r="32">
          <cell r="M32" t="str">
            <v/>
          </cell>
          <cell r="N32" t="str">
            <v/>
          </cell>
        </row>
        <row r="33">
          <cell r="M33" t="str">
            <v/>
          </cell>
          <cell r="N33" t="str">
            <v/>
          </cell>
        </row>
        <row r="34">
          <cell r="M34" t="str">
            <v/>
          </cell>
          <cell r="N34" t="str">
            <v/>
          </cell>
        </row>
      </sheetData>
      <sheetData sheetId="16"/>
      <sheetData sheetId="17"/>
      <sheetData sheetId="18">
        <row r="2">
          <cell r="B2" t="str">
            <v>Y-Loss of fuction caused by failure evident to the crew under normal operation</v>
          </cell>
          <cell r="C2" t="str">
            <v>Y-Evident Failure has Intolerable loss of function or secondary damage that has Safety/ Environmental consequences</v>
          </cell>
          <cell r="D2" t="str">
            <v>Y- Hidden Failure mode inconjuntion with other FM or event cause intolerable loss of function or secondary damage that has Safety/ Environmental consequences</v>
          </cell>
        </row>
        <row r="3">
          <cell r="B3" t="str">
            <v>N-Loss of fuction caused by failure not evident to the crew under normal operation</v>
          </cell>
          <cell r="C3" t="str">
            <v>N-Evident Failure has not Intolerable loss of function or secondary damage that has Safety/ Environmental consequences</v>
          </cell>
          <cell r="D3" t="str">
            <v>N- Failure mode inconjuntion with other FM or event does not cause intolerable loss of function or secondary damage that has Safety/ Environmental consequences</v>
          </cell>
        </row>
        <row r="8">
          <cell r="B8" t="str">
            <v>Y-FM causes loss of fuction or secondary damage that affects Operational capability</v>
          </cell>
          <cell r="C8" t="str">
            <v>HSHT-Hard Timing</v>
          </cell>
        </row>
        <row r="9">
          <cell r="B9" t="str">
            <v>N-FM does not cause loss of fuction or secondary damage that affects Operational capability</v>
          </cell>
          <cell r="C9" t="str">
            <v>HSOC-On Condition</v>
          </cell>
        </row>
        <row r="10">
          <cell r="B10" t="str">
            <v>N/A</v>
          </cell>
          <cell r="C10" t="str">
            <v>HSFF-Failure Finding</v>
          </cell>
        </row>
        <row r="11">
          <cell r="C11" t="str">
            <v>HSRM/CM-Redesign or change action mandatory</v>
          </cell>
        </row>
        <row r="14">
          <cell r="C14" t="str">
            <v>HNHT-Hard Timing</v>
          </cell>
        </row>
        <row r="15">
          <cell r="C15" t="str">
            <v>HNFF-Failure Finding</v>
          </cell>
        </row>
        <row r="16">
          <cell r="C16" t="str">
            <v>HNNO-No Scheduled Maintenance</v>
          </cell>
        </row>
        <row r="17">
          <cell r="C17" t="str">
            <v>HNOC-On Condition</v>
          </cell>
        </row>
        <row r="21">
          <cell r="C21" t="str">
            <v>ESHT-Hard Timing</v>
          </cell>
        </row>
        <row r="22">
          <cell r="C22" t="str">
            <v>ESOC-On Condition</v>
          </cell>
        </row>
        <row r="23">
          <cell r="C23" t="str">
            <v>ESRM/CM-Redesign/Change Mandatory</v>
          </cell>
        </row>
        <row r="27">
          <cell r="C27" t="str">
            <v>EOHT-Hard Timing</v>
          </cell>
        </row>
        <row r="28">
          <cell r="C28" t="str">
            <v>EOOC-On Condition</v>
          </cell>
        </row>
        <row r="29">
          <cell r="C29" t="str">
            <v>EONO-No scheduled Maintenance</v>
          </cell>
        </row>
        <row r="30">
          <cell r="C30" t="str">
            <v>EORD/CD-Change/redesign desirable</v>
          </cell>
        </row>
        <row r="33">
          <cell r="C33" t="str">
            <v>ENHT-Hard Timing</v>
          </cell>
        </row>
        <row r="34">
          <cell r="C34" t="str">
            <v>ENOC-On Condition</v>
          </cell>
        </row>
        <row r="35">
          <cell r="C35" t="str">
            <v>ENNO-No Maintenance</v>
          </cell>
        </row>
        <row r="36">
          <cell r="C36" t="str">
            <v>ENRD/CD-Redesign or change action may be desirable</v>
          </cell>
        </row>
      </sheetData>
      <sheetData sheetId="19">
        <row r="1">
          <cell r="B1">
            <v>9</v>
          </cell>
          <cell r="C1">
            <v>4</v>
          </cell>
          <cell r="E1">
            <v>3</v>
          </cell>
          <cell r="F1">
            <v>5</v>
          </cell>
          <cell r="G1">
            <v>6</v>
          </cell>
          <cell r="H1">
            <v>7</v>
          </cell>
          <cell r="I1">
            <v>8</v>
          </cell>
          <cell r="J1">
            <v>8</v>
          </cell>
          <cell r="K1">
            <v>5</v>
          </cell>
          <cell r="O1">
            <v>6</v>
          </cell>
          <cell r="Q1">
            <v>8</v>
          </cell>
          <cell r="R1">
            <v>9</v>
          </cell>
          <cell r="S1">
            <v>10</v>
          </cell>
          <cell r="Z1">
            <v>11</v>
          </cell>
          <cell r="AA1">
            <v>12</v>
          </cell>
          <cell r="AB1">
            <v>13</v>
          </cell>
          <cell r="AK1">
            <v>22</v>
          </cell>
          <cell r="AL1">
            <v>23</v>
          </cell>
          <cell r="AM1">
            <v>24</v>
          </cell>
          <cell r="AN1">
            <v>25</v>
          </cell>
          <cell r="AO1">
            <v>26</v>
          </cell>
          <cell r="AP1">
            <v>27</v>
          </cell>
          <cell r="AS1">
            <v>29</v>
          </cell>
          <cell r="AT1">
            <v>30</v>
          </cell>
          <cell r="AU1">
            <v>31</v>
          </cell>
          <cell r="AV1">
            <v>32</v>
          </cell>
        </row>
        <row r="2">
          <cell r="F2" t="str">
            <v>Item Data</v>
          </cell>
          <cell r="K2" t="str">
            <v>Failure Rate/Hour (FR/hr)</v>
          </cell>
          <cell r="Q2" t="str">
            <v>Maintainability</v>
          </cell>
        </row>
        <row r="3">
          <cell r="C3" t="str">
            <v>LCN</v>
          </cell>
          <cell r="D3" t="str">
            <v>Vehicle Variant</v>
          </cell>
          <cell r="E3" t="str">
            <v>System</v>
          </cell>
          <cell r="F3" t="str">
            <v>Sub Sys</v>
          </cell>
          <cell r="G3" t="str">
            <v>Sub Sub Sys</v>
          </cell>
          <cell r="H3" t="str">
            <v>Component (LRUs yet to be determined)</v>
          </cell>
          <cell r="I3" t="str">
            <v>MCO Qty</v>
          </cell>
          <cell r="J3" t="str">
            <v>PSO Qty</v>
          </cell>
          <cell r="K3" t="str">
            <v>Basic FR/10^6 hr</v>
          </cell>
          <cell r="N3" t="str">
            <v>MTBF</v>
          </cell>
          <cell r="O3" t="str">
            <v>Source Data</v>
          </cell>
          <cell r="Q3" t="str">
            <v>LoR</v>
          </cell>
          <cell r="R3" t="str">
            <v>ART (hrs)</v>
          </cell>
          <cell r="S3" t="str">
            <v>CM hrs/OP hr</v>
          </cell>
          <cell r="X3" t="str">
            <v>System</v>
          </cell>
        </row>
        <row r="4">
          <cell r="A4" t="str">
            <v>BOM Number</v>
          </cell>
          <cell r="B4" t="str">
            <v>ERP Number</v>
          </cell>
          <cell r="C4" t="str">
            <v>LCN</v>
          </cell>
          <cell r="D4" t="str">
            <v>Vehicle Variant</v>
          </cell>
          <cell r="F4" t="str">
            <v>Sub Sys</v>
          </cell>
          <cell r="G4" t="str">
            <v>Sub Sub Sys</v>
          </cell>
          <cell r="H4" t="str">
            <v>LRU</v>
          </cell>
          <cell r="I4" t="str">
            <v>Qty</v>
          </cell>
          <cell r="J4" t="str">
            <v>Qty</v>
          </cell>
          <cell r="K4" t="str">
            <v>Item</v>
          </cell>
          <cell r="L4" t="str">
            <v>Total (/10^6)</v>
          </cell>
          <cell r="M4" t="str">
            <v>Total (/Hour)</v>
          </cell>
          <cell r="Z4" t="str">
            <v>EASE OF MAINTENANCE:
Task Narrative:</v>
          </cell>
          <cell r="AA4" t="str">
            <v>Can it be repaired in situ by 2 REME Mechanics?</v>
          </cell>
          <cell r="AB4" t="str">
            <v xml:space="preserve">Does it involve a tank being removed? </v>
          </cell>
          <cell r="AC4" t="str">
            <v>Isolation - (All platform level access excluded). (Hours)</v>
          </cell>
          <cell r="AD4" t="str">
            <v xml:space="preserve">Disassembly (access to part). (Hours) </v>
          </cell>
          <cell r="AE4" t="str">
            <v>Interchange.  (excluding any curing times) (Hours)</v>
          </cell>
          <cell r="AF4" t="str">
            <v>Reassembly. (Hours)</v>
          </cell>
          <cell r="AG4" t="str">
            <v>Alignment (Bonding and Leak tests). (Hours)</v>
          </cell>
          <cell r="AH4" t="str">
            <v>Checkout. (Hours)</v>
          </cell>
          <cell r="AI4" t="str">
            <v>Startup. (Hours)</v>
          </cell>
          <cell r="AJ4" t="str">
            <v>Active Repair Time (Total). (Hours)</v>
          </cell>
          <cell r="AR4" t="str">
            <v>Special Facilities</v>
          </cell>
          <cell r="AS4" t="str">
            <v>Special Consumeables?</v>
          </cell>
          <cell r="AT4" t="str">
            <v>Special Tools</v>
          </cell>
          <cell r="AU4" t="str">
            <v>Manning required.</v>
          </cell>
          <cell r="AV4" t="str">
            <v>Life Limited?</v>
          </cell>
          <cell r="AW4" t="str">
            <v>Life Limit</v>
          </cell>
          <cell r="AY4" t="str">
            <v>No</v>
          </cell>
        </row>
        <row r="5">
          <cell r="A5">
            <v>1</v>
          </cell>
          <cell r="B5">
            <v>0</v>
          </cell>
          <cell r="C5" t="str">
            <v>FT28201</v>
          </cell>
          <cell r="E5" t="str">
            <v>COLLECTOR TANK</v>
          </cell>
          <cell r="F5" t="str">
            <v>COLLECTOR TANK</v>
          </cell>
          <cell r="G5" t="str">
            <v>TANK</v>
          </cell>
          <cell r="H5" t="str">
            <v>TANK</v>
          </cell>
          <cell r="I5">
            <v>1</v>
          </cell>
          <cell r="J5">
            <v>1</v>
          </cell>
          <cell r="K5">
            <v>86.369236173432085</v>
          </cell>
          <cell r="L5">
            <v>86.369236173432085</v>
          </cell>
          <cell r="M5">
            <v>8.6369236173432088E-5</v>
          </cell>
          <cell r="N5">
            <v>11578.196639275229</v>
          </cell>
          <cell r="O5" t="str">
            <v>Sum of Below Parts</v>
          </cell>
          <cell r="T5">
            <v>1</v>
          </cell>
          <cell r="U5">
            <v>1</v>
          </cell>
          <cell r="V5" t="str">
            <v>11</v>
          </cell>
          <cell r="W5">
            <v>1</v>
          </cell>
          <cell r="X5" t="str">
            <v>COLLECTOR TANK</v>
          </cell>
          <cell r="Y5" t="str">
            <v>Y</v>
          </cell>
          <cell r="AI5" t="str">
            <v>MTTE =</v>
          </cell>
          <cell r="AJ5">
            <v>1.0279279279279283</v>
          </cell>
          <cell r="AY5">
            <v>1</v>
          </cell>
        </row>
        <row r="6">
          <cell r="A6">
            <v>2</v>
          </cell>
          <cell r="B6">
            <v>1</v>
          </cell>
          <cell r="C6" t="str">
            <v>FT28231</v>
          </cell>
          <cell r="E6" t="str">
            <v>COLLECTOR TANK</v>
          </cell>
          <cell r="F6" t="str">
            <v>Moulding</v>
          </cell>
          <cell r="G6" t="str">
            <v>RM Tank</v>
          </cell>
          <cell r="H6" t="str">
            <v>Rotational Moulding</v>
          </cell>
          <cell r="I6">
            <v>1</v>
          </cell>
          <cell r="J6">
            <v>1</v>
          </cell>
          <cell r="K6">
            <v>3.5896000000000003</v>
          </cell>
          <cell r="L6">
            <v>3.5896000000000003</v>
          </cell>
          <cell r="M6">
            <v>3.5896000000000003E-6</v>
          </cell>
          <cell r="N6">
            <v>278582.57187430351</v>
          </cell>
          <cell r="O6" t="str">
            <v>NPRD 95 P2-213, Tank Fuel Engine - 0.1282M converted to hours</v>
          </cell>
          <cell r="Q6">
            <v>1</v>
          </cell>
          <cell r="R6">
            <v>1.6</v>
          </cell>
          <cell r="S6">
            <v>5.74336</v>
          </cell>
          <cell r="T6">
            <v>1</v>
          </cell>
          <cell r="U6">
            <v>2</v>
          </cell>
          <cell r="V6" t="str">
            <v>12</v>
          </cell>
          <cell r="W6">
            <v>2</v>
          </cell>
          <cell r="X6" t="str">
            <v>COLLECTOR TANK</v>
          </cell>
          <cell r="Y6" t="str">
            <v>Y</v>
          </cell>
          <cell r="Z6" t="str">
            <v>Not predicted to be repairable in situ without the removal of the Tank. Expected to need 2 mechanics to remove the tank.  Drain the tank. Disconnect any pipework.  disconnect fuel level sensor and optical sensor.  Disconnect any retaining fasteners (strap</v>
          </cell>
          <cell r="AA6" t="str">
            <v xml:space="preserve">NO </v>
          </cell>
          <cell r="AB6" t="str">
            <v>YES</v>
          </cell>
          <cell r="AC6">
            <v>0</v>
          </cell>
          <cell r="AD6">
            <v>0.5</v>
          </cell>
          <cell r="AE6">
            <v>0.51666666666666661</v>
          </cell>
          <cell r="AF6">
            <v>0.5</v>
          </cell>
          <cell r="AG6">
            <v>8.3333333333333329E-2</v>
          </cell>
          <cell r="AH6">
            <v>0</v>
          </cell>
          <cell r="AI6">
            <v>0</v>
          </cell>
          <cell r="AJ6">
            <v>1.6</v>
          </cell>
          <cell r="AK6" t="str">
            <v xml:space="preserve">Not predicted to be repairable in situ without the removal of the Tank. </v>
          </cell>
          <cell r="AL6" t="str">
            <v xml:space="preserve">Expected to need 2 mechanics to remove the tank.  </v>
          </cell>
          <cell r="AM6" t="str">
            <v xml:space="preserve">Drain the tank. Disconnect any pipework.  disconnect fuel level sensor and optical sensor.  Disconnect any retaining fasteners (straps, cradles and mounting plates).  Carefully remove the tank to a clean padded work surface. Refit drain plug.  </v>
          </cell>
          <cell r="AN6" t="str">
            <v xml:space="preserve">Difficult to repair.  Some specialist patching is possible.  GKN can supply details. </v>
          </cell>
          <cell r="AR6" t="str">
            <v xml:space="preserve">Repair by exchange available at First or Second line without special facilities. </v>
          </cell>
          <cell r="AS6" t="str">
            <v>Use thread-locking compound on fasteners. Use silicone grease on bonded seals for preservation.  Use anti-seizing grease/compound on bulkhead connectors and bolts.  Use  bonding compound on mounting strap clamp locations as required.</v>
          </cell>
          <cell r="AT6" t="str">
            <v xml:space="preserve">No Special Tools predicted. </v>
          </cell>
          <cell r="AU6">
            <v>2</v>
          </cell>
          <cell r="AV6" t="str">
            <v>No</v>
          </cell>
          <cell r="AW6" t="str">
            <v xml:space="preserve">No predicted life limitations. </v>
          </cell>
          <cell r="AY6">
            <v>2</v>
          </cell>
        </row>
        <row r="7">
          <cell r="A7">
            <v>3</v>
          </cell>
          <cell r="B7">
            <v>49</v>
          </cell>
          <cell r="C7" t="str">
            <v>FT28289</v>
          </cell>
          <cell r="E7" t="str">
            <v>COLLECTOR TANK</v>
          </cell>
          <cell r="F7" t="str">
            <v>Insert</v>
          </cell>
          <cell r="G7" t="str">
            <v>Optical Sensor (8)</v>
          </cell>
          <cell r="H7" t="str">
            <v>Insert 1/2" UNF</v>
          </cell>
          <cell r="I7">
            <v>1</v>
          </cell>
          <cell r="J7">
            <v>1</v>
          </cell>
          <cell r="K7">
            <v>0.44800000000000001</v>
          </cell>
          <cell r="L7">
            <v>0.44800000000000001</v>
          </cell>
          <cell r="M7">
            <v>4.4799999999999999E-7</v>
          </cell>
          <cell r="N7">
            <v>2232142.8571428573</v>
          </cell>
          <cell r="O7" t="str">
            <v>NPRD 95 P2-122, Insert Mount Engine - 0.0160M converted to hours.</v>
          </cell>
          <cell r="Q7">
            <v>1</v>
          </cell>
          <cell r="R7">
            <v>1.1000000000000001</v>
          </cell>
          <cell r="S7">
            <v>0.49279999999999996</v>
          </cell>
          <cell r="T7">
            <v>1</v>
          </cell>
          <cell r="U7">
            <v>3</v>
          </cell>
          <cell r="V7" t="str">
            <v>13</v>
          </cell>
          <cell r="W7">
            <v>3</v>
          </cell>
          <cell r="X7" t="str">
            <v>COLLECTOR TANK</v>
          </cell>
          <cell r="Y7" t="str">
            <v>Y</v>
          </cell>
          <cell r="Z7" t="str">
            <v>Not predicted to be repairable in situ without the removal of the Tank. Expected to need 2 mechanics to remove the tank.  Remove and replace tank in accordance with above.  V. difficult to repair.  Tank will be beyond economic repair. Repair by exchange a</v>
          </cell>
          <cell r="AA7" t="str">
            <v xml:space="preserve">NO </v>
          </cell>
          <cell r="AB7" t="str">
            <v>YES</v>
          </cell>
          <cell r="AC7">
            <v>0</v>
          </cell>
          <cell r="AD7">
            <v>0.5</v>
          </cell>
          <cell r="AE7">
            <v>1.6666666666666666E-2</v>
          </cell>
          <cell r="AF7">
            <v>0.5</v>
          </cell>
          <cell r="AG7">
            <v>8.3333333333333329E-2</v>
          </cell>
          <cell r="AH7">
            <v>0</v>
          </cell>
          <cell r="AI7">
            <v>0</v>
          </cell>
          <cell r="AJ7">
            <v>1.1000000000000001</v>
          </cell>
          <cell r="AK7" t="str">
            <v xml:space="preserve">Not predicted to be repairable in situ without the removal of the Tank. </v>
          </cell>
          <cell r="AL7" t="str">
            <v xml:space="preserve">Expected to need 2 mechanics to remove the tank.  </v>
          </cell>
          <cell r="AM7" t="str">
            <v xml:space="preserve">Remove and replace tank in accordance with above.  </v>
          </cell>
          <cell r="AN7" t="str">
            <v xml:space="preserve">V. difficult to repair.  Tank will be beyond economic repair. </v>
          </cell>
          <cell r="AR7" t="str">
            <v xml:space="preserve">Repair by exchange available at First or Second line without special facilities. </v>
          </cell>
          <cell r="AS7" t="str">
            <v>Use thread-locking compound on fasteners. Use silicone grease on bonded seals for preservation.  Use anti-seizing grease/compound on bulkhead connectors and bolts.  Use  bonding compound on mounting strap clamp locations as required.</v>
          </cell>
          <cell r="AT7" t="str">
            <v xml:space="preserve">No Special Tools predicted. </v>
          </cell>
          <cell r="AU7">
            <v>2</v>
          </cell>
          <cell r="AV7" t="str">
            <v>No</v>
          </cell>
          <cell r="AW7" t="str">
            <v xml:space="preserve">No predicted life limitations. </v>
          </cell>
          <cell r="AY7">
            <v>3</v>
          </cell>
        </row>
        <row r="8">
          <cell r="A8">
            <v>4</v>
          </cell>
          <cell r="B8">
            <v>3</v>
          </cell>
          <cell r="C8" t="str">
            <v/>
          </cell>
          <cell r="E8" t="str">
            <v>COLLECTOR TANK</v>
          </cell>
          <cell r="F8" t="str">
            <v>Fitting</v>
          </cell>
          <cell r="G8" t="str">
            <v>Optical Sensor (8)</v>
          </cell>
          <cell r="H8" t="str">
            <v>Optical sensor unit</v>
          </cell>
          <cell r="I8">
            <v>1</v>
          </cell>
          <cell r="J8">
            <v>1</v>
          </cell>
          <cell r="K8">
            <v>13</v>
          </cell>
          <cell r="L8">
            <v>13</v>
          </cell>
          <cell r="M8">
            <v>1.2999999999999999E-5</v>
          </cell>
          <cell r="N8">
            <v>76923.076923076922</v>
          </cell>
          <cell r="O8" t="str">
            <v>NPRD 95 P2-182, Sensor Level Liquid - 2.6 GB converted to GM.</v>
          </cell>
          <cell r="Q8">
            <v>1</v>
          </cell>
          <cell r="R8">
            <v>1.2666666666666666</v>
          </cell>
          <cell r="S8">
            <v>16.466666666666665</v>
          </cell>
          <cell r="T8">
            <v>1</v>
          </cell>
          <cell r="U8">
            <v>3</v>
          </cell>
          <cell r="V8" t="str">
            <v>13</v>
          </cell>
          <cell r="W8">
            <v>4</v>
          </cell>
          <cell r="X8" t="str">
            <v>COLLECTOR TANK</v>
          </cell>
          <cell r="Y8" t="str">
            <v>Y</v>
          </cell>
          <cell r="Z8" t="str">
            <v>Not predicted to be repairable in situ without the removal of the Tank. Expected to need 2 mechanics to remove the tank.  Remove the Tank for access, See above for details. Remove and Replace the part with standard Tools. Repair by exchange available at F</v>
          </cell>
          <cell r="AA8" t="str">
            <v xml:space="preserve">NO </v>
          </cell>
          <cell r="AB8" t="str">
            <v>YES</v>
          </cell>
          <cell r="AC8">
            <v>0</v>
          </cell>
          <cell r="AD8">
            <v>0.5</v>
          </cell>
          <cell r="AE8">
            <v>0.18333333333333332</v>
          </cell>
          <cell r="AF8">
            <v>0.5</v>
          </cell>
          <cell r="AG8">
            <v>8.3333333333333329E-2</v>
          </cell>
          <cell r="AH8">
            <v>0</v>
          </cell>
          <cell r="AI8">
            <v>0</v>
          </cell>
          <cell r="AJ8">
            <v>1.2666666666666666</v>
          </cell>
          <cell r="AK8" t="str">
            <v xml:space="preserve">Not predicted to be repairable in situ without the removal of the Tank. </v>
          </cell>
          <cell r="AL8" t="str">
            <v xml:space="preserve">Expected to need 2 mechanics to remove the tank.  </v>
          </cell>
          <cell r="AM8" t="str">
            <v xml:space="preserve">Remove the Tank for access, See above for details. </v>
          </cell>
          <cell r="AN8" t="str">
            <v xml:space="preserve">Remove and Replace the part with standard Tools. </v>
          </cell>
          <cell r="AR8" t="str">
            <v xml:space="preserve">Repair by exchange available at First or Second line without special facilities. </v>
          </cell>
          <cell r="AS8" t="str">
            <v>Use thread-locking compound on fasteners. Use silicone grease on bonded seals for preservation.  Use anti-seizing grease/compound on bulkhead connectors and bolts.  Use  bonding compound on mounting strap clamp locations as required.</v>
          </cell>
          <cell r="AT8" t="str">
            <v>Due to availlability.  This part is highly likley to require imperial spanner.</v>
          </cell>
          <cell r="AU8">
            <v>2</v>
          </cell>
          <cell r="AV8" t="str">
            <v>No</v>
          </cell>
          <cell r="AW8" t="str">
            <v xml:space="preserve">No predicted life limitations. </v>
          </cell>
          <cell r="AY8">
            <v>4</v>
          </cell>
        </row>
        <row r="9">
          <cell r="A9">
            <v>5</v>
          </cell>
          <cell r="B9">
            <v>4</v>
          </cell>
          <cell r="C9" t="str">
            <v>1/2" BONDED</v>
          </cell>
          <cell r="E9" t="str">
            <v>COLLECTOR TANK</v>
          </cell>
          <cell r="F9" t="str">
            <v>Seal</v>
          </cell>
          <cell r="G9" t="str">
            <v>Optical Sensor (8)</v>
          </cell>
          <cell r="H9" t="str">
            <v>Washer 1/2 UNF</v>
          </cell>
          <cell r="I9">
            <v>1</v>
          </cell>
          <cell r="J9">
            <v>1</v>
          </cell>
          <cell r="K9">
            <v>1.6613753838518822E-2</v>
          </cell>
          <cell r="L9">
            <v>1.6613753838518822E-2</v>
          </cell>
          <cell r="M9">
            <v>1.6613753838518823E-8</v>
          </cell>
          <cell r="N9">
            <v>60191092.857142858</v>
          </cell>
          <cell r="O9" t="str">
            <v>NPRD 95 P2-237, Washer P# 7748743 - 1/1685.3506M GM converted to hours</v>
          </cell>
          <cell r="Q9">
            <v>1</v>
          </cell>
          <cell r="R9">
            <v>1.2666666666666666</v>
          </cell>
          <cell r="S9">
            <v>2.1044088195457174E-2</v>
          </cell>
          <cell r="T9">
            <v>1</v>
          </cell>
          <cell r="U9">
            <v>3</v>
          </cell>
          <cell r="V9" t="str">
            <v>13</v>
          </cell>
          <cell r="W9">
            <v>5</v>
          </cell>
          <cell r="X9" t="str">
            <v>COLLECTOR TANK</v>
          </cell>
          <cell r="Y9" t="str">
            <v>Y</v>
          </cell>
          <cell r="Z9" t="str">
            <v>Not predicted to be repairable in situ without the removal of the Tank. Expected to need 2 mechanics to remove the tank.  Remove the Tank for access, See above for details. Remove and Replace the part with standard Tools. Repair by exchange available at F</v>
          </cell>
          <cell r="AA9" t="str">
            <v xml:space="preserve">NO </v>
          </cell>
          <cell r="AB9" t="str">
            <v>YES</v>
          </cell>
          <cell r="AC9">
            <v>0</v>
          </cell>
          <cell r="AD9">
            <v>0.5</v>
          </cell>
          <cell r="AE9">
            <v>0.18333333333333332</v>
          </cell>
          <cell r="AF9">
            <v>0.5</v>
          </cell>
          <cell r="AG9">
            <v>8.3333333333333329E-2</v>
          </cell>
          <cell r="AH9">
            <v>0</v>
          </cell>
          <cell r="AI9">
            <v>0</v>
          </cell>
          <cell r="AJ9">
            <v>1.2666666666666666</v>
          </cell>
          <cell r="AK9" t="str">
            <v xml:space="preserve">Not predicted to be repairable in situ without the removal of the Tank. </v>
          </cell>
          <cell r="AL9" t="str">
            <v xml:space="preserve">Expected to need 2 mechanics to remove the tank.  </v>
          </cell>
          <cell r="AM9" t="str">
            <v xml:space="preserve">Remove the Tank for access, See above for details. </v>
          </cell>
          <cell r="AN9" t="str">
            <v xml:space="preserve">Remove and Replace the part with standard Tools. </v>
          </cell>
          <cell r="AR9" t="str">
            <v xml:space="preserve">Repair by exchange available at First or Second line without special facilities. </v>
          </cell>
          <cell r="AS9" t="str">
            <v>Use thread-locking compound on fasteners. Use silicone grease on bonded seals for preservation.  Use anti-seizing grease/compound on bulkhead connectors and bolts.  Use  bonding compound on mounting strap clamp locations as required.</v>
          </cell>
          <cell r="AT9" t="str">
            <v>Due to availlability.  This part is highly likley to require imperial spanner.</v>
          </cell>
          <cell r="AU9">
            <v>2</v>
          </cell>
          <cell r="AV9" t="str">
            <v>No</v>
          </cell>
          <cell r="AW9" t="str">
            <v xml:space="preserve">No predicted life limitations. </v>
          </cell>
          <cell r="AY9">
            <v>5</v>
          </cell>
        </row>
        <row r="10">
          <cell r="A10">
            <v>6</v>
          </cell>
          <cell r="B10">
            <v>2</v>
          </cell>
          <cell r="C10" t="str">
            <v>FT28329</v>
          </cell>
          <cell r="E10" t="str">
            <v>COLLECTOR TANK</v>
          </cell>
          <cell r="F10" t="str">
            <v>Insert</v>
          </cell>
          <cell r="G10" t="str">
            <v>To main pump (1)</v>
          </cell>
          <cell r="H10" t="str">
            <v>INSERT M22x1.5</v>
          </cell>
          <cell r="I10">
            <v>1</v>
          </cell>
          <cell r="J10">
            <v>1</v>
          </cell>
          <cell r="K10">
            <v>0.44800000000000001</v>
          </cell>
          <cell r="L10">
            <v>0.44800000000000001</v>
          </cell>
          <cell r="M10">
            <v>4.4799999999999999E-7</v>
          </cell>
          <cell r="N10">
            <v>2232142.8571428573</v>
          </cell>
          <cell r="O10" t="str">
            <v>NPRD 95 P2-122, Insert Mount Engine - 0.0160M converted to hours.</v>
          </cell>
          <cell r="Q10">
            <v>1</v>
          </cell>
          <cell r="R10">
            <v>1.1000000000000001</v>
          </cell>
          <cell r="S10">
            <v>0.49279999999999996</v>
          </cell>
          <cell r="T10">
            <v>1</v>
          </cell>
          <cell r="U10">
            <v>4</v>
          </cell>
          <cell r="V10" t="str">
            <v>14</v>
          </cell>
          <cell r="W10">
            <v>6</v>
          </cell>
          <cell r="X10" t="str">
            <v>COLLECTOR TANK</v>
          </cell>
          <cell r="Y10" t="str">
            <v>Y</v>
          </cell>
          <cell r="Z10" t="str">
            <v>Not predicted to be repairable in situ without the removal of the Tank. Expected to need 2 mechanics to remove the tank.  Remove and replace tank in accordance with above.  V. difficult to repair.  Tank will be beyond economic repair. Repair by exchange a</v>
          </cell>
          <cell r="AA10" t="str">
            <v xml:space="preserve">NO </v>
          </cell>
          <cell r="AB10" t="str">
            <v>YES</v>
          </cell>
          <cell r="AC10">
            <v>0</v>
          </cell>
          <cell r="AD10">
            <v>0.5</v>
          </cell>
          <cell r="AE10">
            <v>1.6666666666666666E-2</v>
          </cell>
          <cell r="AF10">
            <v>0.5</v>
          </cell>
          <cell r="AG10">
            <v>8.3333333333333329E-2</v>
          </cell>
          <cell r="AH10">
            <v>0</v>
          </cell>
          <cell r="AI10">
            <v>0</v>
          </cell>
          <cell r="AJ10">
            <v>1.1000000000000001</v>
          </cell>
          <cell r="AK10" t="str">
            <v xml:space="preserve">Not predicted to be repairable in situ without the removal of the Tank. </v>
          </cell>
          <cell r="AL10" t="str">
            <v xml:space="preserve">Expected to need 2 mechanics to remove the tank.  </v>
          </cell>
          <cell r="AM10" t="str">
            <v xml:space="preserve">Remove and replace tank in accordance with above.  </v>
          </cell>
          <cell r="AN10" t="str">
            <v xml:space="preserve">V. difficult to repair.  Tank will be beyond economic repair. </v>
          </cell>
          <cell r="AR10" t="str">
            <v xml:space="preserve">Repair by exchange available at First or Second line without special facilities. </v>
          </cell>
          <cell r="AS10" t="str">
            <v>Use thread-locking compound on fasteners. Use silicone grease on bonded seals for preservation.  Use anti-seizing grease/compound on bulkhead connectors and bolts.  Use  bonding compound on mounting strap clamp locations as required.</v>
          </cell>
          <cell r="AT10" t="str">
            <v xml:space="preserve">No Special Tools predicted. </v>
          </cell>
          <cell r="AU10">
            <v>2</v>
          </cell>
          <cell r="AV10" t="str">
            <v>No</v>
          </cell>
          <cell r="AW10" t="str">
            <v xml:space="preserve">No predicted life limitations. </v>
          </cell>
          <cell r="AY10">
            <v>6</v>
          </cell>
        </row>
        <row r="11">
          <cell r="A11">
            <v>7</v>
          </cell>
          <cell r="B11">
            <v>43</v>
          </cell>
          <cell r="C11" t="str">
            <v>G10LCFX</v>
          </cell>
          <cell r="E11" t="str">
            <v>COLLECTOR TANK</v>
          </cell>
          <cell r="F11" t="str">
            <v>Fitting</v>
          </cell>
          <cell r="G11" t="str">
            <v>To main pump (1)</v>
          </cell>
          <cell r="H11" t="str">
            <v>M22X1.5 Male/Male Adaptor</v>
          </cell>
          <cell r="I11">
            <v>1</v>
          </cell>
          <cell r="J11">
            <v>1</v>
          </cell>
          <cell r="K11">
            <v>2.5424000000000002</v>
          </cell>
          <cell r="L11">
            <v>2.5424000000000002</v>
          </cell>
          <cell r="M11">
            <v>2.5424000000000004E-6</v>
          </cell>
          <cell r="N11">
            <v>393329.13782252988</v>
          </cell>
          <cell r="O11" t="str">
            <v>NPRD 95 P2-49, Connector Adapter - 0.0908M converted to hours</v>
          </cell>
          <cell r="Q11">
            <v>1</v>
          </cell>
          <cell r="R11">
            <v>1.2666666666666666</v>
          </cell>
          <cell r="S11">
            <v>3.2203733333333333</v>
          </cell>
          <cell r="T11">
            <v>1</v>
          </cell>
          <cell r="U11">
            <v>4</v>
          </cell>
          <cell r="V11" t="str">
            <v>14</v>
          </cell>
          <cell r="W11">
            <v>7</v>
          </cell>
          <cell r="X11" t="str">
            <v>COLLECTOR TANK</v>
          </cell>
          <cell r="Y11" t="str">
            <v>Y</v>
          </cell>
          <cell r="Z11" t="str">
            <v>Not predicted to be repairable in situ without the removal of the Tank. Expected to need 2 mechanics to remove the tank.  Remove the Tank for access, See above for details. Repair by exchange available at First or Second line without special facilities. U</v>
          </cell>
          <cell r="AA11" t="str">
            <v xml:space="preserve">NO </v>
          </cell>
          <cell r="AB11" t="str">
            <v>YES</v>
          </cell>
          <cell r="AC11">
            <v>0</v>
          </cell>
          <cell r="AD11">
            <v>0.5</v>
          </cell>
          <cell r="AE11">
            <v>0.18333333333333332</v>
          </cell>
          <cell r="AF11">
            <v>0.5</v>
          </cell>
          <cell r="AG11">
            <v>8.3333333333333329E-2</v>
          </cell>
          <cell r="AH11">
            <v>0</v>
          </cell>
          <cell r="AI11">
            <v>0</v>
          </cell>
          <cell r="AJ11">
            <v>1.2666666666666666</v>
          </cell>
          <cell r="AK11" t="str">
            <v xml:space="preserve">Not predicted to be repairable in situ without the removal of the Tank. </v>
          </cell>
          <cell r="AL11" t="str">
            <v xml:space="preserve">Expected to need 2 mechanics to remove the tank.  </v>
          </cell>
          <cell r="AM11" t="str">
            <v xml:space="preserve">Remove the Tank for access, See above for details. </v>
          </cell>
          <cell r="AR11" t="str">
            <v xml:space="preserve">Repair by exchange available at First or Second line without special facilities. </v>
          </cell>
          <cell r="AS11" t="str">
            <v>Use thread-locking compound on fasteners. Use silicone grease on bonded seals for preservation.  Use anti-seizing grease/compound on bulkhead connectors and bolts.  Use  bonding compound on mounting strap clamp locations as required.</v>
          </cell>
          <cell r="AT11" t="str">
            <v xml:space="preserve">No Special Tools predicted. </v>
          </cell>
          <cell r="AU11">
            <v>2</v>
          </cell>
          <cell r="AV11" t="str">
            <v>No</v>
          </cell>
          <cell r="AW11" t="str">
            <v xml:space="preserve">No predicted life limitations. </v>
          </cell>
          <cell r="AY11">
            <v>7</v>
          </cell>
        </row>
        <row r="12">
          <cell r="A12">
            <v>8</v>
          </cell>
          <cell r="B12">
            <v>6</v>
          </cell>
          <cell r="C12" t="str">
            <v>M16 BONDED</v>
          </cell>
          <cell r="E12" t="str">
            <v>COLLECTOR TANK</v>
          </cell>
          <cell r="F12" t="str">
            <v>Seal</v>
          </cell>
          <cell r="G12" t="str">
            <v>To main pump (1)</v>
          </cell>
          <cell r="H12" t="str">
            <v>M22x1.5 Bonded Seal</v>
          </cell>
          <cell r="I12">
            <v>1</v>
          </cell>
          <cell r="J12">
            <v>1</v>
          </cell>
          <cell r="K12">
            <v>0.19500000000000001</v>
          </cell>
          <cell r="L12">
            <v>0.19500000000000001</v>
          </cell>
          <cell r="M12">
            <v>1.9500000000000001E-7</v>
          </cell>
          <cell r="N12">
            <v>5128205.128205128</v>
          </cell>
          <cell r="O12" t="str">
            <v>NPRD 95 P2-179, Seal O-Ring - 0.0780 GF converted to GM.</v>
          </cell>
          <cell r="Q12">
            <v>1</v>
          </cell>
          <cell r="R12">
            <v>1.2666666666666666</v>
          </cell>
          <cell r="S12">
            <v>0.247</v>
          </cell>
          <cell r="T12">
            <v>1</v>
          </cell>
          <cell r="U12">
            <v>4</v>
          </cell>
          <cell r="V12" t="str">
            <v>14</v>
          </cell>
          <cell r="W12">
            <v>8</v>
          </cell>
          <cell r="X12" t="str">
            <v>COLLECTOR TANK</v>
          </cell>
          <cell r="Y12" t="str">
            <v>Y</v>
          </cell>
          <cell r="Z12" t="str">
            <v>Not predicted to be repairable in situ without the removal of the Tank. Expected to need 2 mechanics to remove the tank.  Remove and Replace the part with standard Tools. Repair by exchange available at First or Second line without special facilities. Use</v>
          </cell>
          <cell r="AA12" t="str">
            <v xml:space="preserve">NO </v>
          </cell>
          <cell r="AB12" t="str">
            <v>YES</v>
          </cell>
          <cell r="AC12">
            <v>0</v>
          </cell>
          <cell r="AD12">
            <v>0.5</v>
          </cell>
          <cell r="AE12">
            <v>0.18333333333333332</v>
          </cell>
          <cell r="AF12">
            <v>0.5</v>
          </cell>
          <cell r="AG12">
            <v>8.3333333333333329E-2</v>
          </cell>
          <cell r="AH12">
            <v>0</v>
          </cell>
          <cell r="AI12">
            <v>0</v>
          </cell>
          <cell r="AJ12">
            <v>1.2666666666666666</v>
          </cell>
          <cell r="AK12" t="str">
            <v xml:space="preserve">Not predicted to be repairable in situ without the removal of the Tank. </v>
          </cell>
          <cell r="AL12" t="str">
            <v xml:space="preserve">Expected to need 2 mechanics to remove the tank.  </v>
          </cell>
          <cell r="AN12" t="str">
            <v xml:space="preserve">Remove and Replace the part with standard Tools. </v>
          </cell>
          <cell r="AR12" t="str">
            <v xml:space="preserve">Repair by exchange available at First or Second line without special facilities. </v>
          </cell>
          <cell r="AS12" t="str">
            <v>Use thread-locking compound on fasteners. Use silicone grease on bonded seals for preservation.  Use anti-seizing grease/compound on bulkhead connectors and bolts.  Use  bonding compound on mounting strap clamp locations as required.</v>
          </cell>
          <cell r="AT12" t="str">
            <v xml:space="preserve">No Special Tools predicted. </v>
          </cell>
          <cell r="AU12">
            <v>2</v>
          </cell>
          <cell r="AV12" t="str">
            <v>yes - 10 years</v>
          </cell>
          <cell r="AW12" t="str">
            <v>Life Limited.  Exchange at 10 years.</v>
          </cell>
          <cell r="AY12">
            <v>8</v>
          </cell>
        </row>
        <row r="13">
          <cell r="A13">
            <v>9</v>
          </cell>
          <cell r="B13">
            <v>3</v>
          </cell>
          <cell r="C13" t="str">
            <v>1690-G-020</v>
          </cell>
          <cell r="E13" t="str">
            <v>COLLECTOR TANK</v>
          </cell>
          <cell r="F13" t="str">
            <v>Sensor</v>
          </cell>
          <cell r="G13" t="str">
            <v>Fuel Level Sensor LRU (FLS) (6)</v>
          </cell>
          <cell r="H13" t="str">
            <v>Fuel Level Sensor Unit</v>
          </cell>
          <cell r="I13">
            <v>1</v>
          </cell>
          <cell r="J13">
            <v>1</v>
          </cell>
          <cell r="K13">
            <v>13</v>
          </cell>
          <cell r="L13">
            <v>13</v>
          </cell>
          <cell r="M13">
            <v>1.2999999999999999E-5</v>
          </cell>
          <cell r="N13">
            <v>76923.076923076922</v>
          </cell>
          <cell r="O13" t="str">
            <v>NPRD 95 P2-182, Sensor Level Liquid - 2.6 GB converted to GM.</v>
          </cell>
          <cell r="Q13">
            <v>1</v>
          </cell>
          <cell r="R13">
            <v>1.2666666666666666</v>
          </cell>
          <cell r="S13">
            <v>16.466666666666665</v>
          </cell>
          <cell r="T13">
            <v>1</v>
          </cell>
          <cell r="U13">
            <v>5</v>
          </cell>
          <cell r="V13" t="str">
            <v>15</v>
          </cell>
          <cell r="W13">
            <v>9</v>
          </cell>
          <cell r="X13" t="str">
            <v>COLLECTOR TANK</v>
          </cell>
          <cell r="Y13" t="str">
            <v>Y</v>
          </cell>
          <cell r="Z13" t="str">
            <v>Not predicted to be repairable in situ without the removal of the Tank. Expected to need 2 mechanics to remove the tank.  Remove and replace tank in accordance with above.  Repair by exchange available at First or Second line without special facilities. U</v>
          </cell>
          <cell r="AA13" t="str">
            <v xml:space="preserve">NO </v>
          </cell>
          <cell r="AB13" t="str">
            <v>YES</v>
          </cell>
          <cell r="AC13">
            <v>0</v>
          </cell>
          <cell r="AD13">
            <v>0.5</v>
          </cell>
          <cell r="AE13">
            <v>0.18333333333333332</v>
          </cell>
          <cell r="AF13">
            <v>0.5</v>
          </cell>
          <cell r="AG13">
            <v>8.3333333333333329E-2</v>
          </cell>
          <cell r="AH13">
            <v>0</v>
          </cell>
          <cell r="AI13">
            <v>0</v>
          </cell>
          <cell r="AJ13">
            <v>1.2666666666666666</v>
          </cell>
          <cell r="AK13" t="str">
            <v xml:space="preserve">Not predicted to be repairable in situ without the removal of the Tank. </v>
          </cell>
          <cell r="AL13" t="str">
            <v xml:space="preserve">Expected to need 2 mechanics to remove the tank.  </v>
          </cell>
          <cell r="AM13" t="str">
            <v xml:space="preserve">Remove and replace tank in accordance with above.  </v>
          </cell>
          <cell r="AR13" t="str">
            <v xml:space="preserve">Repair by exchange available at First or Second line without special facilities. </v>
          </cell>
          <cell r="AS13" t="str">
            <v>Use thread-locking compound on fasteners. Use silicone grease on bonded seals for preservation.  Use anti-seizing grease/compound on bulkhead connectors and bolts.  Use  bonding compound on mounting strap clamp locations as required.</v>
          </cell>
          <cell r="AT13" t="str">
            <v xml:space="preserve">No Special Tools predicted. </v>
          </cell>
          <cell r="AU13">
            <v>2</v>
          </cell>
          <cell r="AV13" t="str">
            <v>No</v>
          </cell>
          <cell r="AW13" t="str">
            <v xml:space="preserve">No predicted life limitations. </v>
          </cell>
          <cell r="AY13">
            <v>9</v>
          </cell>
        </row>
        <row r="14">
          <cell r="A14">
            <v>10</v>
          </cell>
          <cell r="B14">
            <v>2</v>
          </cell>
          <cell r="C14" t="str">
            <v>FT28193</v>
          </cell>
          <cell r="E14" t="str">
            <v>COLLECTOR TANK</v>
          </cell>
          <cell r="F14" t="str">
            <v>Insert</v>
          </cell>
          <cell r="G14" t="str">
            <v>Fuel Level Sensor LRU (FLS) (6)</v>
          </cell>
          <cell r="H14" t="str">
            <v>Double insert M20x1.5 &amp;M22x1.5</v>
          </cell>
          <cell r="I14">
            <v>1</v>
          </cell>
          <cell r="J14">
            <v>1</v>
          </cell>
          <cell r="K14">
            <v>0.44800000000000001</v>
          </cell>
          <cell r="L14">
            <v>0.44800000000000001</v>
          </cell>
          <cell r="M14">
            <v>4.4799999999999999E-7</v>
          </cell>
          <cell r="N14">
            <v>2232142.8571428573</v>
          </cell>
          <cell r="O14" t="str">
            <v>NPRD 95 P2-122, Insert Mount Engine - 0.0160M converted to hours.</v>
          </cell>
          <cell r="Q14">
            <v>1</v>
          </cell>
          <cell r="R14">
            <v>1.35</v>
          </cell>
          <cell r="S14">
            <v>0.6048</v>
          </cell>
          <cell r="T14">
            <v>1</v>
          </cell>
          <cell r="U14">
            <v>5</v>
          </cell>
          <cell r="V14" t="str">
            <v>15</v>
          </cell>
          <cell r="W14">
            <v>10</v>
          </cell>
          <cell r="X14" t="str">
            <v>COLLECTOR TANK</v>
          </cell>
          <cell r="Y14" t="str">
            <v>Y</v>
          </cell>
          <cell r="Z14" t="str">
            <v>Not predicted to be repairable in situ without the removal of the Tank. Expected to need 2 mechanics to remove the tank.  Remove and replace tank in accordance with above.  V. difficult to repair.  Tank will be beyond economic repair. Repair by exchange a</v>
          </cell>
          <cell r="AA14" t="str">
            <v xml:space="preserve">NO </v>
          </cell>
          <cell r="AB14" t="str">
            <v>YES</v>
          </cell>
          <cell r="AC14">
            <v>0</v>
          </cell>
          <cell r="AD14">
            <v>0.5</v>
          </cell>
          <cell r="AE14">
            <v>0.26666666666666666</v>
          </cell>
          <cell r="AF14">
            <v>0.5</v>
          </cell>
          <cell r="AG14">
            <v>8.3333333333333329E-2</v>
          </cell>
          <cell r="AH14">
            <v>0</v>
          </cell>
          <cell r="AI14">
            <v>0</v>
          </cell>
          <cell r="AJ14">
            <v>1.35</v>
          </cell>
          <cell r="AK14" t="str">
            <v xml:space="preserve">Not predicted to be repairable in situ without the removal of the Tank. </v>
          </cell>
          <cell r="AL14" t="str">
            <v xml:space="preserve">Expected to need 2 mechanics to remove the tank.  </v>
          </cell>
          <cell r="AM14" t="str">
            <v xml:space="preserve">Remove and replace tank in accordance with above.  </v>
          </cell>
          <cell r="AN14" t="str">
            <v xml:space="preserve">V. difficult to repair.  Tank will be beyond economic repair. </v>
          </cell>
          <cell r="AR14" t="str">
            <v xml:space="preserve">Repair by exchange available at First or Second line without special facilities. </v>
          </cell>
          <cell r="AS14" t="str">
            <v>Use thread-locking compound on fasteners. Use silicone grease on bonded seals for preservation.  Use anti-seizing grease/compound on bulkhead connectors and bolts.  Use  bonding compound on mounting strap clamp locations as required.</v>
          </cell>
          <cell r="AT14" t="str">
            <v xml:space="preserve">No Special Tools predicted. </v>
          </cell>
          <cell r="AU14">
            <v>2</v>
          </cell>
          <cell r="AV14" t="str">
            <v>No</v>
          </cell>
          <cell r="AW14" t="str">
            <v xml:space="preserve">No predicted life limitations. </v>
          </cell>
          <cell r="AY14">
            <v>10</v>
          </cell>
        </row>
        <row r="15">
          <cell r="A15">
            <v>11</v>
          </cell>
          <cell r="B15">
            <v>6</v>
          </cell>
          <cell r="C15" t="str">
            <v>M20 BONDED</v>
          </cell>
          <cell r="E15" t="str">
            <v>COLLECTOR TANK</v>
          </cell>
          <cell r="F15" t="str">
            <v>Seal</v>
          </cell>
          <cell r="G15" t="str">
            <v>Fuel Level Sensor LRU (FLS) (6)</v>
          </cell>
          <cell r="H15" t="str">
            <v>M20x1.5 Bonded Seal</v>
          </cell>
          <cell r="I15">
            <v>1</v>
          </cell>
          <cell r="J15">
            <v>1</v>
          </cell>
          <cell r="K15">
            <v>0.19500000000000001</v>
          </cell>
          <cell r="L15">
            <v>0.19500000000000001</v>
          </cell>
          <cell r="M15">
            <v>1.9500000000000001E-7</v>
          </cell>
          <cell r="N15">
            <v>5128205.128205128</v>
          </cell>
          <cell r="O15" t="str">
            <v>NPRD 95 P2-179, Seal O-Ring - 0.0780 GF converted to GM.</v>
          </cell>
          <cell r="Q15">
            <v>1</v>
          </cell>
          <cell r="R15">
            <v>1.2666666666666666</v>
          </cell>
          <cell r="S15">
            <v>0.247</v>
          </cell>
          <cell r="T15">
            <v>1</v>
          </cell>
          <cell r="U15">
            <v>5</v>
          </cell>
          <cell r="V15" t="str">
            <v>15</v>
          </cell>
          <cell r="W15">
            <v>11</v>
          </cell>
          <cell r="X15" t="str">
            <v>COLLECTOR TANK</v>
          </cell>
          <cell r="Y15" t="str">
            <v>Y</v>
          </cell>
          <cell r="Z15" t="str">
            <v>Not predicted to be repairable in situ without the removal of the Tank. Expected to need 2 mechanics to remove the tank.  Remove and Replace the part with standard Tools. Repair by exchange available at First or Second line without special facilities. Use</v>
          </cell>
          <cell r="AA15" t="str">
            <v xml:space="preserve">NO </v>
          </cell>
          <cell r="AB15" t="str">
            <v>YES</v>
          </cell>
          <cell r="AC15">
            <v>0</v>
          </cell>
          <cell r="AD15">
            <v>0.5</v>
          </cell>
          <cell r="AE15">
            <v>0.18333333333333332</v>
          </cell>
          <cell r="AF15">
            <v>0.5</v>
          </cell>
          <cell r="AG15">
            <v>8.3333333333333329E-2</v>
          </cell>
          <cell r="AH15">
            <v>0</v>
          </cell>
          <cell r="AI15">
            <v>0</v>
          </cell>
          <cell r="AJ15">
            <v>1.2666666666666666</v>
          </cell>
          <cell r="AK15" t="str">
            <v xml:space="preserve">Not predicted to be repairable in situ without the removal of the Tank. </v>
          </cell>
          <cell r="AL15" t="str">
            <v xml:space="preserve">Expected to need 2 mechanics to remove the tank.  </v>
          </cell>
          <cell r="AN15" t="str">
            <v xml:space="preserve">Remove and Replace the part with standard Tools. </v>
          </cell>
          <cell r="AR15" t="str">
            <v xml:space="preserve">Repair by exchange available at First or Second line without special facilities. </v>
          </cell>
          <cell r="AS15" t="str">
            <v>Use thread-locking compound on fasteners. Use silicone grease on bonded seals for preservation.  Use anti-seizing grease/compound on bulkhead connectors and bolts.  Use  bonding compound on mounting strap clamp locations as required.</v>
          </cell>
          <cell r="AT15" t="str">
            <v xml:space="preserve">No Special Tools predicted. </v>
          </cell>
          <cell r="AU15">
            <v>2</v>
          </cell>
          <cell r="AV15" t="str">
            <v>yes - 10 years</v>
          </cell>
          <cell r="AW15" t="str">
            <v>Life Limited.  Exchange at 10 years.</v>
          </cell>
          <cell r="AY15">
            <v>11</v>
          </cell>
        </row>
        <row r="16">
          <cell r="A16">
            <v>12</v>
          </cell>
          <cell r="B16">
            <v>2</v>
          </cell>
          <cell r="C16" t="str">
            <v>FT28329</v>
          </cell>
          <cell r="E16" t="str">
            <v>COLLECTOR TANK</v>
          </cell>
          <cell r="F16" t="str">
            <v>Insert</v>
          </cell>
          <cell r="G16" t="str">
            <v>From secondary pumps(2)</v>
          </cell>
          <cell r="H16" t="str">
            <v>INSERT M22x1.5</v>
          </cell>
          <cell r="I16">
            <v>1</v>
          </cell>
          <cell r="J16">
            <v>1</v>
          </cell>
          <cell r="K16">
            <v>0.44800000000000001</v>
          </cell>
          <cell r="L16">
            <v>0.44800000000000001</v>
          </cell>
          <cell r="M16">
            <v>4.4799999999999999E-7</v>
          </cell>
          <cell r="N16">
            <v>2232142.8571428573</v>
          </cell>
          <cell r="O16" t="str">
            <v>NPRD 95 P2-122, Insert Mount Engine - 0.0160M converted to hours.</v>
          </cell>
          <cell r="Q16">
            <v>1</v>
          </cell>
          <cell r="R16">
            <v>1.1000000000000001</v>
          </cell>
          <cell r="S16">
            <v>0.49279999999999996</v>
          </cell>
          <cell r="T16">
            <v>1</v>
          </cell>
          <cell r="U16">
            <v>6</v>
          </cell>
          <cell r="V16" t="str">
            <v>16</v>
          </cell>
          <cell r="W16">
            <v>12</v>
          </cell>
          <cell r="X16" t="str">
            <v>COLLECTOR TANK</v>
          </cell>
          <cell r="Y16" t="str">
            <v>Y</v>
          </cell>
          <cell r="Z16" t="str">
            <v>Not predicted to be repairable in situ without the removal of the Tank. Expected to need 2 mechanics to remove the tank.  Remove and replace tank in accordance with above.  V. difficult to repair.  Tank will be beyond economic repair. Repair by exchange a</v>
          </cell>
          <cell r="AA16" t="str">
            <v xml:space="preserve">NO </v>
          </cell>
          <cell r="AB16" t="str">
            <v>YES</v>
          </cell>
          <cell r="AC16">
            <v>0</v>
          </cell>
          <cell r="AD16">
            <v>0.5</v>
          </cell>
          <cell r="AE16">
            <v>1.6666666666666666E-2</v>
          </cell>
          <cell r="AF16">
            <v>0.5</v>
          </cell>
          <cell r="AG16">
            <v>8.3333333333333329E-2</v>
          </cell>
          <cell r="AH16">
            <v>0</v>
          </cell>
          <cell r="AI16">
            <v>0</v>
          </cell>
          <cell r="AJ16">
            <v>1.1000000000000001</v>
          </cell>
          <cell r="AK16" t="str">
            <v xml:space="preserve">Not predicted to be repairable in situ without the removal of the Tank. </v>
          </cell>
          <cell r="AL16" t="str">
            <v xml:space="preserve">Expected to need 2 mechanics to remove the tank.  </v>
          </cell>
          <cell r="AM16" t="str">
            <v xml:space="preserve">Remove and replace tank in accordance with above.  </v>
          </cell>
          <cell r="AN16" t="str">
            <v xml:space="preserve">V. difficult to repair.  Tank will be beyond economic repair. </v>
          </cell>
          <cell r="AR16" t="str">
            <v xml:space="preserve">Repair by exchange available at First or Second line without special facilities. </v>
          </cell>
          <cell r="AS16" t="str">
            <v>Use thread-locking compound on fasteners. Use silicone grease on bonded seals for preservation.  Use anti-seizing grease/compound on bulkhead connectors and bolts.  Use  bonding compound on mounting strap clamp locations as required.</v>
          </cell>
          <cell r="AT16" t="str">
            <v xml:space="preserve">No Special Tools predicted. </v>
          </cell>
          <cell r="AU16">
            <v>2</v>
          </cell>
          <cell r="AV16" t="str">
            <v>No</v>
          </cell>
          <cell r="AW16" t="str">
            <v xml:space="preserve">No predicted life limitations. </v>
          </cell>
          <cell r="AY16">
            <v>12</v>
          </cell>
        </row>
        <row r="17">
          <cell r="A17">
            <v>13</v>
          </cell>
          <cell r="B17">
            <v>43</v>
          </cell>
          <cell r="C17" t="str">
            <v>G10LCFX</v>
          </cell>
          <cell r="E17" t="str">
            <v>COLLECTOR TANK</v>
          </cell>
          <cell r="F17" t="str">
            <v>Fitting</v>
          </cell>
          <cell r="G17" t="str">
            <v>From secondary pumps(2)</v>
          </cell>
          <cell r="H17" t="str">
            <v>M22X1.5 Male/Male Adaptor</v>
          </cell>
          <cell r="I17">
            <v>1</v>
          </cell>
          <cell r="J17">
            <v>1</v>
          </cell>
          <cell r="K17">
            <v>2.5424000000000002</v>
          </cell>
          <cell r="L17">
            <v>2.5424000000000002</v>
          </cell>
          <cell r="M17">
            <v>2.5424000000000004E-6</v>
          </cell>
          <cell r="N17">
            <v>393329.13782252988</v>
          </cell>
          <cell r="O17" t="str">
            <v>NPRD 95 P2-49, Connector Adapter - 0.0908M converted to hours</v>
          </cell>
          <cell r="Q17">
            <v>1</v>
          </cell>
          <cell r="R17">
            <v>1.2666666666666666</v>
          </cell>
          <cell r="S17">
            <v>3.2203733333333333</v>
          </cell>
          <cell r="T17">
            <v>1</v>
          </cell>
          <cell r="U17">
            <v>6</v>
          </cell>
          <cell r="V17" t="str">
            <v>16</v>
          </cell>
          <cell r="W17">
            <v>13</v>
          </cell>
          <cell r="X17" t="str">
            <v>COLLECTOR TANK</v>
          </cell>
          <cell r="Y17" t="str">
            <v>Y</v>
          </cell>
          <cell r="Z17" t="str">
            <v>Not predicted to be repairable in situ without the removal of the Tank. Expected to need 2 mechanics to remove the tank.  Remove the Tank for access, See above for details. Repair by exchange available at First or Second line without special facilities. U</v>
          </cell>
          <cell r="AA17" t="str">
            <v xml:space="preserve">NO </v>
          </cell>
          <cell r="AB17" t="str">
            <v>YES</v>
          </cell>
          <cell r="AC17">
            <v>0</v>
          </cell>
          <cell r="AD17">
            <v>0.5</v>
          </cell>
          <cell r="AE17">
            <v>0.18333333333333332</v>
          </cell>
          <cell r="AF17">
            <v>0.5</v>
          </cell>
          <cell r="AG17">
            <v>8.3333333333333329E-2</v>
          </cell>
          <cell r="AH17">
            <v>0</v>
          </cell>
          <cell r="AI17">
            <v>0</v>
          </cell>
          <cell r="AJ17">
            <v>1.2666666666666666</v>
          </cell>
          <cell r="AK17" t="str">
            <v xml:space="preserve">Not predicted to be repairable in situ without the removal of the Tank. </v>
          </cell>
          <cell r="AL17" t="str">
            <v xml:space="preserve">Expected to need 2 mechanics to remove the tank.  </v>
          </cell>
          <cell r="AM17" t="str">
            <v xml:space="preserve">Remove the Tank for access, See above for details. </v>
          </cell>
          <cell r="AR17" t="str">
            <v xml:space="preserve">Repair by exchange available at First or Second line without special facilities. </v>
          </cell>
          <cell r="AS17" t="str">
            <v>Use thread-locking compound on fasteners. Use silicone grease on bonded seals for preservation.  Use anti-seizing grease/compound on bulkhead connectors and bolts.  Use  bonding compound on mounting strap clamp locations as required.</v>
          </cell>
          <cell r="AT17" t="str">
            <v xml:space="preserve">No Special Tools predicted. </v>
          </cell>
          <cell r="AU17">
            <v>2</v>
          </cell>
          <cell r="AV17" t="str">
            <v>No</v>
          </cell>
          <cell r="AW17" t="str">
            <v xml:space="preserve">No predicted life limitations. </v>
          </cell>
          <cell r="AY17">
            <v>13</v>
          </cell>
        </row>
        <row r="18">
          <cell r="A18">
            <v>14</v>
          </cell>
          <cell r="B18">
            <v>6</v>
          </cell>
          <cell r="C18" t="str">
            <v>M16 BONDED</v>
          </cell>
          <cell r="E18" t="str">
            <v>COLLECTOR TANK</v>
          </cell>
          <cell r="F18" t="str">
            <v>Seal</v>
          </cell>
          <cell r="G18" t="str">
            <v>From secondary pumps(2)</v>
          </cell>
          <cell r="H18" t="str">
            <v>M22x1.5 Bonded Seal</v>
          </cell>
          <cell r="I18">
            <v>1</v>
          </cell>
          <cell r="J18">
            <v>1</v>
          </cell>
          <cell r="K18">
            <v>0.19500000000000001</v>
          </cell>
          <cell r="L18">
            <v>0.19500000000000001</v>
          </cell>
          <cell r="M18">
            <v>1.9500000000000001E-7</v>
          </cell>
          <cell r="N18">
            <v>5128205.128205128</v>
          </cell>
          <cell r="O18" t="str">
            <v>NPRD 95 P2-179, Seal O-Ring - 0.0780 GF converted to GM.</v>
          </cell>
          <cell r="Q18">
            <v>1</v>
          </cell>
          <cell r="R18">
            <v>0.35</v>
          </cell>
          <cell r="S18">
            <v>6.8249999999999991E-2</v>
          </cell>
          <cell r="T18">
            <v>1</v>
          </cell>
          <cell r="U18">
            <v>6</v>
          </cell>
          <cell r="V18" t="str">
            <v>16</v>
          </cell>
          <cell r="W18">
            <v>14</v>
          </cell>
          <cell r="X18" t="str">
            <v>COLLECTOR TANK</v>
          </cell>
          <cell r="Y18" t="str">
            <v>Y</v>
          </cell>
          <cell r="Z18" t="str">
            <v>Not predicted to be repairable in situ without the removal of the Tank. Expected to need 2 mechanics to remove the tank.  Remove and Replace the part with standard Tools. Repair by exchange available at First or Second line without special facilities. Use</v>
          </cell>
          <cell r="AA18" t="str">
            <v xml:space="preserve">NO </v>
          </cell>
          <cell r="AB18" t="str">
            <v>YES</v>
          </cell>
          <cell r="AC18">
            <v>0</v>
          </cell>
          <cell r="AD18">
            <v>0</v>
          </cell>
          <cell r="AE18">
            <v>0.35</v>
          </cell>
          <cell r="AF18">
            <v>0</v>
          </cell>
          <cell r="AG18">
            <v>0</v>
          </cell>
          <cell r="AH18">
            <v>0</v>
          </cell>
          <cell r="AI18">
            <v>0</v>
          </cell>
          <cell r="AJ18">
            <v>0.35</v>
          </cell>
          <cell r="AK18" t="str">
            <v xml:space="preserve">Not predicted to be repairable in situ without the removal of the Tank. </v>
          </cell>
          <cell r="AL18" t="str">
            <v xml:space="preserve">Expected to need 2 mechanics to remove the tank.  </v>
          </cell>
          <cell r="AN18" t="str">
            <v xml:space="preserve">Remove and Replace the part with standard Tools. </v>
          </cell>
          <cell r="AR18" t="str">
            <v xml:space="preserve">Repair by exchange available at First or Second line without special facilities. </v>
          </cell>
          <cell r="AS18" t="str">
            <v>Use thread-locking compound on fasteners. Use silicone grease on bonded seals for preservation.  Use anti-seizing grease/compound on bulkhead connectors and bolts.  Use  bonding compound on mounting strap clamp locations as required.</v>
          </cell>
          <cell r="AT18" t="str">
            <v xml:space="preserve">No Special Tools predicted. </v>
          </cell>
          <cell r="AU18">
            <v>2</v>
          </cell>
          <cell r="AV18" t="str">
            <v>yes - 10 years</v>
          </cell>
          <cell r="AW18" t="str">
            <v>Life Limited.  Exchange at 10 years.</v>
          </cell>
          <cell r="AY18">
            <v>14</v>
          </cell>
        </row>
        <row r="19">
          <cell r="A19">
            <v>15</v>
          </cell>
          <cell r="B19">
            <v>2</v>
          </cell>
          <cell r="C19" t="str">
            <v>FT28230</v>
          </cell>
          <cell r="E19" t="str">
            <v>COLLECTOR TANK</v>
          </cell>
          <cell r="F19" t="str">
            <v>Insert</v>
          </cell>
          <cell r="G19" t="str">
            <v>Fuel Filler Plug (7)</v>
          </cell>
          <cell r="H19" t="str">
            <v>Double insert M20x1.5 &amp; M22x1.5</v>
          </cell>
          <cell r="I19">
            <v>0</v>
          </cell>
          <cell r="J19">
            <v>0</v>
          </cell>
          <cell r="K19">
            <v>0.44800000000000001</v>
          </cell>
          <cell r="L19">
            <v>0</v>
          </cell>
          <cell r="M19">
            <v>0</v>
          </cell>
          <cell r="N19" t="e">
            <v>#DIV/0!</v>
          </cell>
          <cell r="O19" t="str">
            <v>NPRD 95 P2-122, Insert Mount Engine - 0.0160M converted to hours.</v>
          </cell>
          <cell r="Q19">
            <v>1</v>
          </cell>
          <cell r="R19">
            <v>1.35</v>
          </cell>
          <cell r="S19">
            <v>0.6048</v>
          </cell>
          <cell r="T19">
            <v>1</v>
          </cell>
          <cell r="U19">
            <v>7</v>
          </cell>
          <cell r="V19" t="str">
            <v>17</v>
          </cell>
          <cell r="W19">
            <v>15</v>
          </cell>
          <cell r="X19" t="str">
            <v>COLLECTOR TANK</v>
          </cell>
          <cell r="Y19" t="str">
            <v>Y</v>
          </cell>
          <cell r="Z19" t="str">
            <v>Not predicted to be repairable in situ without the removal of the Tank. Expected to need 2 mechanics to remove the tank.  Remove and replace tank in accordance with above.  V. difficult to repair.  Tank will be beyond economic repair. Repair by exchange a</v>
          </cell>
          <cell r="AA19" t="str">
            <v xml:space="preserve">NO </v>
          </cell>
          <cell r="AB19" t="str">
            <v>YES</v>
          </cell>
          <cell r="AC19">
            <v>0</v>
          </cell>
          <cell r="AD19">
            <v>0.5</v>
          </cell>
          <cell r="AE19">
            <v>0.26666666666666666</v>
          </cell>
          <cell r="AF19">
            <v>0.5</v>
          </cell>
          <cell r="AG19">
            <v>8.3333333333333329E-2</v>
          </cell>
          <cell r="AH19">
            <v>0</v>
          </cell>
          <cell r="AI19">
            <v>0</v>
          </cell>
          <cell r="AJ19">
            <v>1.35</v>
          </cell>
          <cell r="AK19" t="str">
            <v xml:space="preserve">Not predicted to be repairable in situ without the removal of the Tank. </v>
          </cell>
          <cell r="AL19" t="str">
            <v xml:space="preserve">Expected to need 2 mechanics to remove the tank.  </v>
          </cell>
          <cell r="AM19" t="str">
            <v xml:space="preserve">Remove and replace tank in accordance with above.  </v>
          </cell>
          <cell r="AN19" t="str">
            <v xml:space="preserve">V. difficult to repair.  Tank will be beyond economic repair. </v>
          </cell>
          <cell r="AR19" t="str">
            <v xml:space="preserve">Repair by exchange available at First or Second line without special facilities. </v>
          </cell>
          <cell r="AS19" t="str">
            <v>Use thread-locking compound on fasteners. Use silicone grease on bonded seals for preservation.  Use anti-seizing grease/compound on bulkhead connectors and bolts.  Use  bonding compound on mounting strap clamp locations as required.</v>
          </cell>
          <cell r="AT19" t="str">
            <v xml:space="preserve">No Special Tools predicted. </v>
          </cell>
          <cell r="AU19">
            <v>2</v>
          </cell>
          <cell r="AV19" t="str">
            <v>No</v>
          </cell>
          <cell r="AW19" t="str">
            <v xml:space="preserve">No predicted life limitations. </v>
          </cell>
          <cell r="AY19">
            <v>15</v>
          </cell>
        </row>
        <row r="20">
          <cell r="A20">
            <v>16</v>
          </cell>
          <cell r="B20">
            <v>43</v>
          </cell>
          <cell r="C20" t="str">
            <v>G15LCFX</v>
          </cell>
          <cell r="E20" t="str">
            <v>COLLECTOR TANK</v>
          </cell>
          <cell r="F20" t="str">
            <v>Fitting</v>
          </cell>
          <cell r="G20" t="str">
            <v>Fuel Filler Plug (7)</v>
          </cell>
          <cell r="H20" t="str">
            <v>M22x1.5 Male/Male Adaptor</v>
          </cell>
          <cell r="I20">
            <v>1</v>
          </cell>
          <cell r="J20">
            <v>1</v>
          </cell>
          <cell r="K20">
            <v>2.5424000000000002</v>
          </cell>
          <cell r="L20">
            <v>2.5424000000000002</v>
          </cell>
          <cell r="M20">
            <v>2.5424000000000004E-6</v>
          </cell>
          <cell r="N20">
            <v>393329.13782252988</v>
          </cell>
          <cell r="O20" t="str">
            <v>NPRD 95 P2-49, Connector Adapter - 0.0908M converted to hours</v>
          </cell>
          <cell r="Q20">
            <v>1</v>
          </cell>
          <cell r="R20">
            <v>1.5166666666666666</v>
          </cell>
          <cell r="S20">
            <v>3.8559733333333335</v>
          </cell>
          <cell r="T20">
            <v>1</v>
          </cell>
          <cell r="U20">
            <v>7</v>
          </cell>
          <cell r="V20" t="str">
            <v>17</v>
          </cell>
          <cell r="W20">
            <v>16</v>
          </cell>
          <cell r="X20" t="str">
            <v>COLLECTOR TANK</v>
          </cell>
          <cell r="Y20" t="str">
            <v>Y</v>
          </cell>
          <cell r="Z20" t="str">
            <v>Not predicted to be repairable in situ without the removal of the Tank. Expected to need 2 mechanics to remove the tank.  Remove and replace the part with standard Tools. Repair by exchange available at First or Second line without special facilities. Use</v>
          </cell>
          <cell r="AA20" t="str">
            <v xml:space="preserve">NO </v>
          </cell>
          <cell r="AB20" t="str">
            <v>YES</v>
          </cell>
          <cell r="AC20">
            <v>0</v>
          </cell>
          <cell r="AD20">
            <v>0.5</v>
          </cell>
          <cell r="AE20">
            <v>0.51666666666666661</v>
          </cell>
          <cell r="AF20">
            <v>0.5</v>
          </cell>
          <cell r="AG20">
            <v>0</v>
          </cell>
          <cell r="AH20">
            <v>0</v>
          </cell>
          <cell r="AI20">
            <v>0</v>
          </cell>
          <cell r="AJ20">
            <v>1.5166666666666666</v>
          </cell>
          <cell r="AK20" t="str">
            <v xml:space="preserve">Not predicted to be repairable in situ without the removal of the Tank. </v>
          </cell>
          <cell r="AL20" t="str">
            <v xml:space="preserve">Expected to need 2 mechanics to remove the tank.  </v>
          </cell>
          <cell r="AO20" t="str">
            <v xml:space="preserve">Remove and replace the part with standard Tools. </v>
          </cell>
          <cell r="AR20" t="str">
            <v xml:space="preserve">Repair by exchange available at First or Second line without special facilities. </v>
          </cell>
          <cell r="AS20" t="str">
            <v>Use thread-locking compound on fasteners. Use silicone grease on bonded seals for preservation.  Use anti-seizing grease/compound on bulkhead connectors and bolts.  Use  bonding compound on mounting strap clamp locations as required.</v>
          </cell>
          <cell r="AT20" t="str">
            <v xml:space="preserve">No Special Tools predicted. </v>
          </cell>
          <cell r="AU20">
            <v>2</v>
          </cell>
          <cell r="AV20" t="str">
            <v>No</v>
          </cell>
          <cell r="AW20" t="str">
            <v xml:space="preserve">No predicted life limitations. </v>
          </cell>
          <cell r="AY20">
            <v>16</v>
          </cell>
        </row>
        <row r="21">
          <cell r="A21">
            <v>17</v>
          </cell>
          <cell r="B21">
            <v>6</v>
          </cell>
          <cell r="C21" t="str">
            <v>M22 BONDED</v>
          </cell>
          <cell r="E21" t="str">
            <v>COLLECTOR TANK</v>
          </cell>
          <cell r="F21" t="str">
            <v>Seal</v>
          </cell>
          <cell r="G21" t="str">
            <v>Fuel Filler Plug (7)</v>
          </cell>
          <cell r="H21" t="str">
            <v>M22x1.5 Bonded Seal</v>
          </cell>
          <cell r="I21">
            <v>1</v>
          </cell>
          <cell r="J21">
            <v>1</v>
          </cell>
          <cell r="K21">
            <v>0.19500000000000001</v>
          </cell>
          <cell r="L21">
            <v>0.19500000000000001</v>
          </cell>
          <cell r="M21">
            <v>1.9500000000000001E-7</v>
          </cell>
          <cell r="N21">
            <v>5128205.128205128</v>
          </cell>
          <cell r="O21" t="str">
            <v>NPRD 95 P2-179, Seal O-Ring - 0.0780 GF converted to GM.</v>
          </cell>
          <cell r="Q21">
            <v>1</v>
          </cell>
          <cell r="R21">
            <v>0.35</v>
          </cell>
          <cell r="S21">
            <v>6.8249999999999991E-2</v>
          </cell>
          <cell r="T21">
            <v>1</v>
          </cell>
          <cell r="U21">
            <v>7</v>
          </cell>
          <cell r="V21" t="str">
            <v>17</v>
          </cell>
          <cell r="W21">
            <v>17</v>
          </cell>
          <cell r="X21" t="str">
            <v>COLLECTOR TANK</v>
          </cell>
          <cell r="Y21" t="str">
            <v>Y</v>
          </cell>
          <cell r="Z21" t="str">
            <v>Not predicted to be repairable in situ without the removal of the Tank. Expected to need 2 mechanics to remove the tank.  Remove and Replace the part with standard Tools. Repair by exchange available at First or Second line without special facilities. Use</v>
          </cell>
          <cell r="AA21" t="str">
            <v xml:space="preserve">NO </v>
          </cell>
          <cell r="AB21" t="str">
            <v>YES</v>
          </cell>
          <cell r="AC21">
            <v>0</v>
          </cell>
          <cell r="AD21">
            <v>0</v>
          </cell>
          <cell r="AE21">
            <v>0.35</v>
          </cell>
          <cell r="AF21">
            <v>0</v>
          </cell>
          <cell r="AG21">
            <v>0</v>
          </cell>
          <cell r="AH21">
            <v>0</v>
          </cell>
          <cell r="AI21">
            <v>0</v>
          </cell>
          <cell r="AJ21">
            <v>0.35</v>
          </cell>
          <cell r="AK21" t="str">
            <v xml:space="preserve">Not predicted to be repairable in situ without the removal of the Tank. </v>
          </cell>
          <cell r="AL21" t="str">
            <v xml:space="preserve">Expected to need 2 mechanics to remove the tank.  </v>
          </cell>
          <cell r="AN21" t="str">
            <v xml:space="preserve">Remove and Replace the part with standard Tools. </v>
          </cell>
          <cell r="AR21" t="str">
            <v xml:space="preserve">Repair by exchange available at First or Second line without special facilities. </v>
          </cell>
          <cell r="AS21" t="str">
            <v>Use thread-locking compound on fasteners. Use silicone grease on bonded seals for preservation.  Use anti-seizing grease/compound on bulkhead connectors and bolts.  Use  bonding compound on mounting strap clamp locations as required.</v>
          </cell>
          <cell r="AT21" t="str">
            <v xml:space="preserve">No Special Tools predicted. </v>
          </cell>
          <cell r="AU21">
            <v>2</v>
          </cell>
          <cell r="AV21" t="str">
            <v>yes - 10 years</v>
          </cell>
          <cell r="AW21" t="str">
            <v>Life Limited.  Exchange at 10 years.</v>
          </cell>
          <cell r="AY21">
            <v>17</v>
          </cell>
        </row>
        <row r="22">
          <cell r="A22">
            <v>18</v>
          </cell>
          <cell r="B22">
            <v>7</v>
          </cell>
          <cell r="C22" t="str">
            <v/>
          </cell>
          <cell r="E22" t="str">
            <v>COLLECTOR TANK</v>
          </cell>
          <cell r="F22" t="str">
            <v>Fitting</v>
          </cell>
          <cell r="G22" t="str">
            <v>Fuel Filler Plug (7)</v>
          </cell>
          <cell r="H22" t="str">
            <v>M22x1.5 60º Coned Blanking Cap</v>
          </cell>
          <cell r="I22">
            <v>1</v>
          </cell>
          <cell r="J22">
            <v>1</v>
          </cell>
          <cell r="K22">
            <v>21.531422419593596</v>
          </cell>
          <cell r="L22">
            <v>21.531422419593596</v>
          </cell>
          <cell r="M22">
            <v>2.1531422419593595E-5</v>
          </cell>
          <cell r="N22">
            <v>46443.75</v>
          </cell>
          <cell r="O22" t="str">
            <v>NPRD 95 P3-65, Cap Filler Opening - P#208045 - 48-31.2102M GM, converted to hours. Down rated by 50% as the design will be tested to be robust for its function.</v>
          </cell>
          <cell r="Q22">
            <v>1</v>
          </cell>
          <cell r="R22">
            <v>0.18333333333333332</v>
          </cell>
          <cell r="S22">
            <v>3.9474274435921592</v>
          </cell>
          <cell r="T22">
            <v>1</v>
          </cell>
          <cell r="U22">
            <v>7</v>
          </cell>
          <cell r="V22" t="str">
            <v>17</v>
          </cell>
          <cell r="W22">
            <v>18</v>
          </cell>
          <cell r="X22" t="str">
            <v>COLLECTOR TANK</v>
          </cell>
          <cell r="Y22" t="str">
            <v>Y</v>
          </cell>
          <cell r="Z22" t="str">
            <v>Predicted to be repairable in situ. Expected to need 1 mechanic to conduct maintenance.  Remove and replace the part with standard Tools. Repair by exchange available at First or Second line without special facilities. No consumeables predicted. No Specia</v>
          </cell>
          <cell r="AA22" t="str">
            <v>YES</v>
          </cell>
          <cell r="AB22" t="str">
            <v>NO</v>
          </cell>
          <cell r="AC22">
            <v>0</v>
          </cell>
          <cell r="AD22">
            <v>0</v>
          </cell>
          <cell r="AE22">
            <v>0.18333333333333332</v>
          </cell>
          <cell r="AF22">
            <v>0</v>
          </cell>
          <cell r="AG22">
            <v>0</v>
          </cell>
          <cell r="AH22">
            <v>0</v>
          </cell>
          <cell r="AI22">
            <v>0</v>
          </cell>
          <cell r="AJ22">
            <v>0.18333333333333332</v>
          </cell>
          <cell r="AK22" t="str">
            <v xml:space="preserve">Predicted to be repairable in situ. </v>
          </cell>
          <cell r="AL22" t="str">
            <v xml:space="preserve">Expected to need 1 mechanic to conduct maintenance.  </v>
          </cell>
          <cell r="AO22" t="str">
            <v xml:space="preserve">Remove and replace the part with standard Tools. </v>
          </cell>
          <cell r="AR22" t="str">
            <v xml:space="preserve">Repair by exchange available at First or Second line without special facilities. </v>
          </cell>
          <cell r="AS22" t="str">
            <v xml:space="preserve">No consumeables predicted. </v>
          </cell>
          <cell r="AT22" t="str">
            <v xml:space="preserve">No Special Tools predicted. </v>
          </cell>
          <cell r="AU22">
            <v>1</v>
          </cell>
          <cell r="AV22" t="str">
            <v>No</v>
          </cell>
          <cell r="AW22" t="str">
            <v xml:space="preserve">No predicted life limitations. </v>
          </cell>
          <cell r="AY22">
            <v>18</v>
          </cell>
        </row>
        <row r="23">
          <cell r="A23">
            <v>19</v>
          </cell>
          <cell r="B23">
            <v>8</v>
          </cell>
          <cell r="C23" t="str">
            <v/>
          </cell>
          <cell r="E23" t="str">
            <v>COLLECTOR TANK</v>
          </cell>
          <cell r="F23" t="str">
            <v>Fitting</v>
          </cell>
          <cell r="G23" t="str">
            <v>Fuel Filler Plug (7)</v>
          </cell>
          <cell r="H23" t="str">
            <v>Strap Retainer to suit M22x1.5 Cap</v>
          </cell>
          <cell r="I23">
            <v>1</v>
          </cell>
          <cell r="J23">
            <v>1</v>
          </cell>
          <cell r="K23">
            <v>0.89600000000000002</v>
          </cell>
          <cell r="L23">
            <v>0.89600000000000002</v>
          </cell>
          <cell r="M23">
            <v>8.9599999999999998E-7</v>
          </cell>
          <cell r="N23">
            <v>1116071.4285714286</v>
          </cell>
          <cell r="O23" t="str">
            <v>NPRD 95 P2-11 Band, Retaining - &lt;0.0320M Converted to GM at 28mph</v>
          </cell>
          <cell r="Q23">
            <v>1</v>
          </cell>
          <cell r="R23">
            <v>1.5166666666666666</v>
          </cell>
          <cell r="S23">
            <v>1.3589333333333333</v>
          </cell>
          <cell r="T23">
            <v>1</v>
          </cell>
          <cell r="U23">
            <v>7</v>
          </cell>
          <cell r="V23" t="str">
            <v>17</v>
          </cell>
          <cell r="W23">
            <v>19</v>
          </cell>
          <cell r="X23" t="str">
            <v>COLLECTOR TANK</v>
          </cell>
          <cell r="Y23" t="str">
            <v>Y</v>
          </cell>
          <cell r="Z23" t="str">
            <v xml:space="preserve">Not predicted to be repairable in situ without the removal of the Tank. Expected to need 2 mechanics to remove the tank.  Remove and replace the part with standard Tools. Repair by exchange available at First or Second line without special facilities. No </v>
          </cell>
          <cell r="AA23" t="str">
            <v xml:space="preserve">NO </v>
          </cell>
          <cell r="AB23" t="str">
            <v>YES</v>
          </cell>
          <cell r="AC23">
            <v>0</v>
          </cell>
          <cell r="AD23">
            <v>0.5</v>
          </cell>
          <cell r="AE23">
            <v>0.51666666666666661</v>
          </cell>
          <cell r="AF23">
            <v>0.5</v>
          </cell>
          <cell r="AG23">
            <v>0</v>
          </cell>
          <cell r="AH23">
            <v>0</v>
          </cell>
          <cell r="AI23">
            <v>0</v>
          </cell>
          <cell r="AJ23">
            <v>1.5166666666666666</v>
          </cell>
          <cell r="AK23" t="str">
            <v xml:space="preserve">Not predicted to be repairable in situ without the removal of the Tank. </v>
          </cell>
          <cell r="AL23" t="str">
            <v xml:space="preserve">Expected to need 2 mechanics to remove the tank.  </v>
          </cell>
          <cell r="AO23" t="str">
            <v xml:space="preserve">Remove and replace the part with standard Tools. </v>
          </cell>
          <cell r="AR23" t="str">
            <v xml:space="preserve">Repair by exchange available at First or Second line without special facilities. </v>
          </cell>
          <cell r="AT23" t="str">
            <v xml:space="preserve">No Special Tools predicted. </v>
          </cell>
          <cell r="AU23">
            <v>2</v>
          </cell>
          <cell r="AV23" t="str">
            <v>No</v>
          </cell>
          <cell r="AW23" t="str">
            <v xml:space="preserve">No predicted life limitations. </v>
          </cell>
          <cell r="AY23">
            <v>19</v>
          </cell>
        </row>
        <row r="24">
          <cell r="A24">
            <v>20</v>
          </cell>
          <cell r="B24">
            <v>2</v>
          </cell>
          <cell r="C24" t="str">
            <v>FT28192</v>
          </cell>
          <cell r="E24" t="str">
            <v>COLLECTOR TANK</v>
          </cell>
          <cell r="F24" t="str">
            <v>Insert</v>
          </cell>
          <cell r="G24" t="str">
            <v>Fuel Breather (Air connection) (4)</v>
          </cell>
          <cell r="H24" t="str">
            <v>INSERT M22x1.5</v>
          </cell>
          <cell r="I24">
            <v>1</v>
          </cell>
          <cell r="J24">
            <v>1</v>
          </cell>
          <cell r="K24">
            <v>0.44800000000000001</v>
          </cell>
          <cell r="L24">
            <v>0.44800000000000001</v>
          </cell>
          <cell r="M24">
            <v>4.4799999999999999E-7</v>
          </cell>
          <cell r="N24">
            <v>2232142.8571428573</v>
          </cell>
          <cell r="O24" t="str">
            <v>NPRD 95 P2-122, Insert Mount Engine - 0.0160M converted to hours.</v>
          </cell>
          <cell r="Q24">
            <v>1</v>
          </cell>
          <cell r="R24">
            <v>1.1000000000000001</v>
          </cell>
          <cell r="S24">
            <v>0.49279999999999996</v>
          </cell>
          <cell r="T24">
            <v>1</v>
          </cell>
          <cell r="U24">
            <v>8</v>
          </cell>
          <cell r="V24" t="str">
            <v>18</v>
          </cell>
          <cell r="W24">
            <v>20</v>
          </cell>
          <cell r="X24" t="str">
            <v>COLLECTOR TANK</v>
          </cell>
          <cell r="Y24" t="str">
            <v>Y</v>
          </cell>
          <cell r="Z24" t="str">
            <v>Not predicted to be repairable in situ without the removal of the Tank. Expected to need 2 mechanics to remove the tank.  Remove and replace tank in accordance with above.  V. difficult to repair.  Tank will be beyond economic repair. Repair by exchange a</v>
          </cell>
          <cell r="AA24" t="str">
            <v xml:space="preserve">NO </v>
          </cell>
          <cell r="AB24" t="str">
            <v>YES</v>
          </cell>
          <cell r="AC24">
            <v>0</v>
          </cell>
          <cell r="AD24">
            <v>0.5</v>
          </cell>
          <cell r="AE24">
            <v>1.6666666666666666E-2</v>
          </cell>
          <cell r="AF24">
            <v>0.5</v>
          </cell>
          <cell r="AG24">
            <v>8.3333333333333329E-2</v>
          </cell>
          <cell r="AH24">
            <v>0</v>
          </cell>
          <cell r="AI24">
            <v>0</v>
          </cell>
          <cell r="AJ24">
            <v>1.1000000000000001</v>
          </cell>
          <cell r="AK24" t="str">
            <v xml:space="preserve">Not predicted to be repairable in situ without the removal of the Tank. </v>
          </cell>
          <cell r="AL24" t="str">
            <v xml:space="preserve">Expected to need 2 mechanics to remove the tank.  </v>
          </cell>
          <cell r="AM24" t="str">
            <v xml:space="preserve">Remove and replace tank in accordance with above.  </v>
          </cell>
          <cell r="AN24" t="str">
            <v xml:space="preserve">V. difficult to repair.  Tank will be beyond economic repair. </v>
          </cell>
          <cell r="AR24" t="str">
            <v xml:space="preserve">Repair by exchange available at First or Second line without special facilities. </v>
          </cell>
          <cell r="AS24" t="str">
            <v>Use thread-locking compound on fasteners. Use silicone grease on bonded seals for preservation.  Use anti-seizing grease/compound on bulkhead connectors and bolts.  Use  bonding compound on mounting strap clamp locations as required.</v>
          </cell>
          <cell r="AT24" t="str">
            <v xml:space="preserve">No Special Tools predicted. </v>
          </cell>
          <cell r="AU24">
            <v>2</v>
          </cell>
          <cell r="AV24" t="str">
            <v>No</v>
          </cell>
          <cell r="AW24" t="str">
            <v xml:space="preserve">No predicted life limitations. </v>
          </cell>
          <cell r="AY24">
            <v>20</v>
          </cell>
        </row>
        <row r="25">
          <cell r="A25">
            <v>21</v>
          </cell>
          <cell r="B25">
            <v>43</v>
          </cell>
          <cell r="C25" t="str">
            <v>G15LCFX</v>
          </cell>
          <cell r="E25" t="str">
            <v>COLLECTOR TANK</v>
          </cell>
          <cell r="F25" t="str">
            <v>Fitting</v>
          </cell>
          <cell r="G25" t="str">
            <v>Fuel Breather (Air connection) (4)</v>
          </cell>
          <cell r="H25" t="str">
            <v>M22X1.5 Male/Male Adaptor</v>
          </cell>
          <cell r="I25">
            <v>1</v>
          </cell>
          <cell r="J25">
            <v>1</v>
          </cell>
          <cell r="K25">
            <v>2.5424000000000002</v>
          </cell>
          <cell r="L25">
            <v>2.5424000000000002</v>
          </cell>
          <cell r="M25">
            <v>2.5424000000000004E-6</v>
          </cell>
          <cell r="N25">
            <v>393329.13782252988</v>
          </cell>
          <cell r="O25" t="str">
            <v>NPRD 95 P2-49, Connector Adapter - 0.0908M converted to hours</v>
          </cell>
          <cell r="Q25">
            <v>1</v>
          </cell>
          <cell r="R25">
            <v>1.2666666666666666</v>
          </cell>
          <cell r="S25">
            <v>3.2203733333333333</v>
          </cell>
          <cell r="T25">
            <v>1</v>
          </cell>
          <cell r="U25">
            <v>8</v>
          </cell>
          <cell r="V25" t="str">
            <v>18</v>
          </cell>
          <cell r="W25">
            <v>21</v>
          </cell>
          <cell r="X25" t="str">
            <v>COLLECTOR TANK</v>
          </cell>
          <cell r="Y25" t="str">
            <v>Y</v>
          </cell>
          <cell r="Z25" t="str">
            <v>Not predicted to be repairable in situ without the removal of the Tank. Expected to need 2 mechanics to remove the tank.  Remove the Tank for access, See above for details. Repair by exchange available at First or Second line without special facilities. U</v>
          </cell>
          <cell r="AA25" t="str">
            <v xml:space="preserve">NO </v>
          </cell>
          <cell r="AB25" t="str">
            <v>YES</v>
          </cell>
          <cell r="AC25">
            <v>0</v>
          </cell>
          <cell r="AD25">
            <v>0.5</v>
          </cell>
          <cell r="AE25">
            <v>0.18333333333333332</v>
          </cell>
          <cell r="AF25">
            <v>0.5</v>
          </cell>
          <cell r="AG25">
            <v>8.3333333333333329E-2</v>
          </cell>
          <cell r="AH25">
            <v>0</v>
          </cell>
          <cell r="AI25">
            <v>0</v>
          </cell>
          <cell r="AJ25">
            <v>1.2666666666666666</v>
          </cell>
          <cell r="AK25" t="str">
            <v xml:space="preserve">Not predicted to be repairable in situ without the removal of the Tank. </v>
          </cell>
          <cell r="AL25" t="str">
            <v xml:space="preserve">Expected to need 2 mechanics to remove the tank.  </v>
          </cell>
          <cell r="AM25" t="str">
            <v xml:space="preserve">Remove the Tank for access, See above for details. </v>
          </cell>
          <cell r="AR25" t="str">
            <v xml:space="preserve">Repair by exchange available at First or Second line without special facilities. </v>
          </cell>
          <cell r="AS25" t="str">
            <v>Use thread-locking compound on fasteners. Use silicone grease on bonded seals for preservation.  Use anti-seizing grease/compound on bulkhead connectors and bolts.  Use  bonding compound on mounting strap clamp locations as required.</v>
          </cell>
          <cell r="AT25" t="str">
            <v xml:space="preserve">No Special Tools predicted. </v>
          </cell>
          <cell r="AU25">
            <v>2</v>
          </cell>
          <cell r="AV25" t="str">
            <v>No</v>
          </cell>
          <cell r="AW25" t="str">
            <v xml:space="preserve">No predicted life limitations. </v>
          </cell>
          <cell r="AY25">
            <v>21</v>
          </cell>
        </row>
        <row r="26">
          <cell r="A26">
            <v>22</v>
          </cell>
          <cell r="B26">
            <v>6</v>
          </cell>
          <cell r="C26" t="str">
            <v>M22 BONDED</v>
          </cell>
          <cell r="E26" t="str">
            <v>COLLECTOR TANK</v>
          </cell>
          <cell r="F26" t="str">
            <v>Seal</v>
          </cell>
          <cell r="G26" t="str">
            <v>Fuel Breather (Air connection) (4)</v>
          </cell>
          <cell r="H26" t="str">
            <v>M22x1.5 Bonded Seal</v>
          </cell>
          <cell r="I26">
            <v>1</v>
          </cell>
          <cell r="J26">
            <v>1</v>
          </cell>
          <cell r="K26">
            <v>0.19500000000000001</v>
          </cell>
          <cell r="L26">
            <v>0.19500000000000001</v>
          </cell>
          <cell r="M26">
            <v>1.9500000000000001E-7</v>
          </cell>
          <cell r="N26">
            <v>5128205.128205128</v>
          </cell>
          <cell r="O26" t="str">
            <v>NPRD 95 P2-179, Seal O-Ring - 0.0780 GF converted to GM.</v>
          </cell>
          <cell r="Q26">
            <v>1</v>
          </cell>
          <cell r="R26">
            <v>0.35</v>
          </cell>
          <cell r="S26">
            <v>6.8249999999999991E-2</v>
          </cell>
          <cell r="T26">
            <v>1</v>
          </cell>
          <cell r="U26">
            <v>8</v>
          </cell>
          <cell r="V26" t="str">
            <v>18</v>
          </cell>
          <cell r="W26">
            <v>22</v>
          </cell>
          <cell r="X26" t="str">
            <v>COLLECTOR TANK</v>
          </cell>
          <cell r="Y26" t="str">
            <v>Y</v>
          </cell>
          <cell r="Z26" t="str">
            <v>Not predicted to be repairable in situ without the removal of the Tank. Expected to need 2 mechanics to remove the tank.  Remove and Replace the part with standard Tools. Repair by exchange available at First or Second line without special facilities. Use</v>
          </cell>
          <cell r="AA26" t="str">
            <v xml:space="preserve">NO </v>
          </cell>
          <cell r="AB26" t="str">
            <v>YES</v>
          </cell>
          <cell r="AC26">
            <v>0</v>
          </cell>
          <cell r="AD26">
            <v>0</v>
          </cell>
          <cell r="AE26">
            <v>0.35</v>
          </cell>
          <cell r="AF26">
            <v>0</v>
          </cell>
          <cell r="AG26">
            <v>0</v>
          </cell>
          <cell r="AH26">
            <v>0</v>
          </cell>
          <cell r="AI26">
            <v>0</v>
          </cell>
          <cell r="AJ26">
            <v>0.35</v>
          </cell>
          <cell r="AK26" t="str">
            <v xml:space="preserve">Not predicted to be repairable in situ without the removal of the Tank. </v>
          </cell>
          <cell r="AL26" t="str">
            <v xml:space="preserve">Expected to need 2 mechanics to remove the tank.  </v>
          </cell>
          <cell r="AN26" t="str">
            <v xml:space="preserve">Remove and Replace the part with standard Tools. </v>
          </cell>
          <cell r="AR26" t="str">
            <v xml:space="preserve">Repair by exchange available at First or Second line without special facilities. </v>
          </cell>
          <cell r="AS26" t="str">
            <v>Use thread-locking compound on fasteners. Use silicone grease on bonded seals for preservation.  Use anti-seizing grease/compound on bulkhead connectors and bolts.  Use  bonding compound on mounting strap clamp locations as required.</v>
          </cell>
          <cell r="AT26" t="str">
            <v xml:space="preserve">No Special Tools predicted. </v>
          </cell>
          <cell r="AU26">
            <v>2</v>
          </cell>
          <cell r="AV26" t="str">
            <v>yes - 10 years</v>
          </cell>
          <cell r="AW26" t="str">
            <v>Life Limited.  Exchange at 10 years.</v>
          </cell>
          <cell r="AY26">
            <v>22</v>
          </cell>
        </row>
        <row r="27">
          <cell r="A27">
            <v>23</v>
          </cell>
          <cell r="B27">
            <v>2</v>
          </cell>
          <cell r="C27" t="str">
            <v>FT28268</v>
          </cell>
          <cell r="E27" t="str">
            <v>COLLECTOR TANK</v>
          </cell>
          <cell r="F27" t="str">
            <v>Insert</v>
          </cell>
          <cell r="G27" t="str">
            <v>Transfer Hose (10)</v>
          </cell>
          <cell r="H27" t="str">
            <v>INSERT M18x1.5</v>
          </cell>
          <cell r="I27">
            <v>2</v>
          </cell>
          <cell r="J27">
            <v>2</v>
          </cell>
          <cell r="K27">
            <v>0.44800000000000001</v>
          </cell>
          <cell r="L27">
            <v>0.89600000000000002</v>
          </cell>
          <cell r="M27">
            <v>8.9599999999999998E-7</v>
          </cell>
          <cell r="N27">
            <v>1116071.4285714286</v>
          </cell>
          <cell r="O27" t="str">
            <v>NPRD 95 P2-122, Insert Mount Engine - 0.0160M converted to hours.</v>
          </cell>
          <cell r="Q27">
            <v>1</v>
          </cell>
          <cell r="R27">
            <v>1.1000000000000001</v>
          </cell>
          <cell r="S27">
            <v>0.49279999999999996</v>
          </cell>
          <cell r="T27">
            <v>1</v>
          </cell>
          <cell r="U27">
            <v>9</v>
          </cell>
          <cell r="V27" t="str">
            <v>19</v>
          </cell>
          <cell r="W27">
            <v>23</v>
          </cell>
          <cell r="X27" t="str">
            <v>COLLECTOR TANK</v>
          </cell>
          <cell r="Y27" t="str">
            <v>Y</v>
          </cell>
          <cell r="Z27" t="str">
            <v>Not predicted to be repairable in situ without the removal of the Tank. Expected to need 2 mechanics to remove the tank.  Remove and replace tank in accordance with above.  V. difficult to repair.  Tank will be beyond economic repair. Repair by exchange a</v>
          </cell>
          <cell r="AA27" t="str">
            <v xml:space="preserve">NO </v>
          </cell>
          <cell r="AB27" t="str">
            <v>YES</v>
          </cell>
          <cell r="AC27">
            <v>0</v>
          </cell>
          <cell r="AD27">
            <v>0.5</v>
          </cell>
          <cell r="AE27">
            <v>1.6666666666666666E-2</v>
          </cell>
          <cell r="AF27">
            <v>0.5</v>
          </cell>
          <cell r="AG27">
            <v>8.3333333333333329E-2</v>
          </cell>
          <cell r="AH27">
            <v>0</v>
          </cell>
          <cell r="AI27">
            <v>0</v>
          </cell>
          <cell r="AJ27">
            <v>1.1000000000000001</v>
          </cell>
          <cell r="AK27" t="str">
            <v xml:space="preserve">Not predicted to be repairable in situ without the removal of the Tank. </v>
          </cell>
          <cell r="AL27" t="str">
            <v xml:space="preserve">Expected to need 2 mechanics to remove the tank.  </v>
          </cell>
          <cell r="AM27" t="str">
            <v xml:space="preserve">Remove and replace tank in accordance with above.  </v>
          </cell>
          <cell r="AN27" t="str">
            <v xml:space="preserve">V. difficult to repair.  Tank will be beyond economic repair. </v>
          </cell>
          <cell r="AR27" t="str">
            <v xml:space="preserve">Repair by exchange available at First or Second line without special facilities. </v>
          </cell>
          <cell r="AS27" t="str">
            <v>Use thread-locking compound on fasteners. Use silicone grease on bonded seals for preservation.  Use anti-seizing grease/compound on bulkhead connectors and bolts.  Use  bonding compound on mounting strap clamp locations as required.</v>
          </cell>
          <cell r="AT27" t="str">
            <v xml:space="preserve">No Special Tools predicted. </v>
          </cell>
          <cell r="AU27">
            <v>2</v>
          </cell>
          <cell r="AV27" t="str">
            <v>No</v>
          </cell>
          <cell r="AW27" t="str">
            <v xml:space="preserve">No predicted life limitations. </v>
          </cell>
          <cell r="AY27">
            <v>23</v>
          </cell>
        </row>
        <row r="28">
          <cell r="A28">
            <v>24</v>
          </cell>
          <cell r="B28">
            <v>43</v>
          </cell>
          <cell r="C28" t="str">
            <v>G12LCFX</v>
          </cell>
          <cell r="E28" t="str">
            <v>COLLECTOR TANK</v>
          </cell>
          <cell r="F28" t="str">
            <v>Fitting</v>
          </cell>
          <cell r="G28" t="str">
            <v>Transfer Hose (10)</v>
          </cell>
          <cell r="H28" t="str">
            <v>M18X1.5 Male/Male Adaptor</v>
          </cell>
          <cell r="I28">
            <v>2</v>
          </cell>
          <cell r="J28">
            <v>2</v>
          </cell>
          <cell r="K28">
            <v>2.5424000000000002</v>
          </cell>
          <cell r="L28">
            <v>5.0848000000000004</v>
          </cell>
          <cell r="M28">
            <v>5.0848000000000009E-6</v>
          </cell>
          <cell r="N28">
            <v>196664.56891126494</v>
          </cell>
          <cell r="O28" t="str">
            <v>NPRD 95 P2-49, Connector Adapter - 0.0908M converted to hours</v>
          </cell>
          <cell r="Q28">
            <v>1</v>
          </cell>
          <cell r="R28">
            <v>1.2666666666666666</v>
          </cell>
          <cell r="S28">
            <v>3.2203733333333333</v>
          </cell>
          <cell r="T28">
            <v>1</v>
          </cell>
          <cell r="U28">
            <v>9</v>
          </cell>
          <cell r="V28" t="str">
            <v>19</v>
          </cell>
          <cell r="W28">
            <v>24</v>
          </cell>
          <cell r="X28" t="str">
            <v>COLLECTOR TANK</v>
          </cell>
          <cell r="Y28" t="str">
            <v>Y</v>
          </cell>
          <cell r="Z28" t="str">
            <v>Not predicted to be repairable in situ without the removal of the Tank. Expected to need 2 mechanics to remove the tank.  Remove the Tank for access, See above for details. Repair by exchange available at First or Second line without special facilities. U</v>
          </cell>
          <cell r="AA28" t="str">
            <v xml:space="preserve">NO </v>
          </cell>
          <cell r="AB28" t="str">
            <v>YES</v>
          </cell>
          <cell r="AC28">
            <v>0</v>
          </cell>
          <cell r="AD28">
            <v>0.5</v>
          </cell>
          <cell r="AE28">
            <v>0.18333333333333332</v>
          </cell>
          <cell r="AF28">
            <v>0.5</v>
          </cell>
          <cell r="AG28">
            <v>8.3333333333333329E-2</v>
          </cell>
          <cell r="AH28">
            <v>0</v>
          </cell>
          <cell r="AI28">
            <v>0</v>
          </cell>
          <cell r="AJ28">
            <v>1.2666666666666666</v>
          </cell>
          <cell r="AK28" t="str">
            <v xml:space="preserve">Not predicted to be repairable in situ without the removal of the Tank. </v>
          </cell>
          <cell r="AL28" t="str">
            <v xml:space="preserve">Expected to need 2 mechanics to remove the tank.  </v>
          </cell>
          <cell r="AM28" t="str">
            <v xml:space="preserve">Remove the Tank for access, See above for details. </v>
          </cell>
          <cell r="AR28" t="str">
            <v xml:space="preserve">Repair by exchange available at First or Second line without special facilities. </v>
          </cell>
          <cell r="AS28" t="str">
            <v>Use thread-locking compound on fasteners. Use silicone grease on bonded seals for preservation.  Use anti-seizing grease/compound on bulkhead connectors and bolts.  Use  bonding compound on mounting strap clamp locations as required.</v>
          </cell>
          <cell r="AT28" t="str">
            <v xml:space="preserve">No Special Tools predicted. </v>
          </cell>
          <cell r="AU28">
            <v>2</v>
          </cell>
          <cell r="AV28" t="str">
            <v>No</v>
          </cell>
          <cell r="AW28" t="str">
            <v xml:space="preserve">No predicted life limitations. </v>
          </cell>
          <cell r="AY28">
            <v>24</v>
          </cell>
        </row>
        <row r="29">
          <cell r="A29">
            <v>25</v>
          </cell>
          <cell r="B29">
            <v>6</v>
          </cell>
          <cell r="C29" t="str">
            <v>M18 BONDED</v>
          </cell>
          <cell r="E29" t="str">
            <v>COLLECTOR TANK</v>
          </cell>
          <cell r="F29" t="str">
            <v>Seal</v>
          </cell>
          <cell r="G29" t="str">
            <v>Transfer Hose (10)</v>
          </cell>
          <cell r="H29" t="str">
            <v>M18x1.5 Bonded Seal</v>
          </cell>
          <cell r="I29">
            <v>2</v>
          </cell>
          <cell r="J29">
            <v>2</v>
          </cell>
          <cell r="K29">
            <v>0.19500000000000001</v>
          </cell>
          <cell r="L29">
            <v>0.39</v>
          </cell>
          <cell r="M29">
            <v>3.9000000000000002E-7</v>
          </cell>
          <cell r="N29">
            <v>2564102.564102564</v>
          </cell>
          <cell r="O29" t="str">
            <v>NPRD 95 P2-179, Seal O-Ring - 0.0780 GF converted to GM.</v>
          </cell>
          <cell r="Q29">
            <v>1</v>
          </cell>
          <cell r="R29">
            <v>0.35</v>
          </cell>
          <cell r="S29">
            <v>6.8249999999999991E-2</v>
          </cell>
          <cell r="T29">
            <v>1</v>
          </cell>
          <cell r="U29">
            <v>9</v>
          </cell>
          <cell r="V29" t="str">
            <v>19</v>
          </cell>
          <cell r="W29">
            <v>25</v>
          </cell>
          <cell r="X29" t="str">
            <v>COLLECTOR TANK</v>
          </cell>
          <cell r="Y29" t="str">
            <v>Y</v>
          </cell>
          <cell r="Z29" t="str">
            <v>Not predicted to be repairable in situ without the removal of the Tank. Expected to need 2 mechanics to remove the tank.  Remove and Replace the part with standard Tools. Repair by exchange available at First or Second line without special facilities. Use</v>
          </cell>
          <cell r="AA29" t="str">
            <v xml:space="preserve">NO </v>
          </cell>
          <cell r="AB29" t="str">
            <v>YES</v>
          </cell>
          <cell r="AC29">
            <v>0</v>
          </cell>
          <cell r="AD29">
            <v>0</v>
          </cell>
          <cell r="AE29">
            <v>0.35</v>
          </cell>
          <cell r="AF29">
            <v>0</v>
          </cell>
          <cell r="AG29">
            <v>0</v>
          </cell>
          <cell r="AH29">
            <v>0</v>
          </cell>
          <cell r="AI29">
            <v>0</v>
          </cell>
          <cell r="AJ29">
            <v>0.35</v>
          </cell>
          <cell r="AK29" t="str">
            <v xml:space="preserve">Not predicted to be repairable in situ without the removal of the Tank. </v>
          </cell>
          <cell r="AL29" t="str">
            <v xml:space="preserve">Expected to need 2 mechanics to remove the tank.  </v>
          </cell>
          <cell r="AN29" t="str">
            <v xml:space="preserve">Remove and Replace the part with standard Tools. </v>
          </cell>
          <cell r="AR29" t="str">
            <v xml:space="preserve">Repair by exchange available at First or Second line without special facilities. </v>
          </cell>
          <cell r="AS29" t="str">
            <v>Use thread-locking compound on fasteners. Use silicone grease on bonded seals for preservation.  Use anti-seizing grease/compound on bulkhead connectors and bolts.  Use  bonding compound on mounting strap clamp locations as required.</v>
          </cell>
          <cell r="AT29" t="str">
            <v xml:space="preserve">No Special Tools predicted. </v>
          </cell>
          <cell r="AU29">
            <v>2</v>
          </cell>
          <cell r="AV29" t="str">
            <v>yes - 10 years</v>
          </cell>
          <cell r="AW29" t="str">
            <v>Life Limited.  Exchange at 10 years.</v>
          </cell>
          <cell r="AY29">
            <v>25</v>
          </cell>
        </row>
        <row r="30">
          <cell r="A30">
            <v>26</v>
          </cell>
          <cell r="B30">
            <v>40</v>
          </cell>
          <cell r="C30" t="str">
            <v>FT28191</v>
          </cell>
          <cell r="E30" t="str">
            <v>COLLECTOR TANK</v>
          </cell>
          <cell r="F30" t="str">
            <v>Hose Assy</v>
          </cell>
          <cell r="G30" t="str">
            <v>Transfer Hose (10)</v>
          </cell>
          <cell r="H30" t="str">
            <v>Fuel Hose to Suit M18 x1.5 Hose Tail</v>
          </cell>
          <cell r="I30">
            <v>1</v>
          </cell>
          <cell r="J30">
            <v>1</v>
          </cell>
          <cell r="K30">
            <v>0.89600000000000002</v>
          </cell>
          <cell r="L30">
            <v>0.89600000000000002</v>
          </cell>
          <cell r="M30">
            <v>8.9599999999999998E-7</v>
          </cell>
          <cell r="N30">
            <v>1116071.4285714286</v>
          </cell>
          <cell r="O30" t="str">
            <v>NPRD 95 P2-117, Hose Assembly - 0.0320M converted to hours</v>
          </cell>
          <cell r="Q30">
            <v>1</v>
          </cell>
          <cell r="R30">
            <v>1.2666666666666666</v>
          </cell>
          <cell r="S30">
            <v>1.1349333333333333</v>
          </cell>
          <cell r="T30">
            <v>1</v>
          </cell>
          <cell r="U30">
            <v>9</v>
          </cell>
          <cell r="V30" t="str">
            <v>19</v>
          </cell>
          <cell r="W30">
            <v>26</v>
          </cell>
          <cell r="X30" t="str">
            <v>COLLECTOR TANK</v>
          </cell>
          <cell r="Y30" t="str">
            <v>Y</v>
          </cell>
          <cell r="Z30" t="str">
            <v>Not predicted to be repairable in situ without the removal of the Tank. Expected to need 2 mechanics to remove the tank.  Remove and replace tank in accordance with above.  Remove and replace the part with standard Tools. Repair by exchange available at F</v>
          </cell>
          <cell r="AA30" t="str">
            <v xml:space="preserve">NO </v>
          </cell>
          <cell r="AB30" t="str">
            <v>YES</v>
          </cell>
          <cell r="AC30">
            <v>0</v>
          </cell>
          <cell r="AD30">
            <v>0.5</v>
          </cell>
          <cell r="AE30">
            <v>0.18333333333333332</v>
          </cell>
          <cell r="AF30">
            <v>0.5</v>
          </cell>
          <cell r="AG30">
            <v>8.3333333333333329E-2</v>
          </cell>
          <cell r="AH30">
            <v>0</v>
          </cell>
          <cell r="AI30">
            <v>0</v>
          </cell>
          <cell r="AJ30">
            <v>1.2666666666666666</v>
          </cell>
          <cell r="AK30" t="str">
            <v xml:space="preserve">Not predicted to be repairable in situ without the removal of the Tank. </v>
          </cell>
          <cell r="AL30" t="str">
            <v xml:space="preserve">Expected to need 2 mechanics to remove the tank.  </v>
          </cell>
          <cell r="AM30" t="str">
            <v xml:space="preserve">Remove and replace tank in accordance with above.  </v>
          </cell>
          <cell r="AO30" t="str">
            <v xml:space="preserve">Remove and replace the part with standard Tools. </v>
          </cell>
          <cell r="AR30" t="str">
            <v xml:space="preserve">Repair by exchange available at First or Second line without special facilities. </v>
          </cell>
          <cell r="AS30" t="str">
            <v>Use thread-locking compound on fasteners. Use silicone grease on bonded seals for preservation.  Use anti-seizing grease/compound on bulkhead connectors and bolts.  Use  bonding compound on mounting strap clamp locations as required.</v>
          </cell>
          <cell r="AT30" t="str">
            <v xml:space="preserve">No Special Tools predicted. </v>
          </cell>
          <cell r="AU30">
            <v>2</v>
          </cell>
          <cell r="AV30" t="str">
            <v>No</v>
          </cell>
          <cell r="AW30" t="str">
            <v xml:space="preserve">No predicted life limitations. </v>
          </cell>
          <cell r="AY30">
            <v>26</v>
          </cell>
        </row>
        <row r="31">
          <cell r="A31">
            <v>27</v>
          </cell>
          <cell r="B31">
            <v>2</v>
          </cell>
          <cell r="C31" t="str">
            <v>FT28329</v>
          </cell>
          <cell r="E31" t="str">
            <v>COLLECTOR TANK</v>
          </cell>
          <cell r="F31" t="str">
            <v>Insert</v>
          </cell>
          <cell r="G31" t="str">
            <v>Return from engine (3)</v>
          </cell>
          <cell r="H31" t="str">
            <v>INSERT M22x1.5</v>
          </cell>
          <cell r="I31">
            <v>1</v>
          </cell>
          <cell r="J31">
            <v>1</v>
          </cell>
          <cell r="K31">
            <v>0.44800000000000001</v>
          </cell>
          <cell r="L31">
            <v>0.44800000000000001</v>
          </cell>
          <cell r="M31">
            <v>4.4799999999999999E-7</v>
          </cell>
          <cell r="N31">
            <v>2232142.8571428573</v>
          </cell>
          <cell r="O31" t="str">
            <v>NPRD 95 P2-122, Insert Mount Engine - 0.0160M converted to hours.</v>
          </cell>
          <cell r="Q31">
            <v>1</v>
          </cell>
          <cell r="R31">
            <v>1.1000000000000001</v>
          </cell>
          <cell r="S31">
            <v>0.49279999999999996</v>
          </cell>
          <cell r="T31">
            <v>1</v>
          </cell>
          <cell r="U31">
            <v>10</v>
          </cell>
          <cell r="V31" t="str">
            <v>110</v>
          </cell>
          <cell r="W31">
            <v>27</v>
          </cell>
          <cell r="X31" t="str">
            <v>COLLECTOR TANK</v>
          </cell>
          <cell r="Y31" t="str">
            <v>Y</v>
          </cell>
          <cell r="Z31" t="str">
            <v>Not predicted to be repairable in situ without the removal of the Tank. Expected to need 2 mechanics to remove the tank.  Remove and replace tank in accordance with above.  V. difficult to repair.  Tank will be beyond economic repair. Repair by exchange a</v>
          </cell>
          <cell r="AA31" t="str">
            <v xml:space="preserve">NO </v>
          </cell>
          <cell r="AB31" t="str">
            <v>YES</v>
          </cell>
          <cell r="AC31">
            <v>0</v>
          </cell>
          <cell r="AD31">
            <v>0.5</v>
          </cell>
          <cell r="AE31">
            <v>1.6666666666666666E-2</v>
          </cell>
          <cell r="AF31">
            <v>0.5</v>
          </cell>
          <cell r="AG31">
            <v>8.3333333333333329E-2</v>
          </cell>
          <cell r="AH31">
            <v>0</v>
          </cell>
          <cell r="AI31">
            <v>0</v>
          </cell>
          <cell r="AJ31">
            <v>1.1000000000000001</v>
          </cell>
          <cell r="AK31" t="str">
            <v xml:space="preserve">Not predicted to be repairable in situ without the removal of the Tank. </v>
          </cell>
          <cell r="AL31" t="str">
            <v xml:space="preserve">Expected to need 2 mechanics to remove the tank.  </v>
          </cell>
          <cell r="AM31" t="str">
            <v xml:space="preserve">Remove and replace tank in accordance with above.  </v>
          </cell>
          <cell r="AN31" t="str">
            <v xml:space="preserve">V. difficult to repair.  Tank will be beyond economic repair. </v>
          </cell>
          <cell r="AR31" t="str">
            <v xml:space="preserve">Repair by exchange available at First or Second line without special facilities. </v>
          </cell>
          <cell r="AS31" t="str">
            <v>Use thread-locking compound on fasteners. Use silicone grease on bonded seals for preservation.  Use anti-seizing grease/compound on bulkhead connectors and bolts.  Use  bonding compound on mounting strap clamp locations as required.</v>
          </cell>
          <cell r="AT31" t="str">
            <v xml:space="preserve">No Special Tools predicted. </v>
          </cell>
          <cell r="AU31">
            <v>2</v>
          </cell>
          <cell r="AV31" t="str">
            <v>No</v>
          </cell>
          <cell r="AW31" t="str">
            <v xml:space="preserve">No predicted life limitations. </v>
          </cell>
          <cell r="AY31">
            <v>27</v>
          </cell>
        </row>
        <row r="32">
          <cell r="A32">
            <v>28</v>
          </cell>
          <cell r="B32">
            <v>43</v>
          </cell>
          <cell r="C32" t="str">
            <v>G10LCFX</v>
          </cell>
          <cell r="E32" t="str">
            <v>COLLECTOR TANK</v>
          </cell>
          <cell r="F32" t="str">
            <v>Fitting</v>
          </cell>
          <cell r="G32" t="str">
            <v>Return from engine (3)</v>
          </cell>
          <cell r="H32" t="str">
            <v>M22X1.5 Male/Male Adaptor</v>
          </cell>
          <cell r="I32">
            <v>1</v>
          </cell>
          <cell r="J32">
            <v>1</v>
          </cell>
          <cell r="K32">
            <v>2.5424000000000002</v>
          </cell>
          <cell r="L32">
            <v>2.5424000000000002</v>
          </cell>
          <cell r="M32">
            <v>2.5424000000000004E-6</v>
          </cell>
          <cell r="N32">
            <v>393329.13782252988</v>
          </cell>
          <cell r="O32" t="str">
            <v>NPRD 95 P2-49, Connector Adapter - 0.0908M converted to hours</v>
          </cell>
          <cell r="Q32">
            <v>1</v>
          </cell>
          <cell r="R32">
            <v>1.2666666666666666</v>
          </cell>
          <cell r="S32">
            <v>3.2203733333333333</v>
          </cell>
          <cell r="T32">
            <v>1</v>
          </cell>
          <cell r="U32">
            <v>10</v>
          </cell>
          <cell r="V32" t="str">
            <v>110</v>
          </cell>
          <cell r="W32">
            <v>28</v>
          </cell>
          <cell r="X32" t="str">
            <v>COLLECTOR TANK</v>
          </cell>
          <cell r="Y32" t="str">
            <v>Y</v>
          </cell>
          <cell r="Z32" t="str">
            <v>Not predicted to be repairable in situ without the removal of the Tank. Expected to need 2 mechanics to remove the tank.  Remove the Tank for access, See above for details. Repair by exchange available at First or Second line without special facilities. U</v>
          </cell>
          <cell r="AA32" t="str">
            <v xml:space="preserve">NO </v>
          </cell>
          <cell r="AB32" t="str">
            <v>YES</v>
          </cell>
          <cell r="AC32">
            <v>0</v>
          </cell>
          <cell r="AD32">
            <v>0.5</v>
          </cell>
          <cell r="AE32">
            <v>0.18333333333333332</v>
          </cell>
          <cell r="AF32">
            <v>0.5</v>
          </cell>
          <cell r="AG32">
            <v>8.3333333333333329E-2</v>
          </cell>
          <cell r="AH32">
            <v>0</v>
          </cell>
          <cell r="AI32">
            <v>0</v>
          </cell>
          <cell r="AJ32">
            <v>1.2666666666666666</v>
          </cell>
          <cell r="AK32" t="str">
            <v xml:space="preserve">Not predicted to be repairable in situ without the removal of the Tank. </v>
          </cell>
          <cell r="AL32" t="str">
            <v xml:space="preserve">Expected to need 2 mechanics to remove the tank.  </v>
          </cell>
          <cell r="AM32" t="str">
            <v xml:space="preserve">Remove the Tank for access, See above for details. </v>
          </cell>
          <cell r="AR32" t="str">
            <v xml:space="preserve">Repair by exchange available at First or Second line without special facilities. </v>
          </cell>
          <cell r="AS32" t="str">
            <v>Use thread-locking compound on fasteners. Use silicone grease on bonded seals for preservation.  Use anti-seizing grease/compound on bulkhead connectors and bolts.  Use  bonding compound on mounting strap clamp locations as required.</v>
          </cell>
          <cell r="AT32" t="str">
            <v xml:space="preserve">No Special Tools predicted. </v>
          </cell>
          <cell r="AU32">
            <v>2</v>
          </cell>
          <cell r="AV32" t="str">
            <v>No</v>
          </cell>
          <cell r="AW32" t="str">
            <v xml:space="preserve">No predicted life limitations. </v>
          </cell>
          <cell r="AY32">
            <v>28</v>
          </cell>
        </row>
        <row r="33">
          <cell r="A33">
            <v>29</v>
          </cell>
          <cell r="B33">
            <v>6</v>
          </cell>
          <cell r="C33" t="str">
            <v>M16 BONDED</v>
          </cell>
          <cell r="E33" t="str">
            <v>COLLECTOR TANK</v>
          </cell>
          <cell r="F33" t="str">
            <v>Seal</v>
          </cell>
          <cell r="G33" t="str">
            <v>Return from engine (3)</v>
          </cell>
          <cell r="H33" t="str">
            <v>M22x1.5 Bonded Seal</v>
          </cell>
          <cell r="I33">
            <v>1</v>
          </cell>
          <cell r="J33">
            <v>1</v>
          </cell>
          <cell r="K33">
            <v>0.19500000000000001</v>
          </cell>
          <cell r="L33">
            <v>0.19500000000000001</v>
          </cell>
          <cell r="M33">
            <v>1.9500000000000001E-7</v>
          </cell>
          <cell r="N33">
            <v>5128205.128205128</v>
          </cell>
          <cell r="O33" t="str">
            <v>NPRD 95 P2-179, Seal O-Ring - 0.0780 GF converted to GM.</v>
          </cell>
          <cell r="Q33">
            <v>1</v>
          </cell>
          <cell r="R33">
            <v>0.35</v>
          </cell>
          <cell r="S33">
            <v>6.8249999999999991E-2</v>
          </cell>
          <cell r="T33">
            <v>1</v>
          </cell>
          <cell r="U33">
            <v>10</v>
          </cell>
          <cell r="V33" t="str">
            <v>110</v>
          </cell>
          <cell r="W33">
            <v>29</v>
          </cell>
          <cell r="X33" t="str">
            <v>COLLECTOR TANK</v>
          </cell>
          <cell r="Y33" t="str">
            <v>Y</v>
          </cell>
          <cell r="Z33" t="str">
            <v>Not predicted to be repairable in situ without the removal of the Tank. Expected to need 2 mechanics to remove the tank.  Remove and Replace the part with standard Tools. Repair by exchange available at First or Second line without special facilities. Use</v>
          </cell>
          <cell r="AA33" t="str">
            <v xml:space="preserve">NO </v>
          </cell>
          <cell r="AB33" t="str">
            <v>YES</v>
          </cell>
          <cell r="AC33">
            <v>0</v>
          </cell>
          <cell r="AD33">
            <v>0</v>
          </cell>
          <cell r="AE33">
            <v>0.35</v>
          </cell>
          <cell r="AF33">
            <v>0</v>
          </cell>
          <cell r="AG33">
            <v>0</v>
          </cell>
          <cell r="AH33">
            <v>0</v>
          </cell>
          <cell r="AI33">
            <v>0</v>
          </cell>
          <cell r="AJ33">
            <v>0.35</v>
          </cell>
          <cell r="AK33" t="str">
            <v xml:space="preserve">Not predicted to be repairable in situ without the removal of the Tank. </v>
          </cell>
          <cell r="AL33" t="str">
            <v xml:space="preserve">Expected to need 2 mechanics to remove the tank.  </v>
          </cell>
          <cell r="AN33" t="str">
            <v xml:space="preserve">Remove and Replace the part with standard Tools. </v>
          </cell>
          <cell r="AR33" t="str">
            <v xml:space="preserve">Repair by exchange available at First or Second line without special facilities. </v>
          </cell>
          <cell r="AS33" t="str">
            <v>Use thread-locking compound on fasteners. Use silicone grease on bonded seals for preservation.  Use anti-seizing grease/compound on bulkhead connectors and bolts.  Use  bonding compound on mounting strap clamp locations as required.</v>
          </cell>
          <cell r="AT33" t="str">
            <v xml:space="preserve">No Special Tools predicted. </v>
          </cell>
          <cell r="AU33">
            <v>2</v>
          </cell>
          <cell r="AV33" t="str">
            <v>yes - 10 years</v>
          </cell>
          <cell r="AW33" t="str">
            <v>Life Limited.  Exchange at 10 years.</v>
          </cell>
          <cell r="AY33">
            <v>29</v>
          </cell>
        </row>
        <row r="34">
          <cell r="A34">
            <v>30</v>
          </cell>
          <cell r="B34">
            <v>49</v>
          </cell>
          <cell r="C34" t="str">
            <v>FT28230</v>
          </cell>
          <cell r="E34" t="str">
            <v>COLLECTOR TANK</v>
          </cell>
          <cell r="F34" t="str">
            <v>Insert</v>
          </cell>
          <cell r="G34" t="str">
            <v>Drain Plug Assembly (9)</v>
          </cell>
          <cell r="H34" t="str">
            <v xml:space="preserve">M24 X 1.5 Nut Insert (RM) </v>
          </cell>
          <cell r="I34">
            <v>1</v>
          </cell>
          <cell r="J34">
            <v>1</v>
          </cell>
          <cell r="K34">
            <v>0.44800000000000001</v>
          </cell>
          <cell r="L34">
            <v>0.44800000000000001</v>
          </cell>
          <cell r="M34">
            <v>4.4799999999999999E-7</v>
          </cell>
          <cell r="N34">
            <v>2232142.8571428573</v>
          </cell>
          <cell r="O34" t="str">
            <v>NPRD 95 P2-122, Insert Mount Engine - 0.0160M converted to hours.</v>
          </cell>
          <cell r="Q34">
            <v>1</v>
          </cell>
          <cell r="R34">
            <v>1.35</v>
          </cell>
          <cell r="S34">
            <v>0.6048</v>
          </cell>
          <cell r="T34">
            <v>1</v>
          </cell>
          <cell r="U34">
            <v>11</v>
          </cell>
          <cell r="V34" t="str">
            <v>111</v>
          </cell>
          <cell r="W34">
            <v>30</v>
          </cell>
          <cell r="X34" t="str">
            <v>COLLECTOR TANK</v>
          </cell>
          <cell r="Y34" t="str">
            <v>Y</v>
          </cell>
          <cell r="Z34" t="str">
            <v>Not predicted to be repairable in situ without the removal of the Tank. Expected to need 2 mechanics to remove the tank.  Remove and replace tank in accordance with above.  V. difficult to repair.  Tank will be beyond economic repair. Repair by exchange a</v>
          </cell>
          <cell r="AA34" t="str">
            <v xml:space="preserve">NO </v>
          </cell>
          <cell r="AB34" t="str">
            <v>YES</v>
          </cell>
          <cell r="AC34">
            <v>0</v>
          </cell>
          <cell r="AD34">
            <v>0.5</v>
          </cell>
          <cell r="AE34">
            <v>0.26666666666666666</v>
          </cell>
          <cell r="AF34">
            <v>0.5</v>
          </cell>
          <cell r="AG34">
            <v>8.3333333333333329E-2</v>
          </cell>
          <cell r="AH34">
            <v>0</v>
          </cell>
          <cell r="AI34">
            <v>0</v>
          </cell>
          <cell r="AJ34">
            <v>1.35</v>
          </cell>
          <cell r="AK34" t="str">
            <v xml:space="preserve">Not predicted to be repairable in situ without the removal of the Tank. </v>
          </cell>
          <cell r="AL34" t="str">
            <v xml:space="preserve">Expected to need 2 mechanics to remove the tank.  </v>
          </cell>
          <cell r="AM34" t="str">
            <v xml:space="preserve">Remove and replace tank in accordance with above.  </v>
          </cell>
          <cell r="AN34" t="str">
            <v xml:space="preserve">V. difficult to repair.  Tank will be beyond economic repair. </v>
          </cell>
          <cell r="AR34" t="str">
            <v xml:space="preserve">Repair by exchange available at First or Second line without special facilities. </v>
          </cell>
          <cell r="AS34" t="str">
            <v>Use thread-locking compound on fasteners. Use silicone grease on bonded seals for preservation.  Use anti-seizing grease/compound on bulkhead connectors and bolts.  Use  bonding compound on mounting strap clamp locations as required.</v>
          </cell>
          <cell r="AT34" t="str">
            <v xml:space="preserve">No Special Tools predicted. </v>
          </cell>
          <cell r="AU34">
            <v>2</v>
          </cell>
          <cell r="AV34" t="str">
            <v>No</v>
          </cell>
          <cell r="AW34" t="str">
            <v xml:space="preserve">No predicted life limitations. </v>
          </cell>
          <cell r="AY34">
            <v>30</v>
          </cell>
        </row>
        <row r="35">
          <cell r="A35">
            <v>31</v>
          </cell>
          <cell r="B35">
            <v>9</v>
          </cell>
          <cell r="C35" t="str">
            <v>ROV16SCFX</v>
          </cell>
          <cell r="E35" t="str">
            <v>COLLECTOR TANK</v>
          </cell>
          <cell r="F35" t="str">
            <v>Fitting</v>
          </cell>
          <cell r="G35" t="str">
            <v>Drain Plug Assembly (9)</v>
          </cell>
          <cell r="H35" t="str">
            <v>M24 X 1.5 Solid Plug</v>
          </cell>
          <cell r="I35">
            <v>1</v>
          </cell>
          <cell r="J35">
            <v>1</v>
          </cell>
          <cell r="K35">
            <v>0.29959999999999998</v>
          </cell>
          <cell r="L35">
            <v>0.29959999999999998</v>
          </cell>
          <cell r="M35">
            <v>2.9959999999999996E-7</v>
          </cell>
          <cell r="N35">
            <v>3337783.7116154875</v>
          </cell>
          <cell r="O35" t="str">
            <v>NPRD 95 P2-152, Plug - 0.0107M converted to hours</v>
          </cell>
          <cell r="Q35">
            <v>1</v>
          </cell>
          <cell r="R35">
            <v>0.18333333333333332</v>
          </cell>
          <cell r="S35">
            <v>5.4926666666666658E-2</v>
          </cell>
          <cell r="T35">
            <v>1</v>
          </cell>
          <cell r="U35">
            <v>11</v>
          </cell>
          <cell r="V35" t="str">
            <v>111</v>
          </cell>
          <cell r="W35">
            <v>31</v>
          </cell>
          <cell r="X35" t="str">
            <v>COLLECTOR TANK</v>
          </cell>
          <cell r="Y35" t="str">
            <v>Y</v>
          </cell>
          <cell r="Z35" t="str">
            <v>Predicted to be repairable in situ. Expected to need 1 mechanic to conduct maintenance.  Remove and replace the part with standard Tools. Repair by exchange available at First or Second line without special facilities. No consumeables predicted. No Specia</v>
          </cell>
          <cell r="AA35" t="str">
            <v>YES</v>
          </cell>
          <cell r="AB35" t="str">
            <v>NO</v>
          </cell>
          <cell r="AC35">
            <v>0</v>
          </cell>
          <cell r="AD35">
            <v>0</v>
          </cell>
          <cell r="AE35">
            <v>0.18333333333333332</v>
          </cell>
          <cell r="AF35">
            <v>0</v>
          </cell>
          <cell r="AG35">
            <v>0</v>
          </cell>
          <cell r="AH35">
            <v>0</v>
          </cell>
          <cell r="AI35">
            <v>0</v>
          </cell>
          <cell r="AJ35">
            <v>0.18333333333333332</v>
          </cell>
          <cell r="AK35" t="str">
            <v xml:space="preserve">Predicted to be repairable in situ. </v>
          </cell>
          <cell r="AL35" t="str">
            <v xml:space="preserve">Expected to need 1 mechanic to conduct maintenance.  </v>
          </cell>
          <cell r="AO35" t="str">
            <v xml:space="preserve">Remove and replace the part with standard Tools. </v>
          </cell>
          <cell r="AR35" t="str">
            <v xml:space="preserve">Repair by exchange available at First or Second line without special facilities. </v>
          </cell>
          <cell r="AS35" t="str">
            <v xml:space="preserve">No consumeables predicted. </v>
          </cell>
          <cell r="AT35" t="str">
            <v xml:space="preserve">No Special Tools predicted. </v>
          </cell>
          <cell r="AU35">
            <v>1</v>
          </cell>
          <cell r="AV35" t="str">
            <v>No</v>
          </cell>
          <cell r="AW35" t="str">
            <v xml:space="preserve">No predicted life limitations. </v>
          </cell>
          <cell r="AY35">
            <v>31</v>
          </cell>
        </row>
        <row r="36">
          <cell r="A36">
            <v>32</v>
          </cell>
          <cell r="B36">
            <v>6</v>
          </cell>
          <cell r="C36" t="str">
            <v>24MM BONDED</v>
          </cell>
          <cell r="E36" t="str">
            <v>COLLECTOR TANK</v>
          </cell>
          <cell r="F36" t="str">
            <v>Seal</v>
          </cell>
          <cell r="G36" t="str">
            <v>Drain Plug Assembly (9)</v>
          </cell>
          <cell r="H36" t="str">
            <v>M24 X 1.5 Bonded Seal</v>
          </cell>
          <cell r="I36">
            <v>1</v>
          </cell>
          <cell r="J36">
            <v>1</v>
          </cell>
          <cell r="K36">
            <v>0.19500000000000001</v>
          </cell>
          <cell r="L36">
            <v>0.19500000000000001</v>
          </cell>
          <cell r="M36">
            <v>1.9500000000000001E-7</v>
          </cell>
          <cell r="N36">
            <v>5128205.128205128</v>
          </cell>
          <cell r="O36" t="str">
            <v>NPRD 95 P2-179, Seal O-Ring - 0.0780 GF converted to GM.</v>
          </cell>
          <cell r="Q36">
            <v>1</v>
          </cell>
          <cell r="R36">
            <v>1.2666666666666666</v>
          </cell>
          <cell r="S36">
            <v>0.247</v>
          </cell>
          <cell r="T36">
            <v>1</v>
          </cell>
          <cell r="U36">
            <v>11</v>
          </cell>
          <cell r="V36" t="str">
            <v>111</v>
          </cell>
          <cell r="W36">
            <v>32</v>
          </cell>
          <cell r="X36" t="str">
            <v>COLLECTOR TANK</v>
          </cell>
          <cell r="Y36" t="str">
            <v>Y</v>
          </cell>
          <cell r="Z36" t="str">
            <v>Not predicted to be repairable in situ without the removal of the Tank. Expected to need 2 mechanics to remove the tank.  Remove and Replace the part with standard Tools. Repair by exchange available at First or Second line without special facilities. Use</v>
          </cell>
          <cell r="AA36" t="str">
            <v xml:space="preserve">NO </v>
          </cell>
          <cell r="AB36" t="str">
            <v>YES</v>
          </cell>
          <cell r="AC36">
            <v>0</v>
          </cell>
          <cell r="AD36">
            <v>0.5</v>
          </cell>
          <cell r="AE36">
            <v>0.18333333333333332</v>
          </cell>
          <cell r="AF36">
            <v>0.5</v>
          </cell>
          <cell r="AG36">
            <v>8.3333333333333329E-2</v>
          </cell>
          <cell r="AH36">
            <v>0</v>
          </cell>
          <cell r="AI36">
            <v>0</v>
          </cell>
          <cell r="AJ36">
            <v>1.2666666666666666</v>
          </cell>
          <cell r="AK36" t="str">
            <v xml:space="preserve">Not predicted to be repairable in situ without the removal of the Tank. </v>
          </cell>
          <cell r="AL36" t="str">
            <v xml:space="preserve">Expected to need 2 mechanics to remove the tank.  </v>
          </cell>
          <cell r="AN36" t="str">
            <v xml:space="preserve">Remove and Replace the part with standard Tools. </v>
          </cell>
          <cell r="AR36" t="str">
            <v xml:space="preserve">Repair by exchange available at First or Second line without special facilities. </v>
          </cell>
          <cell r="AS36" t="str">
            <v>Use thread-locking compound on fasteners. Use silicone grease on bonded seals for preservation.  Use anti-seizing grease/compound on bulkhead connectors and bolts.  Use  bonding compound on mounting strap clamp locations as required.</v>
          </cell>
          <cell r="AT36" t="str">
            <v xml:space="preserve">No Special Tools predicted. </v>
          </cell>
          <cell r="AU36">
            <v>2</v>
          </cell>
          <cell r="AV36" t="str">
            <v>yes - 10 years</v>
          </cell>
          <cell r="AW36" t="str">
            <v>Life Limited.  Exchange at 10 years.</v>
          </cell>
          <cell r="AY36">
            <v>32</v>
          </cell>
        </row>
        <row r="37">
          <cell r="A37">
            <v>33</v>
          </cell>
          <cell r="B37">
            <v>2</v>
          </cell>
          <cell r="C37" t="str">
            <v>FT28268</v>
          </cell>
          <cell r="E37" t="str">
            <v>COLLECTOR TANK</v>
          </cell>
          <cell r="F37" t="str">
            <v>Insert</v>
          </cell>
          <cell r="G37" t="str">
            <v>Pre heater supply (5)</v>
          </cell>
          <cell r="H37" t="str">
            <v>INSERT M18x1.5</v>
          </cell>
          <cell r="I37">
            <v>1</v>
          </cell>
          <cell r="J37">
            <v>1</v>
          </cell>
          <cell r="K37">
            <v>0.44800000000000001</v>
          </cell>
          <cell r="L37">
            <v>0.44800000000000001</v>
          </cell>
          <cell r="M37">
            <v>4.4799999999999999E-7</v>
          </cell>
          <cell r="N37">
            <v>2232142.8571428573</v>
          </cell>
          <cell r="O37" t="str">
            <v>NPRD 95 P2-122, Insert Mount Engine - 0.0160M converted to hours.</v>
          </cell>
          <cell r="Q37">
            <v>1</v>
          </cell>
          <cell r="R37">
            <v>1.1000000000000001</v>
          </cell>
          <cell r="S37">
            <v>0.49279999999999996</v>
          </cell>
          <cell r="T37">
            <v>1</v>
          </cell>
          <cell r="U37">
            <v>12</v>
          </cell>
          <cell r="V37" t="str">
            <v>112</v>
          </cell>
          <cell r="W37">
            <v>33</v>
          </cell>
          <cell r="X37" t="str">
            <v>COLLECTOR TANK</v>
          </cell>
          <cell r="Y37" t="str">
            <v>Y</v>
          </cell>
          <cell r="Z37" t="str">
            <v>Not predicted to be repairable in situ without the removal of the Tank. Expected to need 2 mechanics to remove the tank.  Remove and replace tank in accordance with above.  V. difficult to repair.  Tank will be beyond economic repair. Repair by exchange a</v>
          </cell>
          <cell r="AA37" t="str">
            <v xml:space="preserve">NO </v>
          </cell>
          <cell r="AB37" t="str">
            <v>YES</v>
          </cell>
          <cell r="AC37">
            <v>0</v>
          </cell>
          <cell r="AD37">
            <v>0.5</v>
          </cell>
          <cell r="AE37">
            <v>1.6666666666666666E-2</v>
          </cell>
          <cell r="AF37">
            <v>0.5</v>
          </cell>
          <cell r="AG37">
            <v>8.3333333333333329E-2</v>
          </cell>
          <cell r="AH37">
            <v>0</v>
          </cell>
          <cell r="AI37">
            <v>0</v>
          </cell>
          <cell r="AJ37">
            <v>1.1000000000000001</v>
          </cell>
          <cell r="AK37" t="str">
            <v xml:space="preserve">Not predicted to be repairable in situ without the removal of the Tank. </v>
          </cell>
          <cell r="AL37" t="str">
            <v xml:space="preserve">Expected to need 2 mechanics to remove the tank.  </v>
          </cell>
          <cell r="AM37" t="str">
            <v xml:space="preserve">Remove and replace tank in accordance with above.  </v>
          </cell>
          <cell r="AN37" t="str">
            <v xml:space="preserve">V. difficult to repair.  Tank will be beyond economic repair. </v>
          </cell>
          <cell r="AR37" t="str">
            <v xml:space="preserve">Repair by exchange available at First or Second line without special facilities. </v>
          </cell>
          <cell r="AS37" t="str">
            <v>Use thread-locking compound on fasteners. Use silicone grease on bonded seals for preservation.  Use anti-seizing grease/compound on bulkhead connectors and bolts.  Use  bonding compound on mounting strap clamp locations as required.</v>
          </cell>
          <cell r="AT37" t="str">
            <v xml:space="preserve">No Special Tools predicted. </v>
          </cell>
          <cell r="AU37">
            <v>2</v>
          </cell>
          <cell r="AV37" t="str">
            <v>No</v>
          </cell>
          <cell r="AW37" t="str">
            <v xml:space="preserve">No predicted life limitations. </v>
          </cell>
          <cell r="AY37">
            <v>33</v>
          </cell>
        </row>
        <row r="38">
          <cell r="A38">
            <v>34</v>
          </cell>
          <cell r="B38">
            <v>43</v>
          </cell>
          <cell r="C38" t="str">
            <v>G12LCFX</v>
          </cell>
          <cell r="E38" t="str">
            <v>COLLECTOR TANK</v>
          </cell>
          <cell r="F38" t="str">
            <v>Fitting</v>
          </cell>
          <cell r="G38" t="str">
            <v>Pre heater supply (5)</v>
          </cell>
          <cell r="H38" t="str">
            <v>M18X1.5 Male/Male Adaptor</v>
          </cell>
          <cell r="I38">
            <v>1</v>
          </cell>
          <cell r="J38">
            <v>1</v>
          </cell>
          <cell r="K38">
            <v>2.5424000000000002</v>
          </cell>
          <cell r="L38">
            <v>2.5424000000000002</v>
          </cell>
          <cell r="M38">
            <v>2.5424000000000004E-6</v>
          </cell>
          <cell r="N38">
            <v>393329.13782252988</v>
          </cell>
          <cell r="O38" t="str">
            <v>NPRD 95 P2-49, Connector Adapter - 0.0908M converted to hours</v>
          </cell>
          <cell r="Q38">
            <v>1</v>
          </cell>
          <cell r="R38">
            <v>1.2666666666666666</v>
          </cell>
          <cell r="S38">
            <v>3.2203733333333333</v>
          </cell>
          <cell r="T38">
            <v>1</v>
          </cell>
          <cell r="U38">
            <v>12</v>
          </cell>
          <cell r="V38" t="str">
            <v>112</v>
          </cell>
          <cell r="W38">
            <v>34</v>
          </cell>
          <cell r="X38" t="str">
            <v>COLLECTOR TANK</v>
          </cell>
          <cell r="Y38" t="str">
            <v>Y</v>
          </cell>
          <cell r="Z38" t="str">
            <v>Not predicted to be repairable in situ without the removal of the Tank. Expected to need 2 mechanics to remove the tank.  Remove the Tank for access, See above for details. Repair by exchange available at First or Second line without special facilities. U</v>
          </cell>
          <cell r="AA38" t="str">
            <v xml:space="preserve">NO </v>
          </cell>
          <cell r="AB38" t="str">
            <v>YES</v>
          </cell>
          <cell r="AC38">
            <v>0</v>
          </cell>
          <cell r="AD38">
            <v>0.5</v>
          </cell>
          <cell r="AE38">
            <v>0.18333333333333332</v>
          </cell>
          <cell r="AF38">
            <v>0.5</v>
          </cell>
          <cell r="AG38">
            <v>8.3333333333333329E-2</v>
          </cell>
          <cell r="AH38">
            <v>0</v>
          </cell>
          <cell r="AI38">
            <v>0</v>
          </cell>
          <cell r="AJ38">
            <v>1.2666666666666666</v>
          </cell>
          <cell r="AK38" t="str">
            <v xml:space="preserve">Not predicted to be repairable in situ without the removal of the Tank. </v>
          </cell>
          <cell r="AL38" t="str">
            <v xml:space="preserve">Expected to need 2 mechanics to remove the tank.  </v>
          </cell>
          <cell r="AM38" t="str">
            <v xml:space="preserve">Remove the Tank for access, See above for details. </v>
          </cell>
          <cell r="AR38" t="str">
            <v xml:space="preserve">Repair by exchange available at First or Second line without special facilities. </v>
          </cell>
          <cell r="AS38" t="str">
            <v>Use thread-locking compound on fasteners. Use silicone grease on bonded seals for preservation.  Use anti-seizing grease/compound on bulkhead connectors and bolts.  Use  bonding compound on mounting strap clamp locations as required.</v>
          </cell>
          <cell r="AT38" t="str">
            <v xml:space="preserve">No Special Tools predicted. </v>
          </cell>
          <cell r="AU38">
            <v>2</v>
          </cell>
          <cell r="AV38" t="str">
            <v>No</v>
          </cell>
          <cell r="AW38" t="str">
            <v xml:space="preserve">No predicted life limitations. </v>
          </cell>
          <cell r="AY38">
            <v>34</v>
          </cell>
        </row>
        <row r="39">
          <cell r="A39">
            <v>35</v>
          </cell>
          <cell r="B39">
            <v>6</v>
          </cell>
          <cell r="C39" t="str">
            <v>M18 BONDED</v>
          </cell>
          <cell r="E39" t="str">
            <v>COLLECTOR TANK</v>
          </cell>
          <cell r="F39" t="str">
            <v>Seal</v>
          </cell>
          <cell r="G39" t="str">
            <v>Pre heater supply (5)</v>
          </cell>
          <cell r="H39" t="str">
            <v>M18x1.5 Bonded Seal</v>
          </cell>
          <cell r="I39">
            <v>1</v>
          </cell>
          <cell r="J39">
            <v>1</v>
          </cell>
          <cell r="K39">
            <v>0.19500000000000001</v>
          </cell>
          <cell r="L39">
            <v>0.19500000000000001</v>
          </cell>
          <cell r="M39">
            <v>1.9500000000000001E-7</v>
          </cell>
          <cell r="N39">
            <v>5128205.128205128</v>
          </cell>
          <cell r="O39" t="str">
            <v>NPRD 95 P2-179, Seal O-Ring - 0.0780 GF converted to GM.</v>
          </cell>
          <cell r="Q39">
            <v>1</v>
          </cell>
          <cell r="R39">
            <v>0.35</v>
          </cell>
          <cell r="S39">
            <v>6.8249999999999991E-2</v>
          </cell>
          <cell r="T39">
            <v>1</v>
          </cell>
          <cell r="U39">
            <v>12</v>
          </cell>
          <cell r="V39" t="str">
            <v>112</v>
          </cell>
          <cell r="W39">
            <v>35</v>
          </cell>
          <cell r="X39" t="str">
            <v>COLLECTOR TANK</v>
          </cell>
          <cell r="Y39" t="str">
            <v>Y</v>
          </cell>
          <cell r="Z39" t="str">
            <v>Not predicted to be repairable in situ without the removal of the Tank. Expected to need 2 mechanics to remove the tank.  Remove and Replace the part with standard Tools. Repair by exchange available at First or Second line without special facilities. Use</v>
          </cell>
          <cell r="AA39" t="str">
            <v xml:space="preserve">NO </v>
          </cell>
          <cell r="AB39" t="str">
            <v>YES</v>
          </cell>
          <cell r="AC39">
            <v>0</v>
          </cell>
          <cell r="AD39">
            <v>0</v>
          </cell>
          <cell r="AE39">
            <v>0.35</v>
          </cell>
          <cell r="AF39">
            <v>0</v>
          </cell>
          <cell r="AG39">
            <v>0</v>
          </cell>
          <cell r="AH39">
            <v>0</v>
          </cell>
          <cell r="AI39">
            <v>0</v>
          </cell>
          <cell r="AJ39">
            <v>0.35</v>
          </cell>
          <cell r="AK39" t="str">
            <v xml:space="preserve">Not predicted to be repairable in situ without the removal of the Tank. </v>
          </cell>
          <cell r="AL39" t="str">
            <v xml:space="preserve">Expected to need 2 mechanics to remove the tank.  </v>
          </cell>
          <cell r="AN39" t="str">
            <v xml:space="preserve">Remove and Replace the part with standard Tools. </v>
          </cell>
          <cell r="AR39" t="str">
            <v xml:space="preserve">Repair by exchange available at First or Second line without special facilities. </v>
          </cell>
          <cell r="AS39" t="str">
            <v>Use thread-locking compound on fasteners. Use silicone grease on bonded seals for preservation.  Use anti-seizing grease/compound on bulkhead connectors and bolts.  Use  bonding compound on mounting strap clamp locations as required.</v>
          </cell>
          <cell r="AT39" t="str">
            <v xml:space="preserve">No Special Tools predicted. </v>
          </cell>
          <cell r="AU39">
            <v>2</v>
          </cell>
          <cell r="AV39" t="str">
            <v>yes - 10 years</v>
          </cell>
          <cell r="AW39" t="str">
            <v>Life Limited.  Exchange at 10 years.</v>
          </cell>
          <cell r="AY39">
            <v>35</v>
          </cell>
        </row>
        <row r="40">
          <cell r="A40">
            <v>36</v>
          </cell>
          <cell r="B40">
            <v>2</v>
          </cell>
          <cell r="C40" t="str">
            <v>FT28264</v>
          </cell>
          <cell r="E40" t="str">
            <v>COLLECTOR TANK</v>
          </cell>
          <cell r="F40" t="str">
            <v>Insert</v>
          </cell>
          <cell r="G40" t="str">
            <v>APU Supply / Return (11)</v>
          </cell>
          <cell r="H40" t="str">
            <v>INSERT M14x1.5</v>
          </cell>
          <cell r="I40">
            <v>2</v>
          </cell>
          <cell r="J40">
            <v>2</v>
          </cell>
          <cell r="K40">
            <v>0.44800000000000001</v>
          </cell>
          <cell r="L40">
            <v>0.89600000000000002</v>
          </cell>
          <cell r="M40">
            <v>8.9599999999999998E-7</v>
          </cell>
          <cell r="N40">
            <v>1116071.4285714286</v>
          </cell>
          <cell r="O40" t="str">
            <v>NPRD 95 P2-122, Insert Mount Engine - 0.0160M converted to hours.</v>
          </cell>
          <cell r="Q40">
            <v>1</v>
          </cell>
          <cell r="R40">
            <v>1.1000000000000001</v>
          </cell>
          <cell r="S40">
            <v>0.49279999999999996</v>
          </cell>
          <cell r="T40">
            <v>1</v>
          </cell>
          <cell r="U40">
            <v>13</v>
          </cell>
          <cell r="V40" t="str">
            <v>113</v>
          </cell>
          <cell r="W40">
            <v>36</v>
          </cell>
          <cell r="X40" t="str">
            <v>COLLECTOR TANK</v>
          </cell>
          <cell r="Y40" t="str">
            <v>Y</v>
          </cell>
          <cell r="Z40" t="str">
            <v>Not predicted to be repairable in situ without the removal of the Tank. Expected to need 2 mechanics to remove the tank.  Remove and replace tank in accordance with above.  V. difficult to repair.  Tank will be beyond economic repair. Repair by exchange a</v>
          </cell>
          <cell r="AA40" t="str">
            <v xml:space="preserve">NO </v>
          </cell>
          <cell r="AB40" t="str">
            <v>YES</v>
          </cell>
          <cell r="AC40">
            <v>0</v>
          </cell>
          <cell r="AD40">
            <v>0.5</v>
          </cell>
          <cell r="AE40">
            <v>1.6666666666666666E-2</v>
          </cell>
          <cell r="AF40">
            <v>0.5</v>
          </cell>
          <cell r="AG40">
            <v>8.3333333333333329E-2</v>
          </cell>
          <cell r="AH40">
            <v>0</v>
          </cell>
          <cell r="AI40">
            <v>0</v>
          </cell>
          <cell r="AJ40">
            <v>1.1000000000000001</v>
          </cell>
          <cell r="AK40" t="str">
            <v xml:space="preserve">Not predicted to be repairable in situ without the removal of the Tank. </v>
          </cell>
          <cell r="AL40" t="str">
            <v xml:space="preserve">Expected to need 2 mechanics to remove the tank.  </v>
          </cell>
          <cell r="AM40" t="str">
            <v xml:space="preserve">Remove and replace tank in accordance with above.  </v>
          </cell>
          <cell r="AN40" t="str">
            <v xml:space="preserve">V. difficult to repair.  Tank will be beyond economic repair. </v>
          </cell>
          <cell r="AR40" t="str">
            <v xml:space="preserve">Repair by exchange available at First or Second line without special facilities. </v>
          </cell>
          <cell r="AS40" t="str">
            <v>Use thread-locking compound on fasteners. Use silicone grease on bonded seals for preservation.  Use anti-seizing grease/compound on bulkhead connectors and bolts.  Use  bonding compound on mounting strap clamp locations as required.</v>
          </cell>
          <cell r="AT40" t="str">
            <v xml:space="preserve">No Special Tools predicted. </v>
          </cell>
          <cell r="AU40">
            <v>2</v>
          </cell>
          <cell r="AV40" t="str">
            <v>No</v>
          </cell>
          <cell r="AW40" t="str">
            <v xml:space="preserve">No predicted life limitations. </v>
          </cell>
          <cell r="AY40">
            <v>36</v>
          </cell>
        </row>
        <row r="41">
          <cell r="A41">
            <v>37</v>
          </cell>
          <cell r="B41">
            <v>43</v>
          </cell>
          <cell r="C41" t="str">
            <v>GE06SM14x1.5</v>
          </cell>
          <cell r="E41" t="str">
            <v>COLLECTOR TANK</v>
          </cell>
          <cell r="F41" t="str">
            <v>Fitting</v>
          </cell>
          <cell r="G41" t="str">
            <v>APU Supply / Return (11)</v>
          </cell>
          <cell r="H41" t="str">
            <v>M14X1.5 Male/Male Adaptor</v>
          </cell>
          <cell r="I41">
            <v>2</v>
          </cell>
          <cell r="J41">
            <v>2</v>
          </cell>
          <cell r="K41">
            <v>2.5424000000000002</v>
          </cell>
          <cell r="L41">
            <v>5.0848000000000004</v>
          </cell>
          <cell r="M41">
            <v>5.0848000000000009E-6</v>
          </cell>
          <cell r="N41">
            <v>196664.56891126494</v>
          </cell>
          <cell r="O41" t="str">
            <v>NPRD 95 P2-49, Connector Adapter - 0.0908M converted to hours</v>
          </cell>
          <cell r="Q41">
            <v>1</v>
          </cell>
          <cell r="R41">
            <v>1.2666666666666666</v>
          </cell>
          <cell r="S41">
            <v>3.2203733333333333</v>
          </cell>
          <cell r="T41">
            <v>1</v>
          </cell>
          <cell r="U41">
            <v>13</v>
          </cell>
          <cell r="V41" t="str">
            <v>113</v>
          </cell>
          <cell r="W41">
            <v>37</v>
          </cell>
          <cell r="X41" t="str">
            <v>COLLECTOR TANK</v>
          </cell>
          <cell r="Y41" t="str">
            <v>Y</v>
          </cell>
          <cell r="Z41" t="str">
            <v>Not predicted to be repairable in situ without the removal of the Tank. Expected to need 2 mechanics to remove the tank.  Remove the Tank for access, See above for details. Repair by exchange available at First or Second line without special facilities. U</v>
          </cell>
          <cell r="AA41" t="str">
            <v xml:space="preserve">NO </v>
          </cell>
          <cell r="AB41" t="str">
            <v>YES</v>
          </cell>
          <cell r="AC41">
            <v>0</v>
          </cell>
          <cell r="AD41">
            <v>0.5</v>
          </cell>
          <cell r="AE41">
            <v>0.18333333333333332</v>
          </cell>
          <cell r="AF41">
            <v>0.5</v>
          </cell>
          <cell r="AG41">
            <v>8.3333333333333329E-2</v>
          </cell>
          <cell r="AH41">
            <v>0</v>
          </cell>
          <cell r="AI41">
            <v>0</v>
          </cell>
          <cell r="AJ41">
            <v>1.2666666666666666</v>
          </cell>
          <cell r="AK41" t="str">
            <v xml:space="preserve">Not predicted to be repairable in situ without the removal of the Tank. </v>
          </cell>
          <cell r="AL41" t="str">
            <v xml:space="preserve">Expected to need 2 mechanics to remove the tank.  </v>
          </cell>
          <cell r="AM41" t="str">
            <v xml:space="preserve">Remove the Tank for access, See above for details. </v>
          </cell>
          <cell r="AR41" t="str">
            <v xml:space="preserve">Repair by exchange available at First or Second line without special facilities. </v>
          </cell>
          <cell r="AS41" t="str">
            <v>Use thread-locking compound on fasteners. Use silicone grease on bonded seals for preservation.  Use anti-seizing grease/compound on bulkhead connectors and bolts.  Use  bonding compound on mounting strap clamp locations as required.</v>
          </cell>
          <cell r="AT41" t="str">
            <v xml:space="preserve">No Special Tools predicted. </v>
          </cell>
          <cell r="AU41">
            <v>2</v>
          </cell>
          <cell r="AV41" t="str">
            <v>No</v>
          </cell>
          <cell r="AW41" t="str">
            <v xml:space="preserve">No predicted life limitations. </v>
          </cell>
          <cell r="AY41">
            <v>37</v>
          </cell>
        </row>
        <row r="42">
          <cell r="A42">
            <v>38</v>
          </cell>
          <cell r="B42">
            <v>6</v>
          </cell>
          <cell r="C42" t="str">
            <v>M14 BONDED</v>
          </cell>
          <cell r="E42" t="str">
            <v>COLLECTOR TANK</v>
          </cell>
          <cell r="F42" t="str">
            <v>Seal</v>
          </cell>
          <cell r="G42" t="str">
            <v>APU Supply / Return (11)</v>
          </cell>
          <cell r="H42" t="str">
            <v>M14x1.5 Bonded Seal</v>
          </cell>
          <cell r="I42">
            <v>2</v>
          </cell>
          <cell r="J42">
            <v>2</v>
          </cell>
          <cell r="K42">
            <v>0.19500000000000001</v>
          </cell>
          <cell r="L42">
            <v>0.39</v>
          </cell>
          <cell r="M42">
            <v>3.9000000000000002E-7</v>
          </cell>
          <cell r="N42">
            <v>2564102.564102564</v>
          </cell>
          <cell r="O42" t="str">
            <v>NPRD 95 P2-179, Seal O-Ring - 0.0780 GF converted to GM.</v>
          </cell>
          <cell r="Q42">
            <v>1</v>
          </cell>
          <cell r="R42">
            <v>0.35</v>
          </cell>
          <cell r="S42">
            <v>6.8249999999999991E-2</v>
          </cell>
          <cell r="T42">
            <v>1</v>
          </cell>
          <cell r="U42">
            <v>13</v>
          </cell>
          <cell r="V42" t="str">
            <v>113</v>
          </cell>
          <cell r="W42">
            <v>38</v>
          </cell>
          <cell r="X42" t="str">
            <v>COLLECTOR TANK</v>
          </cell>
          <cell r="Y42" t="str">
            <v>Y</v>
          </cell>
          <cell r="Z42" t="str">
            <v>Not predicted to be repairable in situ without the removal of the Tank. Expected to need 2 mechanics to remove the tank.  Remove and Replace the part with standard Tools. Repair by exchange available at First or Second line without special facilities. Use</v>
          </cell>
          <cell r="AA42" t="str">
            <v xml:space="preserve">NO </v>
          </cell>
          <cell r="AB42" t="str">
            <v>YES</v>
          </cell>
          <cell r="AC42">
            <v>0</v>
          </cell>
          <cell r="AD42">
            <v>0</v>
          </cell>
          <cell r="AE42">
            <v>0.35</v>
          </cell>
          <cell r="AF42">
            <v>0</v>
          </cell>
          <cell r="AG42">
            <v>0</v>
          </cell>
          <cell r="AH42">
            <v>0</v>
          </cell>
          <cell r="AI42">
            <v>0</v>
          </cell>
          <cell r="AJ42">
            <v>0.35</v>
          </cell>
          <cell r="AK42" t="str">
            <v xml:space="preserve">Not predicted to be repairable in situ without the removal of the Tank. </v>
          </cell>
          <cell r="AL42" t="str">
            <v xml:space="preserve">Expected to need 2 mechanics to remove the tank.  </v>
          </cell>
          <cell r="AN42" t="str">
            <v xml:space="preserve">Remove and Replace the part with standard Tools. </v>
          </cell>
          <cell r="AR42" t="str">
            <v xml:space="preserve">Repair by exchange available at First or Second line without special facilities. </v>
          </cell>
          <cell r="AS42" t="str">
            <v>Use thread-locking compound on fasteners. Use silicone grease on bonded seals for preservation.  Use anti-seizing grease/compound on bulkhead connectors and bolts.  Use  bonding compound on mounting strap clamp locations as required.</v>
          </cell>
          <cell r="AT42" t="str">
            <v xml:space="preserve">No Special Tools predicted. </v>
          </cell>
          <cell r="AU42">
            <v>2</v>
          </cell>
          <cell r="AV42" t="str">
            <v>yes - 10 years</v>
          </cell>
          <cell r="AW42" t="str">
            <v>Life Limited.  Exchange at 10 years.</v>
          </cell>
          <cell r="AY42">
            <v>38</v>
          </cell>
        </row>
        <row r="43">
          <cell r="A43">
            <v>39</v>
          </cell>
          <cell r="B43">
            <v>0</v>
          </cell>
          <cell r="C43" t="str">
            <v>FT28501</v>
          </cell>
          <cell r="E43" t="str">
            <v>MAIN TANK  1  - SCOUT</v>
          </cell>
          <cell r="F43" t="str">
            <v>MAIN TANK 1 - SCOUT</v>
          </cell>
          <cell r="G43" t="str">
            <v>TANK</v>
          </cell>
          <cell r="H43" t="str">
            <v>TANK</v>
          </cell>
          <cell r="I43">
            <v>1</v>
          </cell>
          <cell r="J43">
            <v>1</v>
          </cell>
          <cell r="K43">
            <v>125.52817561734186</v>
          </cell>
          <cell r="L43">
            <v>125.52817561734186</v>
          </cell>
          <cell r="M43">
            <v>1.2552817561734187E-4</v>
          </cell>
          <cell r="N43">
            <v>7966.338991880074</v>
          </cell>
          <cell r="O43" t="str">
            <v>Sum of Below Parts</v>
          </cell>
          <cell r="T43">
            <v>2</v>
          </cell>
          <cell r="U43">
            <v>1</v>
          </cell>
          <cell r="V43" t="str">
            <v>21</v>
          </cell>
          <cell r="W43">
            <v>39</v>
          </cell>
          <cell r="X43" t="str">
            <v>MAIN TANK  1  - SCOUT</v>
          </cell>
          <cell r="Y43" t="str">
            <v>Y</v>
          </cell>
          <cell r="AI43" t="str">
            <v>MTTE =</v>
          </cell>
          <cell r="AJ43">
            <v>0.89429214611872143</v>
          </cell>
          <cell r="AY43">
            <v>39</v>
          </cell>
        </row>
        <row r="44">
          <cell r="A44">
            <v>40</v>
          </cell>
          <cell r="B44">
            <v>1</v>
          </cell>
          <cell r="C44" t="str">
            <v>FT28511</v>
          </cell>
          <cell r="E44" t="str">
            <v>MAIN TANK  1  - SCOUT</v>
          </cell>
          <cell r="F44" t="str">
            <v>Moulding</v>
          </cell>
          <cell r="G44" t="str">
            <v>RM Tank</v>
          </cell>
          <cell r="H44" t="str">
            <v>Rotational Moulding</v>
          </cell>
          <cell r="I44">
            <v>1</v>
          </cell>
          <cell r="J44">
            <v>1</v>
          </cell>
          <cell r="K44">
            <v>3.5896000000000003</v>
          </cell>
          <cell r="L44">
            <v>3.5896000000000003</v>
          </cell>
          <cell r="M44">
            <v>3.5896000000000003E-6</v>
          </cell>
          <cell r="N44">
            <v>278582.57187430351</v>
          </cell>
          <cell r="O44" t="str">
            <v>NPRD 95 P2-213, Tank Fuel Engine - 0.1282M converted to hours</v>
          </cell>
          <cell r="Q44">
            <v>1</v>
          </cell>
          <cell r="R44">
            <v>1.6</v>
          </cell>
          <cell r="S44">
            <v>5.74336</v>
          </cell>
          <cell r="T44">
            <v>2</v>
          </cell>
          <cell r="U44">
            <v>2</v>
          </cell>
          <cell r="V44" t="str">
            <v>22</v>
          </cell>
          <cell r="W44">
            <v>40</v>
          </cell>
          <cell r="X44" t="str">
            <v>MAIN TANK  1  - SCOUT</v>
          </cell>
          <cell r="Y44" t="str">
            <v>Y</v>
          </cell>
          <cell r="Z44" t="str">
            <v>Not predicted to be repairable in situ without the removal of the Tank. Expected to need 2 mechanics to remove the tank.  Drain the tank. Disconnect any pipework.  disconnect fuel level sensor and optical sensor.  Disconnect any retaining fasteners (strap</v>
          </cell>
          <cell r="AA44" t="str">
            <v xml:space="preserve">NO </v>
          </cell>
          <cell r="AB44" t="str">
            <v>YES</v>
          </cell>
          <cell r="AC44">
            <v>0</v>
          </cell>
          <cell r="AD44">
            <v>0.5</v>
          </cell>
          <cell r="AE44">
            <v>0.51666666666666661</v>
          </cell>
          <cell r="AF44">
            <v>0.5</v>
          </cell>
          <cell r="AG44">
            <v>8.3333333333333329E-2</v>
          </cell>
          <cell r="AH44">
            <v>0</v>
          </cell>
          <cell r="AI44">
            <v>0</v>
          </cell>
          <cell r="AJ44">
            <v>1.6</v>
          </cell>
          <cell r="AK44" t="str">
            <v xml:space="preserve">Not predicted to be repairable in situ without the removal of the Tank. </v>
          </cell>
          <cell r="AL44" t="str">
            <v xml:space="preserve">Expected to need 2 mechanics to remove the tank.  </v>
          </cell>
          <cell r="AM44" t="str">
            <v xml:space="preserve">Drain the tank. Disconnect any pipework.  disconnect fuel level sensor and optical sensor.  Disconnect any retaining fasteners (straps, cradles and mounting plates).  Carefully remove the tank to a clean padded work surface. Refit drain plug.  </v>
          </cell>
          <cell r="AN44" t="str">
            <v xml:space="preserve">Difficult to repair.  Some specialist patching is possible.  GKN can supply details. </v>
          </cell>
          <cell r="AR44" t="str">
            <v xml:space="preserve">Repair by exchange available at First or Second line without special facilities. </v>
          </cell>
          <cell r="AS44" t="str">
            <v>Use thread-locking compound on fasteners. Use silicone grease on bonded seals for preservation.  Use anti-seizing grease/compound on bulkhead connectors and bolts.  Use  bonding compound on mounting strap clamp locations as required.</v>
          </cell>
          <cell r="AT44" t="str">
            <v xml:space="preserve">No Special Tools predicted. </v>
          </cell>
          <cell r="AU44">
            <v>2</v>
          </cell>
          <cell r="AV44" t="str">
            <v>No</v>
          </cell>
          <cell r="AW44" t="str">
            <v xml:space="preserve">No predicted life limitations. </v>
          </cell>
          <cell r="AY44">
            <v>40</v>
          </cell>
        </row>
        <row r="45">
          <cell r="A45">
            <v>43</v>
          </cell>
          <cell r="B45">
            <v>10</v>
          </cell>
          <cell r="C45" t="str">
            <v>FT28481</v>
          </cell>
          <cell r="E45" t="str">
            <v>MAIN TANK  1  - SCOUT</v>
          </cell>
          <cell r="F45" t="str">
            <v>Filler</v>
          </cell>
          <cell r="G45" t="str">
            <v>Reticulated Safety Foam</v>
          </cell>
          <cell r="H45" t="str">
            <v>SAFOAM Cut Block LRU</v>
          </cell>
          <cell r="I45">
            <v>1</v>
          </cell>
          <cell r="J45">
            <v>1</v>
          </cell>
          <cell r="K45">
            <v>1</v>
          </cell>
          <cell r="L45">
            <v>1</v>
          </cell>
          <cell r="M45">
            <v>9.9999999999999995E-7</v>
          </cell>
          <cell r="N45">
            <v>1000000</v>
          </cell>
          <cell r="O45" t="str">
            <v>Unsubstantiated Estimate</v>
          </cell>
          <cell r="Q45">
            <v>1</v>
          </cell>
          <cell r="R45">
            <v>1.91666</v>
          </cell>
          <cell r="S45">
            <v>1.91666</v>
          </cell>
          <cell r="T45">
            <v>2</v>
          </cell>
          <cell r="U45">
            <v>3</v>
          </cell>
          <cell r="V45" t="str">
            <v>23</v>
          </cell>
          <cell r="W45">
            <v>41</v>
          </cell>
          <cell r="X45" t="str">
            <v>MAIN TANK  1  - SCOUT</v>
          </cell>
          <cell r="Y45" t="str">
            <v>Y</v>
          </cell>
          <cell r="Z45" t="str">
            <v>Not predicted to be repairable in situ without the removal of the Tank. Expected to need 2 mechanics to remove the tank.  Drain the tank. Disconnect any pipework.  Disconnect fuel level sensor and optical sensor.  Disconnect any retaining fasteners (strap</v>
          </cell>
          <cell r="AA45" t="str">
            <v xml:space="preserve">NO </v>
          </cell>
          <cell r="AB45" t="str">
            <v>YES</v>
          </cell>
          <cell r="AC45">
            <v>0</v>
          </cell>
          <cell r="AD45">
            <v>0.5</v>
          </cell>
          <cell r="AE45">
            <v>0.83332666666666666</v>
          </cell>
          <cell r="AF45">
            <v>0.5</v>
          </cell>
          <cell r="AG45">
            <v>8.3333333333333329E-2</v>
          </cell>
          <cell r="AH45">
            <v>0</v>
          </cell>
          <cell r="AI45">
            <v>0</v>
          </cell>
          <cell r="AJ45">
            <v>1.91666</v>
          </cell>
          <cell r="AK45" t="str">
            <v xml:space="preserve">Not predicted to be repairable in situ without the removal of the Tank. </v>
          </cell>
          <cell r="AL45" t="str">
            <v xml:space="preserve">Expected to need 2 mechanics to remove the tank.  </v>
          </cell>
          <cell r="AM45" t="str">
            <v>Drain the tank. Disconnect any pipework.  Disconnect fuel level sensor and optical sensor.  Disconnect any retaining fasteners (straps, cradles and mounting plates).  carefully remove the tank to a clean padded work surface. Refit drain plug.  Exchange ou</v>
          </cell>
          <cell r="AN45" t="str">
            <v>Remove access Panel.</v>
          </cell>
          <cell r="AO45" t="str">
            <v xml:space="preserve">Systematically remove Safoam layers and discard in accordance with local responsibilities.  Carefully reinstall new layers of Safoam in accordance with instructions. </v>
          </cell>
          <cell r="AP45" t="str">
            <v>Close up in the reverse order and reinstall as necessary.</v>
          </cell>
          <cell r="AR45" t="str">
            <v xml:space="preserve">Repair by exchange available at First or Second line without special facilities. </v>
          </cell>
          <cell r="AS45" t="str">
            <v>Use thread-locking compound on fasteners. Use silicone grease on bonded seals for preservation.  Use anti-seizing grease/compound on bulkhead connectors and bolts.  Use  bonding compound on mounting strap clamp locations as required.</v>
          </cell>
          <cell r="AT45" t="str">
            <v xml:space="preserve">No Special Tools predicted. </v>
          </cell>
          <cell r="AU45">
            <v>2</v>
          </cell>
          <cell r="AV45" t="str">
            <v>yes - 10 years</v>
          </cell>
          <cell r="AW45" t="str">
            <v>Life Limited.  Exchange at 10 years.</v>
          </cell>
          <cell r="AY45">
            <v>43</v>
          </cell>
        </row>
        <row r="46">
          <cell r="A46">
            <v>44</v>
          </cell>
          <cell r="B46">
            <v>30</v>
          </cell>
          <cell r="C46" t="str">
            <v>FT28198</v>
          </cell>
          <cell r="E46" t="str">
            <v>MAIN TANK  1  - SCOUT</v>
          </cell>
          <cell r="F46" t="str">
            <v>Fastener</v>
          </cell>
          <cell r="G46" t="str">
            <v>Earthing Boss</v>
          </cell>
          <cell r="H46" t="str">
            <v>M8 Earthing Boss</v>
          </cell>
          <cell r="I46">
            <v>1</v>
          </cell>
          <cell r="J46">
            <v>1</v>
          </cell>
          <cell r="K46">
            <v>5.6000000000000001E-2</v>
          </cell>
          <cell r="L46">
            <v>5.6000000000000001E-2</v>
          </cell>
          <cell r="M46">
            <v>5.5999999999999999E-8</v>
          </cell>
          <cell r="N46">
            <v>17857142.857142858</v>
          </cell>
          <cell r="O46" t="str">
            <v>NPRD 95 P2-20, Bolt Hex Head - 0.0020M converted to hours</v>
          </cell>
          <cell r="Q46">
            <v>1</v>
          </cell>
          <cell r="R46">
            <v>0.05</v>
          </cell>
          <cell r="S46">
            <v>2.8000000000000004E-3</v>
          </cell>
          <cell r="T46">
            <v>2</v>
          </cell>
          <cell r="U46">
            <v>4</v>
          </cell>
          <cell r="V46" t="str">
            <v>24</v>
          </cell>
          <cell r="W46">
            <v>42</v>
          </cell>
          <cell r="X46" t="str">
            <v>MAIN TANK  1  - SCOUT</v>
          </cell>
          <cell r="Y46" t="str">
            <v>Y</v>
          </cell>
          <cell r="Z46" t="str">
            <v xml:space="preserve">Predicted to be repairable in situ. Expected to need 1 mechanic to conduct maintenance.  Systematically remove Safoam layers and discard in accordance with local responsibilities.  Carefully reinstall new layers of Safoam in accordance with instructions. </v>
          </cell>
          <cell r="AA46" t="str">
            <v>YES</v>
          </cell>
          <cell r="AB46" t="str">
            <v>NO</v>
          </cell>
          <cell r="AC46">
            <v>0</v>
          </cell>
          <cell r="AD46">
            <v>0</v>
          </cell>
          <cell r="AE46">
            <v>0.05</v>
          </cell>
          <cell r="AF46">
            <v>0</v>
          </cell>
          <cell r="AG46">
            <v>0</v>
          </cell>
          <cell r="AH46">
            <v>0</v>
          </cell>
          <cell r="AI46">
            <v>0</v>
          </cell>
          <cell r="AJ46">
            <v>0.05</v>
          </cell>
          <cell r="AK46" t="str">
            <v xml:space="preserve">Predicted to be repairable in situ. </v>
          </cell>
          <cell r="AL46" t="str">
            <v xml:space="preserve">Expected to need 1 mechanic to conduct maintenance.  </v>
          </cell>
          <cell r="AO46" t="str">
            <v xml:space="preserve">Systematically remove Safoam layers and discard in accordance with local responsibilities.  Carefully reinstall new layers of Safoam in accordance with instructions. </v>
          </cell>
          <cell r="AR46" t="str">
            <v xml:space="preserve">Repair by exchange available at First or Second line without special facilities. </v>
          </cell>
          <cell r="AS46" t="str">
            <v xml:space="preserve">No consumeables predicted. </v>
          </cell>
          <cell r="AT46" t="str">
            <v xml:space="preserve">No Special Tools predicted. </v>
          </cell>
          <cell r="AU46">
            <v>1</v>
          </cell>
          <cell r="AV46" t="str">
            <v>No</v>
          </cell>
          <cell r="AW46" t="str">
            <v xml:space="preserve">No predicted life limitations. </v>
          </cell>
          <cell r="AY46">
            <v>44</v>
          </cell>
        </row>
        <row r="47">
          <cell r="A47">
            <v>45</v>
          </cell>
          <cell r="B47">
            <v>31</v>
          </cell>
          <cell r="C47" t="str">
            <v>BT-M3-20CSK</v>
          </cell>
          <cell r="E47" t="str">
            <v>MAIN TANK  1  - SCOUT</v>
          </cell>
          <cell r="F47" t="str">
            <v>Fastener</v>
          </cell>
          <cell r="G47" t="str">
            <v>Earthing Boss</v>
          </cell>
          <cell r="H47" t="str">
            <v>M3 CSK SCREW</v>
          </cell>
          <cell r="I47">
            <v>1</v>
          </cell>
          <cell r="J47">
            <v>1</v>
          </cell>
          <cell r="K47">
            <v>5.6000000000000001E-2</v>
          </cell>
          <cell r="L47">
            <v>5.6000000000000001E-2</v>
          </cell>
          <cell r="M47">
            <v>5.5999999999999999E-8</v>
          </cell>
          <cell r="N47">
            <v>17857142.857142858</v>
          </cell>
          <cell r="O47" t="str">
            <v>NPRD 95 P2-20, Bolt Hex Head - 0.0020M converted to hours</v>
          </cell>
          <cell r="Q47">
            <v>1</v>
          </cell>
          <cell r="R47">
            <v>0.05</v>
          </cell>
          <cell r="S47">
            <v>2.8000000000000004E-3</v>
          </cell>
          <cell r="T47">
            <v>2</v>
          </cell>
          <cell r="U47">
            <v>4</v>
          </cell>
          <cell r="V47" t="str">
            <v>24</v>
          </cell>
          <cell r="W47">
            <v>43</v>
          </cell>
          <cell r="X47" t="str">
            <v>MAIN TANK  1  - SCOUT</v>
          </cell>
          <cell r="Y47" t="str">
            <v>Y</v>
          </cell>
          <cell r="Z47" t="str">
            <v xml:space="preserve">Predicted to be repairable in situ. Expected to need 1 mechanic to conduct maintenance.  Systematically remove Safoam layers and discard in accordance with local responsibilities.  Carefully reinstall new layers of Safoam in accordance with instructions. </v>
          </cell>
          <cell r="AA47" t="str">
            <v>YES</v>
          </cell>
          <cell r="AB47" t="str">
            <v>NO</v>
          </cell>
          <cell r="AC47">
            <v>0</v>
          </cell>
          <cell r="AD47">
            <v>0</v>
          </cell>
          <cell r="AE47">
            <v>0.05</v>
          </cell>
          <cell r="AF47">
            <v>0</v>
          </cell>
          <cell r="AG47">
            <v>0</v>
          </cell>
          <cell r="AH47">
            <v>0</v>
          </cell>
          <cell r="AI47">
            <v>0</v>
          </cell>
          <cell r="AJ47">
            <v>0.05</v>
          </cell>
          <cell r="AK47" t="str">
            <v xml:space="preserve">Predicted to be repairable in situ. </v>
          </cell>
          <cell r="AL47" t="str">
            <v xml:space="preserve">Expected to need 1 mechanic to conduct maintenance.  </v>
          </cell>
          <cell r="AO47" t="str">
            <v xml:space="preserve">Systematically remove Safoam layers and discard in accordance with local responsibilities.  Carefully reinstall new layers of Safoam in accordance with instructions. </v>
          </cell>
          <cell r="AR47" t="str">
            <v xml:space="preserve">Repair by exchange available at First or Second line without special facilities. </v>
          </cell>
          <cell r="AS47" t="str">
            <v xml:space="preserve">No consumeables predicted. </v>
          </cell>
          <cell r="AT47" t="str">
            <v xml:space="preserve">No Special Tools predicted. </v>
          </cell>
          <cell r="AU47">
            <v>1</v>
          </cell>
          <cell r="AV47" t="str">
            <v>No</v>
          </cell>
          <cell r="AW47" t="str">
            <v xml:space="preserve">No predicted life limitations. </v>
          </cell>
          <cell r="AY47">
            <v>45</v>
          </cell>
        </row>
        <row r="48">
          <cell r="A48">
            <v>46</v>
          </cell>
          <cell r="B48">
            <v>18</v>
          </cell>
          <cell r="C48" t="str">
            <v>BT-M8X10HX</v>
          </cell>
          <cell r="E48" t="str">
            <v>MAIN TANK  1  - SCOUT</v>
          </cell>
          <cell r="F48" t="str">
            <v>Fastener</v>
          </cell>
          <cell r="G48" t="str">
            <v>Earthing Boss</v>
          </cell>
          <cell r="H48" t="str">
            <v>M8 BOLT HX HEAD</v>
          </cell>
          <cell r="I48">
            <v>1</v>
          </cell>
          <cell r="J48">
            <v>1</v>
          </cell>
          <cell r="K48">
            <v>5.6000000000000001E-2</v>
          </cell>
          <cell r="L48">
            <v>5.6000000000000001E-2</v>
          </cell>
          <cell r="M48">
            <v>5.5999999999999999E-8</v>
          </cell>
          <cell r="N48">
            <v>17857142.857142858</v>
          </cell>
          <cell r="O48" t="str">
            <v>NPRD 95 P2-20, Bolt Hex Head - 0.0020M converted to hours</v>
          </cell>
          <cell r="Q48">
            <v>1</v>
          </cell>
          <cell r="R48">
            <v>0.05</v>
          </cell>
          <cell r="S48">
            <v>2.8000000000000004E-3</v>
          </cell>
          <cell r="T48">
            <v>2</v>
          </cell>
          <cell r="U48">
            <v>4</v>
          </cell>
          <cell r="V48" t="str">
            <v>24</v>
          </cell>
          <cell r="W48">
            <v>44</v>
          </cell>
          <cell r="X48" t="str">
            <v>MAIN TANK  1  - SCOUT</v>
          </cell>
          <cell r="Y48" t="str">
            <v>Y</v>
          </cell>
          <cell r="Z48" t="str">
            <v>Predicted to be repairable in situ. Expected to need 1 mechanic to conduct maintenance.  Remove and replace the part with standard Tools. Repair by exchange available at First or Second line without special facilities. No consumeables predicted. No Specia</v>
          </cell>
          <cell r="AA48" t="str">
            <v>YES</v>
          </cell>
          <cell r="AB48" t="str">
            <v>NO</v>
          </cell>
          <cell r="AC48">
            <v>0</v>
          </cell>
          <cell r="AD48">
            <v>0</v>
          </cell>
          <cell r="AE48">
            <v>0.05</v>
          </cell>
          <cell r="AF48">
            <v>0</v>
          </cell>
          <cell r="AG48">
            <v>0</v>
          </cell>
          <cell r="AH48">
            <v>0</v>
          </cell>
          <cell r="AI48">
            <v>0</v>
          </cell>
          <cell r="AJ48">
            <v>0.05</v>
          </cell>
          <cell r="AK48" t="str">
            <v xml:space="preserve">Predicted to be repairable in situ. </v>
          </cell>
          <cell r="AL48" t="str">
            <v xml:space="preserve">Expected to need 1 mechanic to conduct maintenance.  </v>
          </cell>
          <cell r="AO48" t="str">
            <v xml:space="preserve">Remove and replace the part with standard Tools. </v>
          </cell>
          <cell r="AR48" t="str">
            <v xml:space="preserve">Repair by exchange available at First or Second line without special facilities. </v>
          </cell>
          <cell r="AS48" t="str">
            <v xml:space="preserve">No consumeables predicted. </v>
          </cell>
          <cell r="AT48" t="str">
            <v xml:space="preserve">No Special Tools predicted. </v>
          </cell>
          <cell r="AU48">
            <v>1</v>
          </cell>
          <cell r="AV48" t="str">
            <v>No</v>
          </cell>
          <cell r="AW48" t="str">
            <v xml:space="preserve">No predicted life limitations. </v>
          </cell>
          <cell r="AY48">
            <v>46</v>
          </cell>
        </row>
        <row r="49">
          <cell r="A49">
            <v>48</v>
          </cell>
          <cell r="B49">
            <v>11</v>
          </cell>
          <cell r="C49" t="str">
            <v>FT28491</v>
          </cell>
          <cell r="E49" t="str">
            <v>MAIN TANK  1  - SCOUT</v>
          </cell>
          <cell r="F49" t="str">
            <v>Fitting</v>
          </cell>
          <cell r="G49" t="str">
            <v>Top Access Plate Assy FT28391</v>
          </cell>
          <cell r="H49" t="str">
            <v>Plate</v>
          </cell>
          <cell r="I49">
            <v>1</v>
          </cell>
          <cell r="J49">
            <v>1</v>
          </cell>
          <cell r="K49">
            <v>0.224</v>
          </cell>
          <cell r="L49">
            <v>0.224</v>
          </cell>
          <cell r="M49">
            <v>2.2399999999999999E-7</v>
          </cell>
          <cell r="N49">
            <v>4464285.7142857146</v>
          </cell>
          <cell r="O49" t="str">
            <v>NPRD 95 P2-152, Plate - 0.008M GM converted to hours.</v>
          </cell>
          <cell r="Q49">
            <v>1</v>
          </cell>
          <cell r="R49">
            <v>0.55000000000000004</v>
          </cell>
          <cell r="S49">
            <v>0.12320000000000002</v>
          </cell>
          <cell r="T49">
            <v>2</v>
          </cell>
          <cell r="U49">
            <v>5</v>
          </cell>
          <cell r="V49" t="str">
            <v>25</v>
          </cell>
          <cell r="W49">
            <v>45</v>
          </cell>
          <cell r="X49" t="str">
            <v>MAIN TANK  1  - SCOUT</v>
          </cell>
          <cell r="Y49" t="str">
            <v>Y</v>
          </cell>
          <cell r="Z49" t="str">
            <v>Predicted to be repairable in situ. Expected to need 1 mechanic to conduct maintenance.  Remove the Top Access Plate. Reinstall in the reverse order. Repair by exchange available at First or Second line without special facilities. No consumeables predicte</v>
          </cell>
          <cell r="AA49" t="str">
            <v>YES</v>
          </cell>
          <cell r="AB49" t="str">
            <v>NO</v>
          </cell>
          <cell r="AC49">
            <v>0</v>
          </cell>
          <cell r="AD49">
            <v>0</v>
          </cell>
          <cell r="AE49">
            <v>0.55000000000000004</v>
          </cell>
          <cell r="AF49">
            <v>0</v>
          </cell>
          <cell r="AG49">
            <v>0</v>
          </cell>
          <cell r="AH49">
            <v>0</v>
          </cell>
          <cell r="AI49">
            <v>0</v>
          </cell>
          <cell r="AJ49">
            <v>0.55000000000000004</v>
          </cell>
          <cell r="AK49" t="str">
            <v xml:space="preserve">Predicted to be repairable in situ. </v>
          </cell>
          <cell r="AL49" t="str">
            <v xml:space="preserve">Expected to need 1 mechanic to conduct maintenance.  </v>
          </cell>
          <cell r="AN49" t="str">
            <v xml:space="preserve">Remove the Top Access Plate. </v>
          </cell>
          <cell r="AP49" t="str">
            <v xml:space="preserve">Reinstall in the reverse order. </v>
          </cell>
          <cell r="AR49" t="str">
            <v xml:space="preserve">Repair by exchange available at First or Second line without special facilities. </v>
          </cell>
          <cell r="AS49" t="str">
            <v xml:space="preserve">No consumeables predicted. </v>
          </cell>
          <cell r="AT49" t="str">
            <v xml:space="preserve">No Special Tools predicted. </v>
          </cell>
          <cell r="AU49">
            <v>1</v>
          </cell>
          <cell r="AV49" t="str">
            <v>No</v>
          </cell>
          <cell r="AW49" t="str">
            <v xml:space="preserve">No predicted life limitations. </v>
          </cell>
          <cell r="AY49">
            <v>48</v>
          </cell>
        </row>
        <row r="50">
          <cell r="A50">
            <v>49</v>
          </cell>
          <cell r="B50">
            <v>12</v>
          </cell>
          <cell r="C50" t="str">
            <v>FT28241</v>
          </cell>
          <cell r="E50" t="str">
            <v>MAIN TANK  1  - SCOUT</v>
          </cell>
          <cell r="F50" t="str">
            <v>Fitting</v>
          </cell>
          <cell r="G50" t="str">
            <v>Top Access Plate Assy FT28391</v>
          </cell>
          <cell r="H50" t="str">
            <v>Backing Ring</v>
          </cell>
          <cell r="I50">
            <v>1</v>
          </cell>
          <cell r="J50">
            <v>1</v>
          </cell>
          <cell r="K50">
            <v>0.89600000000000002</v>
          </cell>
          <cell r="L50">
            <v>0.89600000000000002</v>
          </cell>
          <cell r="M50">
            <v>8.9599999999999998E-7</v>
          </cell>
          <cell r="N50">
            <v>1116071.4285714286</v>
          </cell>
          <cell r="O50" t="str">
            <v>NPRD 95 P2- 176, Ring Backup - 0.0320M converted to hours</v>
          </cell>
          <cell r="Q50">
            <v>1</v>
          </cell>
          <cell r="R50">
            <v>0.63333333333333341</v>
          </cell>
          <cell r="S50">
            <v>0.56746666666666679</v>
          </cell>
          <cell r="T50">
            <v>2</v>
          </cell>
          <cell r="U50">
            <v>5</v>
          </cell>
          <cell r="V50" t="str">
            <v>25</v>
          </cell>
          <cell r="W50">
            <v>46</v>
          </cell>
          <cell r="X50" t="str">
            <v>MAIN TANK  1  - SCOUT</v>
          </cell>
          <cell r="Y50" t="str">
            <v>Y</v>
          </cell>
          <cell r="Z50" t="str">
            <v>Predicted to be repairable in situ. Expected to need 1 mechanic to conduct maintenance.  Remove the Top Access Plate. Remove and replace the Backing Ring and Gasket as necessary. Reinstall in the reverse order. Repair by exchange available at First or Sec</v>
          </cell>
          <cell r="AA50" t="str">
            <v>YES</v>
          </cell>
          <cell r="AB50" t="str">
            <v>NO</v>
          </cell>
          <cell r="AC50">
            <v>0</v>
          </cell>
          <cell r="AD50">
            <v>0</v>
          </cell>
          <cell r="AE50">
            <v>0.55000000000000004</v>
          </cell>
          <cell r="AF50">
            <v>0</v>
          </cell>
          <cell r="AG50">
            <v>8.3333333333333329E-2</v>
          </cell>
          <cell r="AH50">
            <v>0</v>
          </cell>
          <cell r="AI50">
            <v>0</v>
          </cell>
          <cell r="AJ50">
            <v>0.63333333333333341</v>
          </cell>
          <cell r="AK50" t="str">
            <v xml:space="preserve">Predicted to be repairable in situ. </v>
          </cell>
          <cell r="AL50" t="str">
            <v xml:space="preserve">Expected to need 1 mechanic to conduct maintenance.  </v>
          </cell>
          <cell r="AN50" t="str">
            <v xml:space="preserve">Remove the Top Access Plate. </v>
          </cell>
          <cell r="AO50" t="str">
            <v xml:space="preserve">Remove and replace the Backing Ring and Gasket as necessary. </v>
          </cell>
          <cell r="AP50" t="str">
            <v xml:space="preserve">Reinstall in the reverse order. </v>
          </cell>
          <cell r="AR50" t="str">
            <v xml:space="preserve">Repair by exchange available at First or Second line without special facilities. </v>
          </cell>
          <cell r="AS50" t="str">
            <v xml:space="preserve">No consumeables predicted. </v>
          </cell>
          <cell r="AT50" t="str">
            <v xml:space="preserve">No Special Tools predicted. </v>
          </cell>
          <cell r="AU50">
            <v>1</v>
          </cell>
          <cell r="AV50" t="str">
            <v>No</v>
          </cell>
          <cell r="AW50" t="str">
            <v xml:space="preserve">No predicted life limitations. </v>
          </cell>
          <cell r="AY50">
            <v>49</v>
          </cell>
        </row>
        <row r="51">
          <cell r="A51">
            <v>50</v>
          </cell>
          <cell r="B51">
            <v>13</v>
          </cell>
          <cell r="C51" t="str">
            <v>BT-M6X25HX/SS</v>
          </cell>
          <cell r="E51" t="str">
            <v>MAIN TANK  1  - SCOUT</v>
          </cell>
          <cell r="F51" t="str">
            <v>Seal</v>
          </cell>
          <cell r="G51" t="str">
            <v>Top Access Plate Assy FT28391</v>
          </cell>
          <cell r="H51" t="str">
            <v>Gasket</v>
          </cell>
          <cell r="I51">
            <v>2</v>
          </cell>
          <cell r="J51">
            <v>2</v>
          </cell>
          <cell r="K51">
            <v>2.8915175482151878E-3</v>
          </cell>
          <cell r="L51">
            <v>5.7830350964303756E-3</v>
          </cell>
          <cell r="M51">
            <v>5.7830350964303757E-9</v>
          </cell>
          <cell r="N51">
            <v>172919580</v>
          </cell>
          <cell r="O51" t="str">
            <v>NPRD 95 P2- 98, Gasket P# 2-242N674-70 - 1/864.5979 GF converted to GM.</v>
          </cell>
          <cell r="Q51">
            <v>1</v>
          </cell>
          <cell r="R51">
            <v>0.55000000000000004</v>
          </cell>
          <cell r="S51">
            <v>1.5903346515183535E-3</v>
          </cell>
          <cell r="T51">
            <v>2</v>
          </cell>
          <cell r="U51">
            <v>5</v>
          </cell>
          <cell r="V51" t="str">
            <v>25</v>
          </cell>
          <cell r="W51">
            <v>47</v>
          </cell>
          <cell r="X51" t="str">
            <v>MAIN TANK  1  - SCOUT</v>
          </cell>
          <cell r="Y51" t="str">
            <v>Y</v>
          </cell>
          <cell r="Z51" t="str">
            <v>Predicted to be repairable in situ. Expected to need 1 mechanic to conduct maintenance.  Remove the Top Access Plate. Reinstall in the reverse order. Repair by exchange available at First or Second line without special facilities. No consumeables predicte</v>
          </cell>
          <cell r="AA51" t="str">
            <v>YES</v>
          </cell>
          <cell r="AB51" t="str">
            <v>NO</v>
          </cell>
          <cell r="AC51">
            <v>0</v>
          </cell>
          <cell r="AD51">
            <v>0</v>
          </cell>
          <cell r="AE51">
            <v>0.55000000000000004</v>
          </cell>
          <cell r="AF51">
            <v>0</v>
          </cell>
          <cell r="AG51">
            <v>0</v>
          </cell>
          <cell r="AH51">
            <v>0</v>
          </cell>
          <cell r="AI51">
            <v>0</v>
          </cell>
          <cell r="AJ51">
            <v>0.55000000000000004</v>
          </cell>
          <cell r="AK51" t="str">
            <v xml:space="preserve">Predicted to be repairable in situ. </v>
          </cell>
          <cell r="AL51" t="str">
            <v xml:space="preserve">Expected to need 1 mechanic to conduct maintenance.  </v>
          </cell>
          <cell r="AN51" t="str">
            <v xml:space="preserve">Remove the Top Access Plate. </v>
          </cell>
          <cell r="AP51" t="str">
            <v xml:space="preserve">Reinstall in the reverse order. </v>
          </cell>
          <cell r="AR51" t="str">
            <v xml:space="preserve">Repair by exchange available at First or Second line without special facilities. </v>
          </cell>
          <cell r="AS51" t="str">
            <v xml:space="preserve">No consumeables predicted. </v>
          </cell>
          <cell r="AT51" t="str">
            <v xml:space="preserve">No Special Tools predicted. </v>
          </cell>
          <cell r="AU51">
            <v>1</v>
          </cell>
          <cell r="AV51" t="str">
            <v>yes - 10 years</v>
          </cell>
          <cell r="AW51" t="str">
            <v>Life Limited.  Exchange at 10 years.</v>
          </cell>
          <cell r="AY51">
            <v>50</v>
          </cell>
        </row>
        <row r="52">
          <cell r="A52">
            <v>51</v>
          </cell>
          <cell r="B52">
            <v>18</v>
          </cell>
          <cell r="C52" t="str">
            <v>Z-W-M6/SS</v>
          </cell>
          <cell r="E52" t="str">
            <v>MAIN TANK  1  - SCOUT</v>
          </cell>
          <cell r="F52" t="str">
            <v>Fastener</v>
          </cell>
          <cell r="G52" t="str">
            <v>Top Access Plate Assy FT28391</v>
          </cell>
          <cell r="H52" t="str">
            <v>M6 Bolt Hex Head</v>
          </cell>
          <cell r="I52">
            <v>56</v>
          </cell>
          <cell r="J52">
            <v>56</v>
          </cell>
          <cell r="K52">
            <v>5.6000000000000001E-2</v>
          </cell>
          <cell r="L52">
            <v>3.1360000000000001</v>
          </cell>
          <cell r="M52">
            <v>3.1360000000000001E-6</v>
          </cell>
          <cell r="N52">
            <v>318877.55102040817</v>
          </cell>
          <cell r="O52" t="str">
            <v>NPRD 95 P2-20, Bolt Hex Head - 0.0020M converted to hours</v>
          </cell>
          <cell r="Q52">
            <v>1</v>
          </cell>
          <cell r="R52">
            <v>0.05</v>
          </cell>
          <cell r="S52">
            <v>2.8000000000000004E-3</v>
          </cell>
          <cell r="T52">
            <v>2</v>
          </cell>
          <cell r="U52">
            <v>5</v>
          </cell>
          <cell r="V52" t="str">
            <v>25</v>
          </cell>
          <cell r="W52">
            <v>48</v>
          </cell>
          <cell r="X52" t="str">
            <v>MAIN TANK  1  - SCOUT</v>
          </cell>
          <cell r="Y52" t="str">
            <v>Y</v>
          </cell>
          <cell r="Z52" t="str">
            <v>Predicted to be repairable in situ. Expected to need 1 mechanic to conduct maintenance.  Remove and replace the part with standard Tools. Repair by exchange available at First or Second line without special facilities. No consumeables predicted. No Specia</v>
          </cell>
          <cell r="AA52" t="str">
            <v>YES</v>
          </cell>
          <cell r="AB52" t="str">
            <v>NO</v>
          </cell>
          <cell r="AC52">
            <v>0</v>
          </cell>
          <cell r="AD52">
            <v>0</v>
          </cell>
          <cell r="AE52">
            <v>0.05</v>
          </cell>
          <cell r="AF52">
            <v>0</v>
          </cell>
          <cell r="AG52">
            <v>0</v>
          </cell>
          <cell r="AH52">
            <v>0</v>
          </cell>
          <cell r="AI52">
            <v>0</v>
          </cell>
          <cell r="AJ52">
            <v>0.05</v>
          </cell>
          <cell r="AK52" t="str">
            <v xml:space="preserve">Predicted to be repairable in situ. </v>
          </cell>
          <cell r="AL52" t="str">
            <v xml:space="preserve">Expected to need 1 mechanic to conduct maintenance.  </v>
          </cell>
          <cell r="AO52" t="str">
            <v xml:space="preserve">Remove and replace the part with standard Tools. </v>
          </cell>
          <cell r="AR52" t="str">
            <v xml:space="preserve">Repair by exchange available at First or Second line without special facilities. </v>
          </cell>
          <cell r="AS52" t="str">
            <v xml:space="preserve">No consumeables predicted. </v>
          </cell>
          <cell r="AT52" t="str">
            <v xml:space="preserve">No Special Tools predicted. </v>
          </cell>
          <cell r="AU52">
            <v>1</v>
          </cell>
          <cell r="AV52" t="str">
            <v>No</v>
          </cell>
          <cell r="AW52" t="str">
            <v xml:space="preserve">No predicted life limitations. </v>
          </cell>
          <cell r="AY52">
            <v>51</v>
          </cell>
        </row>
        <row r="53">
          <cell r="A53">
            <v>52</v>
          </cell>
          <cell r="B53">
            <v>4</v>
          </cell>
          <cell r="C53" t="str">
            <v>FT28251</v>
          </cell>
          <cell r="E53" t="str">
            <v>MAIN TANK  1  - SCOUT</v>
          </cell>
          <cell r="F53" t="str">
            <v>Fastener</v>
          </cell>
          <cell r="G53" t="str">
            <v>Top Access Plate Assy FT28391</v>
          </cell>
          <cell r="H53" t="str">
            <v>M6 Washer</v>
          </cell>
          <cell r="I53">
            <v>56</v>
          </cell>
          <cell r="J53">
            <v>56</v>
          </cell>
          <cell r="K53">
            <v>1.6613753838518822E-2</v>
          </cell>
          <cell r="L53">
            <v>0.93037021495705408</v>
          </cell>
          <cell r="M53">
            <v>9.3037021495705402E-7</v>
          </cell>
          <cell r="N53">
            <v>1074840.943877551</v>
          </cell>
          <cell r="O53" t="str">
            <v>NPRD 95 P2-237, Washer P# 7748743 - 1/1685.3506M GM converted to hours</v>
          </cell>
          <cell r="Q53">
            <v>1</v>
          </cell>
          <cell r="R53">
            <v>0.05</v>
          </cell>
          <cell r="S53">
            <v>8.3068769192594111E-4</v>
          </cell>
          <cell r="T53">
            <v>2</v>
          </cell>
          <cell r="U53">
            <v>5</v>
          </cell>
          <cell r="V53" t="str">
            <v>25</v>
          </cell>
          <cell r="W53">
            <v>49</v>
          </cell>
          <cell r="X53" t="str">
            <v>MAIN TANK  1  - SCOUT</v>
          </cell>
          <cell r="Y53" t="str">
            <v>Y</v>
          </cell>
          <cell r="Z53" t="str">
            <v>Predicted to be repairable in situ. Expected to need 1 mechanic to conduct maintenance.  Remove and replace the part with standard Tools. Repair by exchange available at First or Second line without special facilities. No consumeables predicted. No Specia</v>
          </cell>
          <cell r="AA53" t="str">
            <v>YES</v>
          </cell>
          <cell r="AB53" t="str">
            <v>NO</v>
          </cell>
          <cell r="AC53">
            <v>0</v>
          </cell>
          <cell r="AD53">
            <v>0</v>
          </cell>
          <cell r="AE53">
            <v>0.05</v>
          </cell>
          <cell r="AF53">
            <v>0</v>
          </cell>
          <cell r="AG53">
            <v>0</v>
          </cell>
          <cell r="AH53">
            <v>0</v>
          </cell>
          <cell r="AI53">
            <v>0</v>
          </cell>
          <cell r="AJ53">
            <v>0.05</v>
          </cell>
          <cell r="AK53" t="str">
            <v xml:space="preserve">Predicted to be repairable in situ. </v>
          </cell>
          <cell r="AL53" t="str">
            <v xml:space="preserve">Expected to need 1 mechanic to conduct maintenance.  </v>
          </cell>
          <cell r="AO53" t="str">
            <v xml:space="preserve">Remove and replace the part with standard Tools. </v>
          </cell>
          <cell r="AR53" t="str">
            <v xml:space="preserve">Repair by exchange available at First or Second line without special facilities. </v>
          </cell>
          <cell r="AS53" t="str">
            <v xml:space="preserve">No consumeables predicted. </v>
          </cell>
          <cell r="AT53" t="str">
            <v xml:space="preserve">No Special Tools predicted. </v>
          </cell>
          <cell r="AU53">
            <v>1</v>
          </cell>
          <cell r="AV53" t="str">
            <v>No</v>
          </cell>
          <cell r="AW53" t="str">
            <v xml:space="preserve">No predicted life limitations. </v>
          </cell>
          <cell r="AY53">
            <v>52</v>
          </cell>
        </row>
        <row r="54">
          <cell r="A54">
            <v>53</v>
          </cell>
          <cell r="B54">
            <v>14</v>
          </cell>
          <cell r="C54" t="str">
            <v/>
          </cell>
          <cell r="E54" t="str">
            <v>MAIN TANK  1  - SCOUT</v>
          </cell>
          <cell r="F54" t="str">
            <v>Fitting</v>
          </cell>
          <cell r="G54" t="str">
            <v>Fuel Filler LRU</v>
          </cell>
          <cell r="H54" t="str">
            <v>Pressure/Gravity Refuel Coupling</v>
          </cell>
          <cell r="I54">
            <v>1</v>
          </cell>
          <cell r="J54">
            <v>1</v>
          </cell>
          <cell r="K54">
            <v>0.89600000000000002</v>
          </cell>
          <cell r="L54">
            <v>0.89600000000000002</v>
          </cell>
          <cell r="M54">
            <v>8.9599999999999998E-7</v>
          </cell>
          <cell r="N54">
            <v>1116071.4285714286</v>
          </cell>
          <cell r="O54" t="str">
            <v>NPRD 95 P2-6, Adapter - 0.0320M converted to hours</v>
          </cell>
          <cell r="Q54">
            <v>1</v>
          </cell>
          <cell r="R54">
            <v>0.35</v>
          </cell>
          <cell r="S54">
            <v>0.31359999999999999</v>
          </cell>
          <cell r="T54">
            <v>2</v>
          </cell>
          <cell r="U54">
            <v>6</v>
          </cell>
          <cell r="V54" t="str">
            <v>26</v>
          </cell>
          <cell r="W54">
            <v>50</v>
          </cell>
          <cell r="X54" t="str">
            <v>MAIN TANK  1  - SCOUT</v>
          </cell>
          <cell r="Y54" t="str">
            <v>Y</v>
          </cell>
          <cell r="Z54" t="str">
            <v>Predicted to be repairable in situ. Expected to need 1 mechanic to conduct maintenance.  Remove and replace the part with standard Tools. Repair by exchange available at First or Second line without special facilities. No consumeables predicted. No Specia</v>
          </cell>
          <cell r="AA54" t="str">
            <v>YES</v>
          </cell>
          <cell r="AB54" t="str">
            <v>NO</v>
          </cell>
          <cell r="AC54">
            <v>0</v>
          </cell>
          <cell r="AD54">
            <v>0</v>
          </cell>
          <cell r="AE54">
            <v>0.35</v>
          </cell>
          <cell r="AF54">
            <v>0</v>
          </cell>
          <cell r="AG54">
            <v>0</v>
          </cell>
          <cell r="AH54">
            <v>0</v>
          </cell>
          <cell r="AI54">
            <v>0</v>
          </cell>
          <cell r="AJ54">
            <v>0.35</v>
          </cell>
          <cell r="AK54" t="str">
            <v xml:space="preserve">Predicted to be repairable in situ. </v>
          </cell>
          <cell r="AL54" t="str">
            <v xml:space="preserve">Expected to need 1 mechanic to conduct maintenance.  </v>
          </cell>
          <cell r="AO54" t="str">
            <v xml:space="preserve">Remove and replace the part with standard Tools. </v>
          </cell>
          <cell r="AR54" t="str">
            <v xml:space="preserve">Repair by exchange available at First or Second line without special facilities. </v>
          </cell>
          <cell r="AS54" t="str">
            <v xml:space="preserve">No consumeables predicted. </v>
          </cell>
          <cell r="AT54" t="str">
            <v xml:space="preserve">No Special Tools predicted. </v>
          </cell>
          <cell r="AU54">
            <v>1</v>
          </cell>
          <cell r="AV54" t="str">
            <v>No</v>
          </cell>
          <cell r="AW54" t="str">
            <v xml:space="preserve">No predicted life limitations. </v>
          </cell>
          <cell r="AY54">
            <v>53</v>
          </cell>
        </row>
        <row r="55">
          <cell r="A55">
            <v>54</v>
          </cell>
          <cell r="B55">
            <v>15</v>
          </cell>
          <cell r="C55" t="str">
            <v>Y-FCMX109</v>
          </cell>
          <cell r="E55" t="str">
            <v>MAIN TANK  1  - SCOUT</v>
          </cell>
          <cell r="F55" t="str">
            <v>Fitting</v>
          </cell>
          <cell r="G55" t="str">
            <v>Fuel Filler LRU</v>
          </cell>
          <cell r="H55" t="str">
            <v>STANAG 3105  Filler Cap &amp; Lanyard</v>
          </cell>
          <cell r="I55">
            <v>1</v>
          </cell>
          <cell r="J55">
            <v>1</v>
          </cell>
          <cell r="K55">
            <v>24.425797750743651</v>
          </cell>
          <cell r="L55">
            <v>24.425797750743651</v>
          </cell>
          <cell r="M55">
            <v>2.4425797750743652E-5</v>
          </cell>
          <cell r="N55">
            <v>40940.320975578157</v>
          </cell>
          <cell r="O55" t="str">
            <v>Similarity to FT54357</v>
          </cell>
          <cell r="Q55">
            <v>1</v>
          </cell>
          <cell r="R55">
            <v>0.35</v>
          </cell>
          <cell r="S55">
            <v>8.5490292127602778</v>
          </cell>
          <cell r="T55">
            <v>2</v>
          </cell>
          <cell r="U55">
            <v>6</v>
          </cell>
          <cell r="V55" t="str">
            <v>26</v>
          </cell>
          <cell r="W55">
            <v>51</v>
          </cell>
          <cell r="X55" t="str">
            <v>MAIN TANK  1  - SCOUT</v>
          </cell>
          <cell r="Y55" t="str">
            <v>Y</v>
          </cell>
          <cell r="Z55" t="str">
            <v>Predicted to be repairable in situ. Expected to need 1 mechanic to conduct maintenance.  Remove and replace the part with standard Tools. Repair by exchange available at First or Second line without special facilities. No consumeables predicted. No Specia</v>
          </cell>
          <cell r="AA55" t="str">
            <v>YES</v>
          </cell>
          <cell r="AB55" t="str">
            <v>NO</v>
          </cell>
          <cell r="AC55">
            <v>0</v>
          </cell>
          <cell r="AD55">
            <v>0</v>
          </cell>
          <cell r="AE55">
            <v>0.35</v>
          </cell>
          <cell r="AF55">
            <v>0</v>
          </cell>
          <cell r="AG55">
            <v>0</v>
          </cell>
          <cell r="AH55">
            <v>0</v>
          </cell>
          <cell r="AI55">
            <v>0</v>
          </cell>
          <cell r="AJ55">
            <v>0.35</v>
          </cell>
          <cell r="AK55" t="str">
            <v xml:space="preserve">Predicted to be repairable in situ. </v>
          </cell>
          <cell r="AL55" t="str">
            <v xml:space="preserve">Expected to need 1 mechanic to conduct maintenance.  </v>
          </cell>
          <cell r="AO55" t="str">
            <v xml:space="preserve">Remove and replace the part with standard Tools. </v>
          </cell>
          <cell r="AR55" t="str">
            <v xml:space="preserve">Repair by exchange available at First or Second line without special facilities. </v>
          </cell>
          <cell r="AS55" t="str">
            <v xml:space="preserve">No consumeables predicted. </v>
          </cell>
          <cell r="AT55" t="str">
            <v xml:space="preserve">No Special Tools predicted. </v>
          </cell>
          <cell r="AU55">
            <v>1</v>
          </cell>
          <cell r="AV55" t="str">
            <v>No</v>
          </cell>
          <cell r="AW55" t="str">
            <v xml:space="preserve">No predicted life limitations. </v>
          </cell>
          <cell r="AY55">
            <v>54</v>
          </cell>
        </row>
        <row r="56">
          <cell r="A56">
            <v>55</v>
          </cell>
          <cell r="B56">
            <v>16</v>
          </cell>
          <cell r="C56" t="str">
            <v>FT28386</v>
          </cell>
          <cell r="E56" t="str">
            <v>MAIN TANK  1  - SCOUT</v>
          </cell>
          <cell r="F56" t="str">
            <v>Seal</v>
          </cell>
          <cell r="G56" t="str">
            <v>Fuel Filler LRU</v>
          </cell>
          <cell r="H56" t="str">
            <v>Bayonet Fitting</v>
          </cell>
          <cell r="I56">
            <v>1</v>
          </cell>
          <cell r="J56">
            <v>1</v>
          </cell>
          <cell r="K56">
            <v>2.8915175482151878E-3</v>
          </cell>
          <cell r="L56">
            <v>2.8915175482151878E-3</v>
          </cell>
          <cell r="M56">
            <v>2.8915175482151878E-9</v>
          </cell>
          <cell r="N56">
            <v>345839160</v>
          </cell>
          <cell r="O56" t="str">
            <v>NPRD 95 P2- 98, Gasket P# 2-242N674-70 - 1/864.5979 GF converted to GM.</v>
          </cell>
          <cell r="Q56">
            <v>1</v>
          </cell>
          <cell r="R56">
            <v>0.35</v>
          </cell>
          <cell r="S56">
            <v>1.0120311418753156E-3</v>
          </cell>
          <cell r="T56">
            <v>2</v>
          </cell>
          <cell r="U56">
            <v>6</v>
          </cell>
          <cell r="V56" t="str">
            <v>26</v>
          </cell>
          <cell r="W56">
            <v>52</v>
          </cell>
          <cell r="X56" t="str">
            <v>MAIN TANK  1  - SCOUT</v>
          </cell>
          <cell r="Y56" t="str">
            <v>Y</v>
          </cell>
          <cell r="Z56" t="str">
            <v>Predicted to be repairable in situ. Expected to need 1 mechanic to conduct maintenance.  Remove and replace the part with standard Tools. Repair by exchange available at First or Second line without special facilities. No consumeables predicted. No Specia</v>
          </cell>
          <cell r="AA56" t="str">
            <v>YES</v>
          </cell>
          <cell r="AB56" t="str">
            <v>NO</v>
          </cell>
          <cell r="AC56">
            <v>0</v>
          </cell>
          <cell r="AD56">
            <v>0</v>
          </cell>
          <cell r="AE56">
            <v>0.35</v>
          </cell>
          <cell r="AF56">
            <v>0</v>
          </cell>
          <cell r="AG56">
            <v>0</v>
          </cell>
          <cell r="AH56">
            <v>0</v>
          </cell>
          <cell r="AI56">
            <v>0</v>
          </cell>
          <cell r="AJ56">
            <v>0.35</v>
          </cell>
          <cell r="AK56" t="str">
            <v xml:space="preserve">Predicted to be repairable in situ. </v>
          </cell>
          <cell r="AL56" t="str">
            <v xml:space="preserve">Expected to need 1 mechanic to conduct maintenance.  </v>
          </cell>
          <cell r="AO56" t="str">
            <v xml:space="preserve">Remove and replace the part with standard Tools. </v>
          </cell>
          <cell r="AR56" t="str">
            <v xml:space="preserve">Repair by exchange available at First or Second line without special facilities. </v>
          </cell>
          <cell r="AS56" t="str">
            <v xml:space="preserve">No consumeables predicted. </v>
          </cell>
          <cell r="AT56" t="str">
            <v xml:space="preserve">No Special Tools predicted. </v>
          </cell>
          <cell r="AU56">
            <v>1</v>
          </cell>
          <cell r="AV56" t="str">
            <v>No</v>
          </cell>
          <cell r="AW56" t="str">
            <v xml:space="preserve">No predicted life limitations. </v>
          </cell>
          <cell r="AY56">
            <v>55</v>
          </cell>
        </row>
        <row r="57">
          <cell r="A57">
            <v>56</v>
          </cell>
          <cell r="B57">
            <v>17</v>
          </cell>
          <cell r="C57" t="str">
            <v/>
          </cell>
          <cell r="E57" t="str">
            <v>MAIN TANK  1  - SCOUT</v>
          </cell>
          <cell r="F57" t="str">
            <v>Fitting</v>
          </cell>
          <cell r="G57" t="str">
            <v>Fuel Filler LRU</v>
          </cell>
          <cell r="H57" t="str">
            <v>Fuel Filler Strainer</v>
          </cell>
          <cell r="I57">
            <v>1</v>
          </cell>
          <cell r="J57">
            <v>1</v>
          </cell>
          <cell r="K57">
            <v>0.45419861196904177</v>
          </cell>
          <cell r="L57">
            <v>0.45419861196904177</v>
          </cell>
          <cell r="M57">
            <v>4.5419861196904176E-7</v>
          </cell>
          <cell r="N57">
            <v>2201680</v>
          </cell>
          <cell r="O57" t="str">
            <v>NPRD 95 P2-136, Mechanical Filter Screen - 1/11.0084 GB converted to GM</v>
          </cell>
          <cell r="Q57">
            <v>1</v>
          </cell>
          <cell r="R57">
            <v>0.35</v>
          </cell>
          <cell r="S57">
            <v>0.15896951418916461</v>
          </cell>
          <cell r="T57">
            <v>2</v>
          </cell>
          <cell r="U57">
            <v>6</v>
          </cell>
          <cell r="V57" t="str">
            <v>26</v>
          </cell>
          <cell r="W57">
            <v>53</v>
          </cell>
          <cell r="X57" t="str">
            <v>MAIN TANK  1  - SCOUT</v>
          </cell>
          <cell r="Y57" t="str">
            <v>Y</v>
          </cell>
          <cell r="Z57" t="str">
            <v>Predicted to be repairable in situ. Expected to need 1 mechanic to conduct maintenance.  Remove and replace the part with standard Tools. Repair by exchange available at First or Second line without special facilities. No consumeables predicted. No Specia</v>
          </cell>
          <cell r="AA57" t="str">
            <v>YES</v>
          </cell>
          <cell r="AB57" t="str">
            <v>NO</v>
          </cell>
          <cell r="AC57">
            <v>0</v>
          </cell>
          <cell r="AD57">
            <v>0</v>
          </cell>
          <cell r="AE57">
            <v>0.35</v>
          </cell>
          <cell r="AF57">
            <v>0</v>
          </cell>
          <cell r="AG57">
            <v>0</v>
          </cell>
          <cell r="AH57">
            <v>0</v>
          </cell>
          <cell r="AI57">
            <v>0</v>
          </cell>
          <cell r="AJ57">
            <v>0.35</v>
          </cell>
          <cell r="AK57" t="str">
            <v xml:space="preserve">Predicted to be repairable in situ. </v>
          </cell>
          <cell r="AL57" t="str">
            <v xml:space="preserve">Expected to need 1 mechanic to conduct maintenance.  </v>
          </cell>
          <cell r="AO57" t="str">
            <v xml:space="preserve">Remove and replace the part with standard Tools. </v>
          </cell>
          <cell r="AR57" t="str">
            <v xml:space="preserve">Repair by exchange available at First or Second line without special facilities. </v>
          </cell>
          <cell r="AS57" t="str">
            <v xml:space="preserve">No consumeables predicted. </v>
          </cell>
          <cell r="AT57" t="str">
            <v xml:space="preserve">No Special Tools predicted. </v>
          </cell>
          <cell r="AU57">
            <v>1</v>
          </cell>
          <cell r="AV57" t="str">
            <v>No</v>
          </cell>
          <cell r="AW57" t="str">
            <v xml:space="preserve">No predicted life limitations. </v>
          </cell>
          <cell r="AY57">
            <v>56</v>
          </cell>
        </row>
        <row r="58">
          <cell r="A58">
            <v>57</v>
          </cell>
          <cell r="B58">
            <v>45</v>
          </cell>
          <cell r="C58" t="str">
            <v>Y-SS1310</v>
          </cell>
          <cell r="E58" t="str">
            <v>MAIN TANK  1  - SCOUT</v>
          </cell>
          <cell r="F58" t="str">
            <v>Clamp</v>
          </cell>
          <cell r="G58" t="str">
            <v>Fuel Filler LRU</v>
          </cell>
          <cell r="H58" t="str">
            <v xml:space="preserve">Clamp  </v>
          </cell>
          <cell r="I58">
            <v>2</v>
          </cell>
          <cell r="J58">
            <v>2</v>
          </cell>
          <cell r="K58">
            <v>0.10381542448050761</v>
          </cell>
          <cell r="L58">
            <v>0.20763084896101522</v>
          </cell>
          <cell r="M58">
            <v>2.0763084896101523E-7</v>
          </cell>
          <cell r="N58">
            <v>4816240</v>
          </cell>
          <cell r="O58" t="str">
            <v>NPRD 95 P2-40, Clamp Hose P# 105 - 1/48.1624 GB converted to GM.</v>
          </cell>
          <cell r="Q58">
            <v>1</v>
          </cell>
          <cell r="R58">
            <v>0.51666666666666661</v>
          </cell>
          <cell r="S58">
            <v>5.3637969314928924E-2</v>
          </cell>
          <cell r="T58">
            <v>2</v>
          </cell>
          <cell r="U58">
            <v>6</v>
          </cell>
          <cell r="V58" t="str">
            <v>26</v>
          </cell>
          <cell r="W58">
            <v>54</v>
          </cell>
          <cell r="X58" t="str">
            <v>MAIN TANK  1  - SCOUT</v>
          </cell>
          <cell r="Y58" t="str">
            <v>Y</v>
          </cell>
          <cell r="Z58" t="str">
            <v>Predicted to be repairable in situ. Expected to need 1 mechanic to conduct maintenance.  Remove the Top Access Plate. Remove and replace the part with standard Tools. Reinstall in the reverse order. Repair by exchange available at First or Second line wit</v>
          </cell>
          <cell r="AA58" t="str">
            <v>YES</v>
          </cell>
          <cell r="AB58" t="str">
            <v>NO</v>
          </cell>
          <cell r="AC58">
            <v>0</v>
          </cell>
          <cell r="AD58">
            <v>0</v>
          </cell>
          <cell r="AE58">
            <v>0.51666666666666661</v>
          </cell>
          <cell r="AF58">
            <v>0</v>
          </cell>
          <cell r="AG58">
            <v>0</v>
          </cell>
          <cell r="AH58">
            <v>0</v>
          </cell>
          <cell r="AI58">
            <v>0</v>
          </cell>
          <cell r="AJ58">
            <v>0.51666666666666661</v>
          </cell>
          <cell r="AK58" t="str">
            <v xml:space="preserve">Predicted to be repairable in situ. </v>
          </cell>
          <cell r="AL58" t="str">
            <v xml:space="preserve">Expected to need 1 mechanic to conduct maintenance.  </v>
          </cell>
          <cell r="AN58" t="str">
            <v xml:space="preserve">Remove the Top Access Plate. </v>
          </cell>
          <cell r="AO58" t="str">
            <v xml:space="preserve">Remove and replace the part with standard Tools. </v>
          </cell>
          <cell r="AP58" t="str">
            <v xml:space="preserve">Reinstall in the reverse order. </v>
          </cell>
          <cell r="AR58" t="str">
            <v xml:space="preserve">Repair by exchange available at First or Second line without special facilities. </v>
          </cell>
          <cell r="AS58" t="str">
            <v xml:space="preserve">No consumeables predicted. </v>
          </cell>
          <cell r="AT58" t="str">
            <v xml:space="preserve">No Special Tools predicted. </v>
          </cell>
          <cell r="AU58">
            <v>1</v>
          </cell>
          <cell r="AV58" t="str">
            <v>No</v>
          </cell>
          <cell r="AW58" t="str">
            <v xml:space="preserve">No predicted life limitations. </v>
          </cell>
          <cell r="AY58">
            <v>57</v>
          </cell>
        </row>
        <row r="59">
          <cell r="A59">
            <v>58</v>
          </cell>
          <cell r="B59">
            <v>32</v>
          </cell>
          <cell r="C59" t="str">
            <v>FT28385</v>
          </cell>
          <cell r="E59" t="str">
            <v>MAIN TANK  1  - SCOUT</v>
          </cell>
          <cell r="F59" t="str">
            <v>Seal</v>
          </cell>
          <cell r="G59" t="str">
            <v>Fuel Filler LRU</v>
          </cell>
          <cell r="H59" t="str">
            <v>Flex P seal Rubber Moulding</v>
          </cell>
          <cell r="I59">
            <v>1</v>
          </cell>
          <cell r="J59">
            <v>1</v>
          </cell>
          <cell r="K59">
            <v>1.6613753838518822E-2</v>
          </cell>
          <cell r="L59">
            <v>1.6613753838518822E-2</v>
          </cell>
          <cell r="M59">
            <v>1.6613753838518823E-8</v>
          </cell>
          <cell r="N59">
            <v>60191092.857142858</v>
          </cell>
          <cell r="O59" t="str">
            <v>NPRD 95 P2-237, Washer P# 7748743 - 1/1685.3506M GM converted to hours</v>
          </cell>
          <cell r="Q59">
            <v>1</v>
          </cell>
          <cell r="R59">
            <v>0.05</v>
          </cell>
          <cell r="S59">
            <v>8.3068769192594111E-4</v>
          </cell>
          <cell r="T59">
            <v>2</v>
          </cell>
          <cell r="U59">
            <v>6</v>
          </cell>
          <cell r="V59" t="str">
            <v>26</v>
          </cell>
          <cell r="W59">
            <v>55</v>
          </cell>
          <cell r="X59" t="str">
            <v>MAIN TANK  1  - SCOUT</v>
          </cell>
          <cell r="Y59" t="str">
            <v>Y</v>
          </cell>
          <cell r="Z59" t="str">
            <v>Predicted to be repairable in situ. Expected to need 1 mechanic to conduct maintenance.  Remove and replace the part with standard Tools. Repair by exchange available at First or Second line without special facilities. No consumeables predicted. No Specia</v>
          </cell>
          <cell r="AA59" t="str">
            <v>YES</v>
          </cell>
          <cell r="AB59" t="str">
            <v>NO</v>
          </cell>
          <cell r="AC59">
            <v>0</v>
          </cell>
          <cell r="AD59">
            <v>0</v>
          </cell>
          <cell r="AE59">
            <v>0.05</v>
          </cell>
          <cell r="AF59">
            <v>0</v>
          </cell>
          <cell r="AG59">
            <v>0</v>
          </cell>
          <cell r="AH59">
            <v>0</v>
          </cell>
          <cell r="AI59">
            <v>0</v>
          </cell>
          <cell r="AJ59">
            <v>0.05</v>
          </cell>
          <cell r="AK59" t="str">
            <v xml:space="preserve">Predicted to be repairable in situ. </v>
          </cell>
          <cell r="AL59" t="str">
            <v xml:space="preserve">Expected to need 1 mechanic to conduct maintenance.  </v>
          </cell>
          <cell r="AO59" t="str">
            <v xml:space="preserve">Remove and replace the part with standard Tools. </v>
          </cell>
          <cell r="AR59" t="str">
            <v xml:space="preserve">Repair by exchange available at First or Second line without special facilities. </v>
          </cell>
          <cell r="AS59" t="str">
            <v xml:space="preserve">No consumeables predicted. </v>
          </cell>
          <cell r="AT59" t="str">
            <v xml:space="preserve">No Special Tools predicted. </v>
          </cell>
          <cell r="AU59">
            <v>1</v>
          </cell>
          <cell r="AV59" t="str">
            <v>No</v>
          </cell>
          <cell r="AW59" t="str">
            <v xml:space="preserve">No predicted life limitations. </v>
          </cell>
          <cell r="AY59">
            <v>58</v>
          </cell>
        </row>
        <row r="60">
          <cell r="A60">
            <v>59</v>
          </cell>
          <cell r="B60">
            <v>20</v>
          </cell>
          <cell r="C60" t="str">
            <v/>
          </cell>
          <cell r="E60" t="str">
            <v>MAIN TANK  1  - SCOUT</v>
          </cell>
          <cell r="F60" t="str">
            <v>Fitting</v>
          </cell>
          <cell r="G60" t="str">
            <v>Pressure Relief Valve (PRV) LRU (Air)</v>
          </cell>
          <cell r="H60" t="str">
            <v>PRV Unit</v>
          </cell>
          <cell r="I60">
            <v>1</v>
          </cell>
          <cell r="J60">
            <v>1</v>
          </cell>
          <cell r="K60">
            <v>5.98</v>
          </cell>
          <cell r="L60">
            <v>5.98</v>
          </cell>
          <cell r="M60">
            <v>5.9800000000000003E-6</v>
          </cell>
          <cell r="N60">
            <v>167224.08026755851</v>
          </cell>
          <cell r="O60" t="str">
            <v>NPRD 95 P2-225, Valve, Fuel, Pressure Regulator - 2.3920 GF converted to GM.</v>
          </cell>
          <cell r="Q60">
            <v>1</v>
          </cell>
          <cell r="R60">
            <v>0.51666666666666661</v>
          </cell>
          <cell r="S60">
            <v>3.0896666666666666</v>
          </cell>
          <cell r="T60">
            <v>2</v>
          </cell>
          <cell r="U60">
            <v>7</v>
          </cell>
          <cell r="V60" t="str">
            <v>27</v>
          </cell>
          <cell r="W60">
            <v>56</v>
          </cell>
          <cell r="X60" t="str">
            <v>MAIN TANK  1  - SCOUT</v>
          </cell>
          <cell r="Y60" t="str">
            <v>Y</v>
          </cell>
          <cell r="Z60" t="str">
            <v>Predicted to be repairable in situ. Expected to need 1 mechanic to conduct maintenance.  Remove and replace the part with standard Tools. Repair by exchange available at First or Second line without special facilities. No consumeables predicted. No Specia</v>
          </cell>
          <cell r="AA60" t="str">
            <v>YES</v>
          </cell>
          <cell r="AB60" t="str">
            <v>NO</v>
          </cell>
          <cell r="AC60">
            <v>0</v>
          </cell>
          <cell r="AD60">
            <v>0</v>
          </cell>
          <cell r="AE60">
            <v>0.51666666666666661</v>
          </cell>
          <cell r="AF60">
            <v>0</v>
          </cell>
          <cell r="AG60">
            <v>0</v>
          </cell>
          <cell r="AH60">
            <v>0</v>
          </cell>
          <cell r="AI60">
            <v>0</v>
          </cell>
          <cell r="AJ60">
            <v>0.51666666666666661</v>
          </cell>
          <cell r="AK60" t="str">
            <v xml:space="preserve">Predicted to be repairable in situ. </v>
          </cell>
          <cell r="AL60" t="str">
            <v xml:space="preserve">Expected to need 1 mechanic to conduct maintenance.  </v>
          </cell>
          <cell r="AO60" t="str">
            <v xml:space="preserve">Remove and replace the part with standard Tools. </v>
          </cell>
          <cell r="AR60" t="str">
            <v xml:space="preserve">Repair by exchange available at First or Second line without special facilities. </v>
          </cell>
          <cell r="AS60" t="str">
            <v xml:space="preserve">No consumeables predicted. </v>
          </cell>
          <cell r="AT60" t="str">
            <v xml:space="preserve">No Special Tools predicted. </v>
          </cell>
          <cell r="AU60">
            <v>1</v>
          </cell>
          <cell r="AV60" t="str">
            <v>No</v>
          </cell>
          <cell r="AW60" t="str">
            <v xml:space="preserve">No predicted life limitations. </v>
          </cell>
          <cell r="AY60">
            <v>59</v>
          </cell>
        </row>
        <row r="61">
          <cell r="A61">
            <v>60</v>
          </cell>
          <cell r="B61">
            <v>13</v>
          </cell>
          <cell r="C61" t="str">
            <v/>
          </cell>
          <cell r="E61" t="str">
            <v>MAIN TANK  1  - SCOUT</v>
          </cell>
          <cell r="F61" t="str">
            <v>Seal</v>
          </cell>
          <cell r="G61" t="str">
            <v>Pressure Relief Valve (PRV) LRU (Air)</v>
          </cell>
          <cell r="H61" t="str">
            <v>Gasket / 'O' Ring Seal - PRV</v>
          </cell>
          <cell r="I61">
            <v>1</v>
          </cell>
          <cell r="J61">
            <v>1</v>
          </cell>
          <cell r="K61">
            <v>2.8915175482151878E-3</v>
          </cell>
          <cell r="L61">
            <v>2.8915175482151878E-3</v>
          </cell>
          <cell r="M61">
            <v>2.8915175482151878E-9</v>
          </cell>
          <cell r="N61">
            <v>345839160</v>
          </cell>
          <cell r="O61" t="str">
            <v>NPRD 95 P2- 98, Gasket P# 2-242N674-70 - 1/864.5979 GF converted to GM.</v>
          </cell>
          <cell r="Q61">
            <v>1</v>
          </cell>
          <cell r="R61">
            <v>0.51666666666666661</v>
          </cell>
          <cell r="S61">
            <v>1.4939507332445135E-3</v>
          </cell>
          <cell r="T61">
            <v>2</v>
          </cell>
          <cell r="U61">
            <v>7</v>
          </cell>
          <cell r="V61" t="str">
            <v>27</v>
          </cell>
          <cell r="W61">
            <v>57</v>
          </cell>
          <cell r="X61" t="str">
            <v>MAIN TANK  1  - SCOUT</v>
          </cell>
          <cell r="Y61" t="str">
            <v>Y</v>
          </cell>
          <cell r="Z61" t="str">
            <v>Predicted to be repairable in situ. Expected to need 1 mechanic to conduct maintenance.  Remove and replace the part with standard Tools. Repair by exchange available at First or Second line without special facilities. No consumeables predicted. No Specia</v>
          </cell>
          <cell r="AA61" t="str">
            <v>YES</v>
          </cell>
          <cell r="AB61" t="str">
            <v>NO</v>
          </cell>
          <cell r="AC61">
            <v>0</v>
          </cell>
          <cell r="AD61">
            <v>0</v>
          </cell>
          <cell r="AE61">
            <v>0.51666666666666661</v>
          </cell>
          <cell r="AF61">
            <v>0</v>
          </cell>
          <cell r="AG61">
            <v>0</v>
          </cell>
          <cell r="AH61">
            <v>0</v>
          </cell>
          <cell r="AI61">
            <v>0</v>
          </cell>
          <cell r="AJ61">
            <v>0.51666666666666661</v>
          </cell>
          <cell r="AK61" t="str">
            <v xml:space="preserve">Predicted to be repairable in situ. </v>
          </cell>
          <cell r="AL61" t="str">
            <v xml:space="preserve">Expected to need 1 mechanic to conduct maintenance.  </v>
          </cell>
          <cell r="AO61" t="str">
            <v xml:space="preserve">Remove and replace the part with standard Tools. </v>
          </cell>
          <cell r="AR61" t="str">
            <v xml:space="preserve">Repair by exchange available at First or Second line without special facilities. </v>
          </cell>
          <cell r="AS61" t="str">
            <v xml:space="preserve">No consumeables predicted. </v>
          </cell>
          <cell r="AT61" t="str">
            <v xml:space="preserve">No Special Tools predicted. </v>
          </cell>
          <cell r="AU61">
            <v>1</v>
          </cell>
          <cell r="AV61" t="str">
            <v>yes - 10 years</v>
          </cell>
          <cell r="AW61" t="str">
            <v>Life Limited.  Exchange at 10 years.</v>
          </cell>
          <cell r="AY61">
            <v>60</v>
          </cell>
        </row>
        <row r="62">
          <cell r="A62">
            <v>61</v>
          </cell>
          <cell r="B62">
            <v>21</v>
          </cell>
          <cell r="C62" t="str">
            <v/>
          </cell>
          <cell r="E62" t="str">
            <v>MAIN TANK  1  - SCOUT</v>
          </cell>
          <cell r="F62" t="str">
            <v>Fastener</v>
          </cell>
          <cell r="G62" t="str">
            <v>Pressure Relief Valve (PRV) LRU (Air)</v>
          </cell>
          <cell r="H62" t="str">
            <v>Locknut - TBD</v>
          </cell>
          <cell r="I62">
            <v>1</v>
          </cell>
          <cell r="J62">
            <v>1</v>
          </cell>
          <cell r="K62">
            <v>4.4857137227114409E-2</v>
          </cell>
          <cell r="L62">
            <v>4.4857137227114409E-2</v>
          </cell>
          <cell r="M62">
            <v>4.4857137227114411E-8</v>
          </cell>
          <cell r="N62">
            <v>22292996.428571429</v>
          </cell>
          <cell r="O62" t="str">
            <v>NPRD 95 P2-146, Nut Plain Hexagon P# MS-51968-17- 1/624.2039M GM converted to hours.</v>
          </cell>
          <cell r="Q62">
            <v>1</v>
          </cell>
          <cell r="R62">
            <v>1.8833333333333333</v>
          </cell>
          <cell r="S62">
            <v>8.4480941777732133E-2</v>
          </cell>
          <cell r="T62">
            <v>2</v>
          </cell>
          <cell r="U62">
            <v>7</v>
          </cell>
          <cell r="V62" t="str">
            <v>27</v>
          </cell>
          <cell r="W62">
            <v>58</v>
          </cell>
          <cell r="X62" t="str">
            <v>MAIN TANK  1  - SCOUT</v>
          </cell>
          <cell r="Y62" t="str">
            <v>Y</v>
          </cell>
          <cell r="Z62" t="str">
            <v>Not predicted to be repairable in situ without the removal of the Tank. Expected to need 2 mechanics to remove the tank.  Remove the Tank for access, See above for details. Remove Top plate to gain access to the Bulkhead to prevent excessive torque forces</v>
          </cell>
          <cell r="AA62" t="str">
            <v xml:space="preserve">No </v>
          </cell>
          <cell r="AB62" t="str">
            <v>Yes</v>
          </cell>
          <cell r="AC62">
            <v>0</v>
          </cell>
          <cell r="AD62">
            <v>0.875</v>
          </cell>
          <cell r="AE62">
            <v>0.05</v>
          </cell>
          <cell r="AF62">
            <v>0.875</v>
          </cell>
          <cell r="AG62">
            <v>8.3333333333333329E-2</v>
          </cell>
          <cell r="AH62">
            <v>0</v>
          </cell>
          <cell r="AI62">
            <v>0</v>
          </cell>
          <cell r="AJ62">
            <v>1.8833333333333333</v>
          </cell>
          <cell r="AK62" t="str">
            <v xml:space="preserve">Not predicted to be repairable in situ without the removal of the Tank. </v>
          </cell>
          <cell r="AL62" t="str">
            <v xml:space="preserve">Expected to need 2 mechanics to remove the tank.  </v>
          </cell>
          <cell r="AM62" t="str">
            <v xml:space="preserve">Remove the Tank for access, See above for details. Remove Top plate to gain access to the Bulkhead to prevent excessive torque forces. May require the removal of Safoam to gain access. </v>
          </cell>
          <cell r="AR62" t="str">
            <v xml:space="preserve">Repair by exchange available at First or Second line without special facilities. </v>
          </cell>
          <cell r="AS62" t="str">
            <v>Use thread-locking compound on fasteners. Use silicone grease on bonded seals for preservation.  Use anti-seizing grease/compound on bulkhead connectors and bolts.  Use  bonding compound on mounting strap clamp locations as required.</v>
          </cell>
          <cell r="AT62" t="str">
            <v xml:space="preserve">No Special Tools predicted. </v>
          </cell>
          <cell r="AU62">
            <v>2</v>
          </cell>
          <cell r="AV62" t="str">
            <v>No</v>
          </cell>
          <cell r="AW62" t="str">
            <v xml:space="preserve">No predicted life limitations. </v>
          </cell>
          <cell r="AY62">
            <v>61</v>
          </cell>
        </row>
        <row r="63">
          <cell r="A63">
            <v>62</v>
          </cell>
          <cell r="B63">
            <v>18</v>
          </cell>
          <cell r="C63" t="str">
            <v/>
          </cell>
          <cell r="E63" t="str">
            <v>MAIN TANK  1  - SCOUT</v>
          </cell>
          <cell r="F63" t="str">
            <v>Fastener</v>
          </cell>
          <cell r="G63" t="str">
            <v>Pressure Relief Valve (PRV) LRU (Air)</v>
          </cell>
          <cell r="H63" t="str">
            <v>Bolt - M4</v>
          </cell>
          <cell r="I63">
            <v>1</v>
          </cell>
          <cell r="J63">
            <v>1</v>
          </cell>
          <cell r="K63">
            <v>5.6000000000000001E-2</v>
          </cell>
          <cell r="L63">
            <v>5.6000000000000001E-2</v>
          </cell>
          <cell r="M63">
            <v>5.5999999999999999E-8</v>
          </cell>
          <cell r="N63">
            <v>17857142.857142858</v>
          </cell>
          <cell r="O63" t="str">
            <v>NPRD 95 P2-20, Bolt Hex Head - 0.0020M converted to hours</v>
          </cell>
          <cell r="Q63">
            <v>1</v>
          </cell>
          <cell r="R63">
            <v>0.13333333333333333</v>
          </cell>
          <cell r="S63">
            <v>7.4666666666666666E-3</v>
          </cell>
          <cell r="T63">
            <v>2</v>
          </cell>
          <cell r="U63">
            <v>7</v>
          </cell>
          <cell r="V63" t="str">
            <v>27</v>
          </cell>
          <cell r="W63">
            <v>59</v>
          </cell>
          <cell r="X63" t="str">
            <v>MAIN TANK  1  - SCOUT</v>
          </cell>
          <cell r="Y63" t="str">
            <v>Y</v>
          </cell>
          <cell r="Z63" t="str">
            <v>Predicted to be repairable in situ. Expected to need 1 mechanic to conduct maintenance.  Remove and replace the part with standard Tools. Repair by exchange available at First or Second line without special facilities. No consumeables predicted. No Specia</v>
          </cell>
          <cell r="AA63" t="str">
            <v>YES</v>
          </cell>
          <cell r="AB63" t="str">
            <v>NO</v>
          </cell>
          <cell r="AC63">
            <v>0</v>
          </cell>
          <cell r="AD63">
            <v>0</v>
          </cell>
          <cell r="AE63">
            <v>0.05</v>
          </cell>
          <cell r="AF63">
            <v>0</v>
          </cell>
          <cell r="AG63">
            <v>8.3333333333333329E-2</v>
          </cell>
          <cell r="AH63">
            <v>0</v>
          </cell>
          <cell r="AI63">
            <v>0</v>
          </cell>
          <cell r="AJ63">
            <v>0.13333333333333333</v>
          </cell>
          <cell r="AK63" t="str">
            <v xml:space="preserve">Predicted to be repairable in situ. </v>
          </cell>
          <cell r="AL63" t="str">
            <v xml:space="preserve">Expected to need 1 mechanic to conduct maintenance.  </v>
          </cell>
          <cell r="AO63" t="str">
            <v xml:space="preserve">Remove and replace the part with standard Tools. </v>
          </cell>
          <cell r="AR63" t="str">
            <v xml:space="preserve">Repair by exchange available at First or Second line without special facilities. </v>
          </cell>
          <cell r="AS63" t="str">
            <v xml:space="preserve">No consumeables predicted. </v>
          </cell>
          <cell r="AT63" t="str">
            <v xml:space="preserve">No Special Tools predicted. </v>
          </cell>
          <cell r="AU63">
            <v>1</v>
          </cell>
          <cell r="AV63" t="str">
            <v>No</v>
          </cell>
          <cell r="AW63" t="str">
            <v xml:space="preserve">No predicted life limitations. </v>
          </cell>
          <cell r="AY63">
            <v>62</v>
          </cell>
        </row>
        <row r="64">
          <cell r="A64">
            <v>63</v>
          </cell>
          <cell r="B64">
            <v>4</v>
          </cell>
          <cell r="C64" t="str">
            <v/>
          </cell>
          <cell r="E64" t="str">
            <v>MAIN TANK  1  - SCOUT</v>
          </cell>
          <cell r="F64" t="str">
            <v>Spacer</v>
          </cell>
          <cell r="G64" t="str">
            <v>Pressure Relief Valve (PRV) LRU (Air)</v>
          </cell>
          <cell r="H64" t="str">
            <v>Washer - M4</v>
          </cell>
          <cell r="I64">
            <v>1</v>
          </cell>
          <cell r="J64">
            <v>1</v>
          </cell>
          <cell r="K64">
            <v>1.6613753838518822E-2</v>
          </cell>
          <cell r="L64">
            <v>1.6613753838518822E-2</v>
          </cell>
          <cell r="M64">
            <v>1.6613753838518823E-8</v>
          </cell>
          <cell r="N64">
            <v>60191092.857142858</v>
          </cell>
          <cell r="O64" t="str">
            <v>NPRD 95 P2-237, Washer P# 7748743 - 1/1685.3506M GM converted to hours</v>
          </cell>
          <cell r="Q64">
            <v>1</v>
          </cell>
          <cell r="R64">
            <v>0.13333333333333333</v>
          </cell>
          <cell r="S64">
            <v>2.2151671784691762E-3</v>
          </cell>
          <cell r="T64">
            <v>2</v>
          </cell>
          <cell r="U64">
            <v>7</v>
          </cell>
          <cell r="V64" t="str">
            <v>27</v>
          </cell>
          <cell r="W64">
            <v>60</v>
          </cell>
          <cell r="X64" t="str">
            <v>MAIN TANK  1  - SCOUT</v>
          </cell>
          <cell r="Y64" t="str">
            <v>Y</v>
          </cell>
          <cell r="Z64" t="str">
            <v>Predicted to be repairable in situ. Expected to need 1 mechanic to conduct maintenance.  Remove and replace the part with standard Tools. Repair by exchange available at First or Second line without special facilities. No consumeables predicted. No Specia</v>
          </cell>
          <cell r="AA64" t="str">
            <v>YES</v>
          </cell>
          <cell r="AB64" t="str">
            <v>NO</v>
          </cell>
          <cell r="AC64">
            <v>0</v>
          </cell>
          <cell r="AD64">
            <v>0</v>
          </cell>
          <cell r="AE64">
            <v>0.05</v>
          </cell>
          <cell r="AF64">
            <v>0</v>
          </cell>
          <cell r="AG64">
            <v>8.3333333333333329E-2</v>
          </cell>
          <cell r="AH64">
            <v>0</v>
          </cell>
          <cell r="AI64">
            <v>0</v>
          </cell>
          <cell r="AJ64">
            <v>0.13333333333333333</v>
          </cell>
          <cell r="AK64" t="str">
            <v xml:space="preserve">Predicted to be repairable in situ. </v>
          </cell>
          <cell r="AL64" t="str">
            <v xml:space="preserve">Expected to need 1 mechanic to conduct maintenance.  </v>
          </cell>
          <cell r="AO64" t="str">
            <v xml:space="preserve">Remove and replace the part with standard Tools. </v>
          </cell>
          <cell r="AR64" t="str">
            <v xml:space="preserve">Repair by exchange available at First or Second line without special facilities. </v>
          </cell>
          <cell r="AS64" t="str">
            <v xml:space="preserve">No consumeables predicted. </v>
          </cell>
          <cell r="AT64" t="str">
            <v xml:space="preserve">No Special Tools predicted. </v>
          </cell>
          <cell r="AU64">
            <v>1</v>
          </cell>
          <cell r="AV64" t="str">
            <v>No</v>
          </cell>
          <cell r="AW64" t="str">
            <v xml:space="preserve">No predicted life limitations. </v>
          </cell>
          <cell r="AY64">
            <v>63</v>
          </cell>
        </row>
        <row r="65">
          <cell r="A65">
            <v>64</v>
          </cell>
          <cell r="B65">
            <v>14</v>
          </cell>
          <cell r="C65" t="str">
            <v>FT28387</v>
          </cell>
          <cell r="E65" t="str">
            <v>MAIN TANK  1  - SCOUT</v>
          </cell>
          <cell r="F65" t="str">
            <v>Fitting</v>
          </cell>
          <cell r="G65" t="str">
            <v>Pressure Relief Valve (PRV) LRU (Air)</v>
          </cell>
          <cell r="H65" t="str">
            <v xml:space="preserve">Flex Coupling </v>
          </cell>
          <cell r="I65">
            <v>1</v>
          </cell>
          <cell r="J65">
            <v>1</v>
          </cell>
          <cell r="K65">
            <v>0.89600000000000002</v>
          </cell>
          <cell r="L65">
            <v>0.89600000000000002</v>
          </cell>
          <cell r="M65">
            <v>8.9599999999999998E-7</v>
          </cell>
          <cell r="N65">
            <v>1116071.4285714286</v>
          </cell>
          <cell r="O65" t="str">
            <v>NPRD 95 P2-6, Adapter - 0.0320M converted to hours</v>
          </cell>
          <cell r="Q65">
            <v>1</v>
          </cell>
          <cell r="R65">
            <v>0.13333333333333333</v>
          </cell>
          <cell r="S65">
            <v>0.11946666666666667</v>
          </cell>
          <cell r="T65">
            <v>2</v>
          </cell>
          <cell r="U65">
            <v>7</v>
          </cell>
          <cell r="V65" t="str">
            <v>27</v>
          </cell>
          <cell r="W65">
            <v>61</v>
          </cell>
          <cell r="X65" t="str">
            <v>MAIN TANK  1  - SCOUT</v>
          </cell>
          <cell r="Y65" t="str">
            <v>Y</v>
          </cell>
          <cell r="Z65" t="str">
            <v>Predicted to be repairable in situ. Expected to need 1 mechanic to conduct maintenance.  Remove and replace the part with standard Tools. Repair by exchange available at First or Second line without special facilities. No consumeables predicted. No Specia</v>
          </cell>
          <cell r="AA65" t="str">
            <v>YES</v>
          </cell>
          <cell r="AB65" t="str">
            <v>NO</v>
          </cell>
          <cell r="AC65">
            <v>0</v>
          </cell>
          <cell r="AD65">
            <v>0</v>
          </cell>
          <cell r="AE65">
            <v>0.05</v>
          </cell>
          <cell r="AF65">
            <v>0</v>
          </cell>
          <cell r="AG65">
            <v>8.3333333333333329E-2</v>
          </cell>
          <cell r="AH65">
            <v>0</v>
          </cell>
          <cell r="AI65">
            <v>0</v>
          </cell>
          <cell r="AJ65">
            <v>0.13333333333333333</v>
          </cell>
          <cell r="AK65" t="str">
            <v xml:space="preserve">Predicted to be repairable in situ. </v>
          </cell>
          <cell r="AL65" t="str">
            <v xml:space="preserve">Expected to need 1 mechanic to conduct maintenance.  </v>
          </cell>
          <cell r="AO65" t="str">
            <v xml:space="preserve">Remove and replace the part with standard Tools. </v>
          </cell>
          <cell r="AR65" t="str">
            <v xml:space="preserve">Repair by exchange available at First or Second line without special facilities. </v>
          </cell>
          <cell r="AS65" t="str">
            <v xml:space="preserve">No consumeables predicted. </v>
          </cell>
          <cell r="AT65" t="str">
            <v xml:space="preserve">No Special Tools predicted. </v>
          </cell>
          <cell r="AU65">
            <v>1</v>
          </cell>
          <cell r="AV65" t="str">
            <v>No</v>
          </cell>
          <cell r="AW65" t="str">
            <v xml:space="preserve">No predicted life limitations. </v>
          </cell>
          <cell r="AY65">
            <v>64</v>
          </cell>
        </row>
        <row r="66">
          <cell r="A66">
            <v>65</v>
          </cell>
          <cell r="B66">
            <v>11</v>
          </cell>
          <cell r="C66" t="str">
            <v/>
          </cell>
          <cell r="E66" t="str">
            <v>MAIN TANK  1  - SCOUT</v>
          </cell>
          <cell r="F66" t="str">
            <v>Fitting</v>
          </cell>
          <cell r="G66" t="str">
            <v>Pressure Relief Valve (PRV) LRU (Air)</v>
          </cell>
          <cell r="H66" t="str">
            <v>Vehicle Hull Interface Plate</v>
          </cell>
          <cell r="I66">
            <v>1</v>
          </cell>
          <cell r="J66">
            <v>1</v>
          </cell>
          <cell r="K66">
            <v>0.224</v>
          </cell>
          <cell r="L66">
            <v>0.224</v>
          </cell>
          <cell r="M66">
            <v>2.2399999999999999E-7</v>
          </cell>
          <cell r="N66">
            <v>4464285.7142857146</v>
          </cell>
          <cell r="O66" t="str">
            <v>NPRD 95 P2-152, Plate - 0.008M GM converted to hours.</v>
          </cell>
          <cell r="Q66">
            <v>1</v>
          </cell>
          <cell r="R66">
            <v>0.51666666666666661</v>
          </cell>
          <cell r="S66">
            <v>0.11573333333333333</v>
          </cell>
          <cell r="T66">
            <v>2</v>
          </cell>
          <cell r="U66">
            <v>7</v>
          </cell>
          <cell r="V66" t="str">
            <v>27</v>
          </cell>
          <cell r="W66">
            <v>62</v>
          </cell>
          <cell r="X66" t="str">
            <v>MAIN TANK  1  - SCOUT</v>
          </cell>
          <cell r="Y66" t="str">
            <v>Y</v>
          </cell>
          <cell r="Z66" t="str">
            <v>Predicted to be repairable in situ. Expected to need 1 mechanic to conduct maintenance.  Remove and replace the part with standard Tools. Repair by exchange available at First or Second line without special facilities. No consumeables predicted. No Specia</v>
          </cell>
          <cell r="AA66" t="str">
            <v>YES</v>
          </cell>
          <cell r="AB66" t="str">
            <v>NO</v>
          </cell>
          <cell r="AC66">
            <v>0</v>
          </cell>
          <cell r="AD66">
            <v>0</v>
          </cell>
          <cell r="AE66">
            <v>0.51666666666666661</v>
          </cell>
          <cell r="AF66">
            <v>0</v>
          </cell>
          <cell r="AG66">
            <v>0</v>
          </cell>
          <cell r="AH66">
            <v>0</v>
          </cell>
          <cell r="AI66">
            <v>0</v>
          </cell>
          <cell r="AJ66">
            <v>0.51666666666666661</v>
          </cell>
          <cell r="AK66" t="str">
            <v xml:space="preserve">Predicted to be repairable in situ. </v>
          </cell>
          <cell r="AL66" t="str">
            <v xml:space="preserve">Expected to need 1 mechanic to conduct maintenance.  </v>
          </cell>
          <cell r="AO66" t="str">
            <v xml:space="preserve">Remove and replace the part with standard Tools. </v>
          </cell>
          <cell r="AR66" t="str">
            <v xml:space="preserve">Repair by exchange available at First or Second line without special facilities. </v>
          </cell>
          <cell r="AS66" t="str">
            <v xml:space="preserve">No consumeables predicted. </v>
          </cell>
          <cell r="AT66" t="str">
            <v xml:space="preserve">No Special Tools predicted. </v>
          </cell>
          <cell r="AU66">
            <v>1</v>
          </cell>
          <cell r="AV66" t="str">
            <v>No</v>
          </cell>
          <cell r="AW66" t="str">
            <v xml:space="preserve">No predicted life limitations. </v>
          </cell>
          <cell r="AY66">
            <v>65</v>
          </cell>
        </row>
        <row r="67">
          <cell r="A67">
            <v>66</v>
          </cell>
          <cell r="B67">
            <v>18</v>
          </cell>
          <cell r="C67" t="str">
            <v>BT-M3X15HX/SS</v>
          </cell>
          <cell r="E67" t="str">
            <v>MAIN TANK  1  - SCOUT</v>
          </cell>
          <cell r="F67" t="str">
            <v>Fastener</v>
          </cell>
          <cell r="G67" t="str">
            <v>Pressure Relief Valve (PRV) LRU (Air)</v>
          </cell>
          <cell r="H67" t="str">
            <v>Bolt - M3 - Hull Interface Plate</v>
          </cell>
          <cell r="I67">
            <v>8</v>
          </cell>
          <cell r="J67">
            <v>8</v>
          </cell>
          <cell r="K67">
            <v>5.6000000000000001E-2</v>
          </cell>
          <cell r="L67">
            <v>0.44800000000000001</v>
          </cell>
          <cell r="M67">
            <v>4.4799999999999999E-7</v>
          </cell>
          <cell r="N67">
            <v>2232142.8571428573</v>
          </cell>
          <cell r="O67" t="str">
            <v>NPRD 95 P2-20, Bolt Hex Head - 0.0020M converted to hours</v>
          </cell>
          <cell r="Q67">
            <v>1</v>
          </cell>
          <cell r="R67">
            <v>0.13333333333333333</v>
          </cell>
          <cell r="S67">
            <v>7.4666666666666666E-3</v>
          </cell>
          <cell r="T67">
            <v>2</v>
          </cell>
          <cell r="U67">
            <v>7</v>
          </cell>
          <cell r="V67" t="str">
            <v>27</v>
          </cell>
          <cell r="W67">
            <v>63</v>
          </cell>
          <cell r="X67" t="str">
            <v>MAIN TANK  1  - SCOUT</v>
          </cell>
          <cell r="Y67" t="str">
            <v>Y</v>
          </cell>
          <cell r="Z67" t="str">
            <v>Predicted to be repairable in situ. Expected to need 1 mechanic to conduct maintenance.  Remove and replace the part with standard Tools. Repair by exchange available at First or Second line without special facilities. No consumeables predicted. No Specia</v>
          </cell>
          <cell r="AA67" t="str">
            <v>YES</v>
          </cell>
          <cell r="AB67" t="str">
            <v>NO</v>
          </cell>
          <cell r="AC67">
            <v>0</v>
          </cell>
          <cell r="AD67">
            <v>0</v>
          </cell>
          <cell r="AE67">
            <v>0.05</v>
          </cell>
          <cell r="AF67">
            <v>0</v>
          </cell>
          <cell r="AG67">
            <v>8.3333333333333329E-2</v>
          </cell>
          <cell r="AH67">
            <v>0</v>
          </cell>
          <cell r="AI67">
            <v>0</v>
          </cell>
          <cell r="AJ67">
            <v>0.13333333333333333</v>
          </cell>
          <cell r="AK67" t="str">
            <v xml:space="preserve">Predicted to be repairable in situ. </v>
          </cell>
          <cell r="AL67" t="str">
            <v xml:space="preserve">Expected to need 1 mechanic to conduct maintenance.  </v>
          </cell>
          <cell r="AO67" t="str">
            <v xml:space="preserve">Remove and replace the part with standard Tools. </v>
          </cell>
          <cell r="AR67" t="str">
            <v xml:space="preserve">Repair by exchange available at First or Second line without special facilities. </v>
          </cell>
          <cell r="AS67" t="str">
            <v xml:space="preserve">No consumeables predicted. </v>
          </cell>
          <cell r="AT67" t="str">
            <v xml:space="preserve">No Special Tools predicted. </v>
          </cell>
          <cell r="AU67">
            <v>1</v>
          </cell>
          <cell r="AV67" t="str">
            <v>No</v>
          </cell>
          <cell r="AW67" t="str">
            <v xml:space="preserve">No predicted life limitations. </v>
          </cell>
          <cell r="AY67">
            <v>66</v>
          </cell>
        </row>
        <row r="68">
          <cell r="A68">
            <v>67</v>
          </cell>
          <cell r="B68">
            <v>23</v>
          </cell>
          <cell r="C68" t="str">
            <v>Y-SS1324</v>
          </cell>
          <cell r="E68" t="str">
            <v>MAIN TANK  1  - SCOUT</v>
          </cell>
          <cell r="F68" t="str">
            <v>Clamp</v>
          </cell>
          <cell r="G68" t="str">
            <v>Pressure Relief Valve (PRV) LRU (Air)</v>
          </cell>
          <cell r="H68" t="str">
            <v>Clamp - Vent Pipe</v>
          </cell>
          <cell r="I68">
            <v>2</v>
          </cell>
          <cell r="J68">
            <v>2</v>
          </cell>
          <cell r="K68">
            <v>0.10381542448050761</v>
          </cell>
          <cell r="L68">
            <v>0.20763084896101522</v>
          </cell>
          <cell r="M68">
            <v>2.0763084896101523E-7</v>
          </cell>
          <cell r="N68">
            <v>4816240</v>
          </cell>
          <cell r="O68" t="str">
            <v>NPRD 95 P2-40, Clamp Hose P# 105 - 1/48.1624 GB converted to GM.</v>
          </cell>
          <cell r="Q68">
            <v>1</v>
          </cell>
          <cell r="R68">
            <v>0.13333333333333333</v>
          </cell>
          <cell r="S68">
            <v>1.3842056597401014E-2</v>
          </cell>
          <cell r="T68">
            <v>2</v>
          </cell>
          <cell r="U68">
            <v>7</v>
          </cell>
          <cell r="V68" t="str">
            <v>27</v>
          </cell>
          <cell r="W68">
            <v>64</v>
          </cell>
          <cell r="X68" t="str">
            <v>MAIN TANK  1  - SCOUT</v>
          </cell>
          <cell r="Y68" t="str">
            <v>Y</v>
          </cell>
          <cell r="Z68" t="str">
            <v>Predicted to be repairable in situ. Expected to need 1 mechanic to conduct maintenance.  Remove and replace the part with standard Tools. Repair by exchange available at First or Second line without special facilities. No consumeables predicted. No Specia</v>
          </cell>
          <cell r="AA68" t="str">
            <v>YES</v>
          </cell>
          <cell r="AB68" t="str">
            <v>NO</v>
          </cell>
          <cell r="AC68">
            <v>0</v>
          </cell>
          <cell r="AD68">
            <v>0</v>
          </cell>
          <cell r="AE68">
            <v>0.05</v>
          </cell>
          <cell r="AF68">
            <v>0</v>
          </cell>
          <cell r="AG68">
            <v>8.3333333333333329E-2</v>
          </cell>
          <cell r="AH68">
            <v>0</v>
          </cell>
          <cell r="AI68">
            <v>0</v>
          </cell>
          <cell r="AJ68">
            <v>0.13333333333333333</v>
          </cell>
          <cell r="AK68" t="str">
            <v xml:space="preserve">Predicted to be repairable in situ. </v>
          </cell>
          <cell r="AL68" t="str">
            <v xml:space="preserve">Expected to need 1 mechanic to conduct maintenance.  </v>
          </cell>
          <cell r="AO68" t="str">
            <v xml:space="preserve">Remove and replace the part with standard Tools. </v>
          </cell>
          <cell r="AR68" t="str">
            <v xml:space="preserve">Repair by exchange available at First or Second line without special facilities. </v>
          </cell>
          <cell r="AS68" t="str">
            <v xml:space="preserve">No consumeables predicted. </v>
          </cell>
          <cell r="AT68" t="str">
            <v xml:space="preserve">No Special Tools predicted. </v>
          </cell>
          <cell r="AU68">
            <v>1</v>
          </cell>
          <cell r="AV68" t="str">
            <v>No</v>
          </cell>
          <cell r="AW68" t="str">
            <v xml:space="preserve">No predicted life limitations. </v>
          </cell>
          <cell r="AY68">
            <v>67</v>
          </cell>
        </row>
        <row r="69">
          <cell r="A69">
            <v>68</v>
          </cell>
          <cell r="B69">
            <v>12</v>
          </cell>
          <cell r="C69" t="str">
            <v>FT28297</v>
          </cell>
          <cell r="E69" t="str">
            <v>MAIN TANK  1  - SCOUT</v>
          </cell>
          <cell r="F69" t="str">
            <v>Fitting</v>
          </cell>
          <cell r="G69" t="str">
            <v>Fuel Level Sensor LRU</v>
          </cell>
          <cell r="H69" t="str">
            <v>FLS backing ring</v>
          </cell>
          <cell r="I69">
            <v>1</v>
          </cell>
          <cell r="J69">
            <v>1</v>
          </cell>
          <cell r="K69">
            <v>0.89600000000000002</v>
          </cell>
          <cell r="L69">
            <v>0.89600000000000002</v>
          </cell>
          <cell r="M69">
            <v>8.9599999999999998E-7</v>
          </cell>
          <cell r="N69">
            <v>1116071.4285714286</v>
          </cell>
          <cell r="O69" t="str">
            <v>NPRD 95 P2- 176, Ring Backup - 0.0320M converted to hours</v>
          </cell>
          <cell r="Q69">
            <v>1</v>
          </cell>
          <cell r="R69">
            <v>0.93333333333333324</v>
          </cell>
          <cell r="S69">
            <v>0.8362666666666666</v>
          </cell>
          <cell r="T69">
            <v>2</v>
          </cell>
          <cell r="U69">
            <v>8</v>
          </cell>
          <cell r="V69" t="str">
            <v>28</v>
          </cell>
          <cell r="W69">
            <v>65</v>
          </cell>
          <cell r="X69" t="str">
            <v>MAIN TANK  1  - SCOUT</v>
          </cell>
          <cell r="Y69" t="str">
            <v>Y</v>
          </cell>
          <cell r="Z69" t="str">
            <v>Predicted to be repairable in situ. Expected to need 1 mechanic to conduct maintenance.  Remove the Top Access Plate. Remove and replace the FLS Backing Ring and Gasket as necessary. Reinstall in the reverse order. Repair by exchange available at First or</v>
          </cell>
          <cell r="AA69" t="str">
            <v>YES</v>
          </cell>
          <cell r="AB69" t="str">
            <v>NO</v>
          </cell>
          <cell r="AC69">
            <v>0</v>
          </cell>
          <cell r="AD69">
            <v>0.16666666666666666</v>
          </cell>
          <cell r="AE69">
            <v>0.51666666666666661</v>
          </cell>
          <cell r="AF69">
            <v>0.16666666666666666</v>
          </cell>
          <cell r="AG69">
            <v>8.3333333333333329E-2</v>
          </cell>
          <cell r="AH69">
            <v>0</v>
          </cell>
          <cell r="AI69">
            <v>0</v>
          </cell>
          <cell r="AJ69">
            <v>0.93333333333333324</v>
          </cell>
          <cell r="AK69" t="str">
            <v xml:space="preserve">Predicted to be repairable in situ. </v>
          </cell>
          <cell r="AL69" t="str">
            <v xml:space="preserve">Expected to need 1 mechanic to conduct maintenance.  </v>
          </cell>
          <cell r="AN69" t="str">
            <v xml:space="preserve">Remove the Top Access Plate. </v>
          </cell>
          <cell r="AO69" t="str">
            <v xml:space="preserve">Remove and replace the FLS Backing Ring and Gasket as necessary. </v>
          </cell>
          <cell r="AP69" t="str">
            <v xml:space="preserve">Reinstall in the reverse order. </v>
          </cell>
          <cell r="AR69" t="str">
            <v xml:space="preserve">Repair by exchange available at First or Second line without special facilities. </v>
          </cell>
          <cell r="AS69" t="str">
            <v xml:space="preserve">No consumeables predicted. </v>
          </cell>
          <cell r="AT69" t="str">
            <v xml:space="preserve">No Special Tools predicted. </v>
          </cell>
          <cell r="AU69">
            <v>1</v>
          </cell>
          <cell r="AV69" t="str">
            <v>No</v>
          </cell>
          <cell r="AW69" t="str">
            <v xml:space="preserve">No predicted life limitations. </v>
          </cell>
          <cell r="AY69">
            <v>68</v>
          </cell>
        </row>
        <row r="70">
          <cell r="A70">
            <v>69</v>
          </cell>
          <cell r="B70">
            <v>3</v>
          </cell>
          <cell r="C70" t="str">
            <v>FT28270/1</v>
          </cell>
          <cell r="E70" t="str">
            <v>MAIN TANK  1  - SCOUT</v>
          </cell>
          <cell r="F70" t="str">
            <v>Fitting</v>
          </cell>
          <cell r="G70" t="str">
            <v>Fuel Level Sensor LRU</v>
          </cell>
          <cell r="H70" t="str">
            <v>Fuel Level Sensor Unit</v>
          </cell>
          <cell r="I70">
            <v>1</v>
          </cell>
          <cell r="J70">
            <v>1</v>
          </cell>
          <cell r="K70">
            <v>13</v>
          </cell>
          <cell r="L70">
            <v>13</v>
          </cell>
          <cell r="M70">
            <v>1.2999999999999999E-5</v>
          </cell>
          <cell r="N70">
            <v>76923.076923076922</v>
          </cell>
          <cell r="O70" t="str">
            <v>NPRD 95 P2-182, Sensor Level Liquid - 2.6 GB converted to GM.</v>
          </cell>
          <cell r="Q70">
            <v>1</v>
          </cell>
          <cell r="R70">
            <v>0.26666666666666666</v>
          </cell>
          <cell r="S70">
            <v>3.4666666666666668</v>
          </cell>
          <cell r="T70">
            <v>2</v>
          </cell>
          <cell r="U70">
            <v>8</v>
          </cell>
          <cell r="V70" t="str">
            <v>28</v>
          </cell>
          <cell r="W70">
            <v>66</v>
          </cell>
          <cell r="X70" t="str">
            <v>MAIN TANK  1  - SCOUT</v>
          </cell>
          <cell r="Y70" t="str">
            <v>Y</v>
          </cell>
          <cell r="Z70" t="str">
            <v>Predicted to be repairable in situ. Expected to need 1 mechanic to conduct maintenance.  Remove and replace the part with standard Tools. Repair by exchange available at First or Second line without special facilities. No consumeables predicted. No Specia</v>
          </cell>
          <cell r="AA70" t="str">
            <v>YES</v>
          </cell>
          <cell r="AB70" t="str">
            <v>NO</v>
          </cell>
          <cell r="AC70">
            <v>0</v>
          </cell>
          <cell r="AD70">
            <v>0</v>
          </cell>
          <cell r="AE70">
            <v>0.26666666666666666</v>
          </cell>
          <cell r="AF70">
            <v>0</v>
          </cell>
          <cell r="AG70">
            <v>0</v>
          </cell>
          <cell r="AH70">
            <v>0</v>
          </cell>
          <cell r="AI70">
            <v>0</v>
          </cell>
          <cell r="AJ70">
            <v>0.26666666666666666</v>
          </cell>
          <cell r="AK70" t="str">
            <v xml:space="preserve">Predicted to be repairable in situ. </v>
          </cell>
          <cell r="AL70" t="str">
            <v xml:space="preserve">Expected to need 1 mechanic to conduct maintenance.  </v>
          </cell>
          <cell r="AO70" t="str">
            <v xml:space="preserve">Remove and replace the part with standard Tools. </v>
          </cell>
          <cell r="AR70" t="str">
            <v xml:space="preserve">Repair by exchange available at First or Second line without special facilities. </v>
          </cell>
          <cell r="AS70" t="str">
            <v xml:space="preserve">No consumeables predicted. </v>
          </cell>
          <cell r="AT70" t="str">
            <v xml:space="preserve">No Special Tools predicted. </v>
          </cell>
          <cell r="AU70">
            <v>1</v>
          </cell>
          <cell r="AV70" t="str">
            <v>No</v>
          </cell>
          <cell r="AW70" t="str">
            <v xml:space="preserve">No predicted life limitations. </v>
          </cell>
          <cell r="AY70">
            <v>69</v>
          </cell>
        </row>
        <row r="71">
          <cell r="A71">
            <v>70</v>
          </cell>
          <cell r="B71">
            <v>13</v>
          </cell>
          <cell r="C71" t="str">
            <v>FT28296</v>
          </cell>
          <cell r="E71" t="str">
            <v>MAIN TANK  1  - SCOUT</v>
          </cell>
          <cell r="F71" t="str">
            <v>Seal</v>
          </cell>
          <cell r="G71" t="str">
            <v>Fuel Level Sensor LRU</v>
          </cell>
          <cell r="H71" t="str">
            <v>FLS Gasket</v>
          </cell>
          <cell r="I71">
            <v>1</v>
          </cell>
          <cell r="J71">
            <v>1</v>
          </cell>
          <cell r="K71">
            <v>2.8915175482151878E-3</v>
          </cell>
          <cell r="L71">
            <v>2.8915175482151878E-3</v>
          </cell>
          <cell r="M71">
            <v>2.8915175482151878E-9</v>
          </cell>
          <cell r="N71">
            <v>345839160</v>
          </cell>
          <cell r="O71" t="str">
            <v>NPRD 95 P2- 98, Gasket P# 2-242N674-70 - 1/864.5979 GF converted to GM.</v>
          </cell>
          <cell r="Q71">
            <v>1</v>
          </cell>
          <cell r="R71">
            <v>0.93333333333333324</v>
          </cell>
          <cell r="S71">
            <v>2.6987497116675082E-3</v>
          </cell>
          <cell r="T71">
            <v>2</v>
          </cell>
          <cell r="U71">
            <v>8</v>
          </cell>
          <cell r="V71" t="str">
            <v>28</v>
          </cell>
          <cell r="W71">
            <v>67</v>
          </cell>
          <cell r="X71" t="str">
            <v>MAIN TANK  1  - SCOUT</v>
          </cell>
          <cell r="Y71" t="str">
            <v>Y</v>
          </cell>
          <cell r="Z71" t="str">
            <v>Predicted to be repairable in situ. Expected to need 1 mechanic to conduct maintenance.  Remove the Top Access Plate. Remove and replace the FLS Backing Ring and Gasket as necessary. Reinstall in the reverse order. Repair by exchange available at First or</v>
          </cell>
          <cell r="AA71" t="str">
            <v>YES</v>
          </cell>
          <cell r="AB71" t="str">
            <v>NO</v>
          </cell>
          <cell r="AC71">
            <v>0</v>
          </cell>
          <cell r="AD71">
            <v>0.16666666666666666</v>
          </cell>
          <cell r="AE71">
            <v>0.51666666666666661</v>
          </cell>
          <cell r="AF71">
            <v>0.16666666666666666</v>
          </cell>
          <cell r="AG71">
            <v>8.3333333333333329E-2</v>
          </cell>
          <cell r="AH71">
            <v>0</v>
          </cell>
          <cell r="AI71">
            <v>0</v>
          </cell>
          <cell r="AJ71">
            <v>0.93333333333333324</v>
          </cell>
          <cell r="AK71" t="str">
            <v xml:space="preserve">Predicted to be repairable in situ. </v>
          </cell>
          <cell r="AL71" t="str">
            <v xml:space="preserve">Expected to need 1 mechanic to conduct maintenance.  </v>
          </cell>
          <cell r="AN71" t="str">
            <v xml:space="preserve">Remove the Top Access Plate. </v>
          </cell>
          <cell r="AO71" t="str">
            <v xml:space="preserve">Remove and replace the FLS Backing Ring and Gasket as necessary. </v>
          </cell>
          <cell r="AP71" t="str">
            <v xml:space="preserve">Reinstall in the reverse order. </v>
          </cell>
          <cell r="AR71" t="str">
            <v xml:space="preserve">Repair by exchange available at First or Second line without special facilities. </v>
          </cell>
          <cell r="AS71" t="str">
            <v xml:space="preserve">No consumeables predicted. </v>
          </cell>
          <cell r="AT71" t="str">
            <v xml:space="preserve">No Special Tools predicted. </v>
          </cell>
          <cell r="AU71">
            <v>1</v>
          </cell>
          <cell r="AV71" t="str">
            <v>yes - 10 years</v>
          </cell>
          <cell r="AW71" t="str">
            <v>Life Limited.  Exchange at 10 years.</v>
          </cell>
          <cell r="AY71">
            <v>70</v>
          </cell>
        </row>
        <row r="72">
          <cell r="A72">
            <v>71</v>
          </cell>
          <cell r="B72">
            <v>18</v>
          </cell>
          <cell r="C72" t="str">
            <v>BT-M5X30HX/SS</v>
          </cell>
          <cell r="E72" t="str">
            <v>MAIN TANK  1  - SCOUT</v>
          </cell>
          <cell r="F72" t="str">
            <v>Fastener</v>
          </cell>
          <cell r="G72" t="str">
            <v>Fuel Level Sensor LRU</v>
          </cell>
          <cell r="H72" t="str">
            <v>Bolt SAE</v>
          </cell>
          <cell r="I72">
            <v>5</v>
          </cell>
          <cell r="J72">
            <v>5</v>
          </cell>
          <cell r="K72">
            <v>5.6000000000000001E-2</v>
          </cell>
          <cell r="L72">
            <v>0.28000000000000003</v>
          </cell>
          <cell r="M72">
            <v>2.8000000000000002E-7</v>
          </cell>
          <cell r="N72">
            <v>3571428.5714285709</v>
          </cell>
          <cell r="O72" t="str">
            <v>NPRD 95 P2-20, Bolt Hex Head - 0.0020M converted to hours</v>
          </cell>
          <cell r="Q72">
            <v>1</v>
          </cell>
          <cell r="R72">
            <v>0.05</v>
          </cell>
          <cell r="S72">
            <v>2.8000000000000004E-3</v>
          </cell>
          <cell r="T72">
            <v>2</v>
          </cell>
          <cell r="U72">
            <v>8</v>
          </cell>
          <cell r="V72" t="str">
            <v>28</v>
          </cell>
          <cell r="W72">
            <v>68</v>
          </cell>
          <cell r="X72" t="str">
            <v>MAIN TANK  1  - SCOUT</v>
          </cell>
          <cell r="Y72" t="str">
            <v>Y</v>
          </cell>
          <cell r="Z72" t="str">
            <v xml:space="preserve">Predicted to be repairable in situ. Expected to need 1 mechanic to conduct maintenance.  No consumeables predicted. Repair by exchange available at First or Second line without special facilities. No consumeables predicted. No Special Tools predicted. No </v>
          </cell>
          <cell r="AA72" t="str">
            <v>YES</v>
          </cell>
          <cell r="AB72" t="str">
            <v>NO</v>
          </cell>
          <cell r="AC72">
            <v>0</v>
          </cell>
          <cell r="AD72">
            <v>0</v>
          </cell>
          <cell r="AE72">
            <v>0.05</v>
          </cell>
          <cell r="AF72">
            <v>0</v>
          </cell>
          <cell r="AG72">
            <v>0</v>
          </cell>
          <cell r="AH72">
            <v>0</v>
          </cell>
          <cell r="AI72">
            <v>0</v>
          </cell>
          <cell r="AJ72">
            <v>0.05</v>
          </cell>
          <cell r="AK72" t="str">
            <v xml:space="preserve">Predicted to be repairable in situ. </v>
          </cell>
          <cell r="AL72" t="str">
            <v xml:space="preserve">Expected to need 1 mechanic to conduct maintenance.  </v>
          </cell>
          <cell r="AP72" t="str">
            <v xml:space="preserve">No consumeables predicted. </v>
          </cell>
          <cell r="AR72" t="str">
            <v xml:space="preserve">Repair by exchange available at First or Second line without special facilities. </v>
          </cell>
          <cell r="AS72" t="str">
            <v xml:space="preserve">No consumeables predicted. </v>
          </cell>
          <cell r="AT72" t="str">
            <v xml:space="preserve">No Special Tools predicted. </v>
          </cell>
          <cell r="AU72">
            <v>1</v>
          </cell>
          <cell r="AV72" t="str">
            <v>No</v>
          </cell>
          <cell r="AW72" t="str">
            <v xml:space="preserve">No predicted life limitations. </v>
          </cell>
          <cell r="AY72">
            <v>71</v>
          </cell>
        </row>
        <row r="73">
          <cell r="A73">
            <v>72</v>
          </cell>
          <cell r="B73">
            <v>4</v>
          </cell>
          <cell r="C73" t="str">
            <v>Z-W-M5</v>
          </cell>
          <cell r="E73" t="str">
            <v>MAIN TANK  1  - SCOUT</v>
          </cell>
          <cell r="F73" t="str">
            <v>Fastener</v>
          </cell>
          <cell r="G73" t="str">
            <v>Fuel Level Sensor LRU</v>
          </cell>
          <cell r="H73" t="str">
            <v>Washer SAE</v>
          </cell>
          <cell r="I73">
            <v>5</v>
          </cell>
          <cell r="J73">
            <v>5</v>
          </cell>
          <cell r="K73">
            <v>1.6613753838518822E-2</v>
          </cell>
          <cell r="L73">
            <v>8.3068769192594108E-2</v>
          </cell>
          <cell r="M73">
            <v>8.3068769192594113E-8</v>
          </cell>
          <cell r="N73">
            <v>12038218.571428571</v>
          </cell>
          <cell r="O73" t="str">
            <v>NPRD 95 P2-237, Washer P# 7748743 - 1/1685.3506M GM converted to hours</v>
          </cell>
          <cell r="Q73">
            <v>1</v>
          </cell>
          <cell r="R73">
            <v>0.05</v>
          </cell>
          <cell r="S73">
            <v>8.3068769192594111E-4</v>
          </cell>
          <cell r="T73">
            <v>2</v>
          </cell>
          <cell r="U73">
            <v>8</v>
          </cell>
          <cell r="V73" t="str">
            <v>28</v>
          </cell>
          <cell r="W73">
            <v>69</v>
          </cell>
          <cell r="X73" t="str">
            <v>MAIN TANK  1  - SCOUT</v>
          </cell>
          <cell r="Y73" t="str">
            <v>Y</v>
          </cell>
          <cell r="Z73" t="str">
            <v>Predicted to be repairable in situ. Expected to need 1 mechanic to conduct maintenance.  Remove and replace the part with standard Tools. Repair by exchange available at First or Second line without special facilities. No consumeables predicted. No Specia</v>
          </cell>
          <cell r="AA73" t="str">
            <v>YES</v>
          </cell>
          <cell r="AB73" t="str">
            <v>NO</v>
          </cell>
          <cell r="AC73">
            <v>0</v>
          </cell>
          <cell r="AD73">
            <v>0</v>
          </cell>
          <cell r="AE73">
            <v>0.05</v>
          </cell>
          <cell r="AF73">
            <v>0</v>
          </cell>
          <cell r="AG73">
            <v>0</v>
          </cell>
          <cell r="AH73">
            <v>0</v>
          </cell>
          <cell r="AI73">
            <v>0</v>
          </cell>
          <cell r="AJ73">
            <v>0.05</v>
          </cell>
          <cell r="AK73" t="str">
            <v xml:space="preserve">Predicted to be repairable in situ. </v>
          </cell>
          <cell r="AL73" t="str">
            <v xml:space="preserve">Expected to need 1 mechanic to conduct maintenance.  </v>
          </cell>
          <cell r="AO73" t="str">
            <v xml:space="preserve">Remove and replace the part with standard Tools. </v>
          </cell>
          <cell r="AR73" t="str">
            <v xml:space="preserve">Repair by exchange available at First or Second line without special facilities. </v>
          </cell>
          <cell r="AS73" t="str">
            <v xml:space="preserve">No consumeables predicted. </v>
          </cell>
          <cell r="AT73" t="str">
            <v xml:space="preserve">No Special Tools predicted. (May require 1/2 inch spanners due to part availability).  </v>
          </cell>
          <cell r="AU73">
            <v>1</v>
          </cell>
          <cell r="AV73" t="str">
            <v>No</v>
          </cell>
          <cell r="AW73" t="str">
            <v xml:space="preserve">No predicted life limitations. </v>
          </cell>
          <cell r="AY73">
            <v>72</v>
          </cell>
        </row>
        <row r="74">
          <cell r="A74">
            <v>73</v>
          </cell>
          <cell r="B74">
            <v>44</v>
          </cell>
          <cell r="C74" t="str">
            <v>SV15LOMDCF</v>
          </cell>
          <cell r="E74" t="str">
            <v>MAIN TANK  1  - SCOUT</v>
          </cell>
          <cell r="F74" t="str">
            <v>Fitting</v>
          </cell>
          <cell r="G74" t="str">
            <v>Inward Relief Port LRU (Air) (4)</v>
          </cell>
          <cell r="H74" t="str">
            <v>M22 X 1.5 Bulkhead Connector</v>
          </cell>
          <cell r="I74">
            <v>1</v>
          </cell>
          <cell r="J74">
            <v>1</v>
          </cell>
          <cell r="K74">
            <v>2.5424000000000002</v>
          </cell>
          <cell r="L74">
            <v>2.5424000000000002</v>
          </cell>
          <cell r="M74">
            <v>2.5424000000000004E-6</v>
          </cell>
          <cell r="N74">
            <v>393329.13782252988</v>
          </cell>
          <cell r="O74" t="str">
            <v>NPRD 95 P2-49, Connector Adapter - 0.0908M converted to hours</v>
          </cell>
          <cell r="Q74">
            <v>1</v>
          </cell>
          <cell r="R74">
            <v>1.8833333333333333</v>
          </cell>
          <cell r="S74">
            <v>4.7881866666666673</v>
          </cell>
          <cell r="T74">
            <v>2</v>
          </cell>
          <cell r="U74">
            <v>9</v>
          </cell>
          <cell r="V74" t="str">
            <v>29</v>
          </cell>
          <cell r="W74">
            <v>70</v>
          </cell>
          <cell r="X74" t="str">
            <v>MAIN TANK  1  - SCOUT</v>
          </cell>
          <cell r="Y74" t="str">
            <v>Y</v>
          </cell>
          <cell r="Z74" t="str">
            <v>Not predicted to be repairable in situ without the removal of the Tank. Expected to need 2 mechanics to remove the tank.  Remove the Tank for access, See above for details. Remove Top plate to gain access to the Bulkhead to prevent excessive torque forces</v>
          </cell>
          <cell r="AA74" t="str">
            <v xml:space="preserve">No </v>
          </cell>
          <cell r="AB74" t="str">
            <v>Yes</v>
          </cell>
          <cell r="AC74">
            <v>0</v>
          </cell>
          <cell r="AD74">
            <v>0.875</v>
          </cell>
          <cell r="AE74">
            <v>0.05</v>
          </cell>
          <cell r="AF74">
            <v>0.875</v>
          </cell>
          <cell r="AG74">
            <v>8.3333333333333329E-2</v>
          </cell>
          <cell r="AH74">
            <v>0</v>
          </cell>
          <cell r="AI74">
            <v>0</v>
          </cell>
          <cell r="AJ74">
            <v>1.8833333333333333</v>
          </cell>
          <cell r="AK74" t="str">
            <v xml:space="preserve">Not predicted to be repairable in situ without the removal of the Tank. </v>
          </cell>
          <cell r="AL74" t="str">
            <v xml:space="preserve">Expected to need 2 mechanics to remove the tank.  </v>
          </cell>
          <cell r="AM74" t="str">
            <v xml:space="preserve">Remove the Tank for access, See above for details. Remove Top plate to gain access to the Bulkhead to prevent excessive torque forces. May require the removal of Safoam to gain access. </v>
          </cell>
          <cell r="AR74" t="str">
            <v xml:space="preserve">Repair by exchange available at First or Second line without special facilities. </v>
          </cell>
          <cell r="AS74" t="str">
            <v>Use thread-locking compound on fasteners. Use silicone grease on bonded seals for preservation.  Use anti-seizing grease/compound on bulkhead connectors and bolts.  Use  bonding compound on mounting strap clamp locations as required.</v>
          </cell>
          <cell r="AT74" t="str">
            <v xml:space="preserve">No Special Tools predicted. </v>
          </cell>
          <cell r="AU74">
            <v>2</v>
          </cell>
          <cell r="AV74" t="str">
            <v>No</v>
          </cell>
          <cell r="AW74" t="str">
            <v xml:space="preserve">No predicted life limitations. </v>
          </cell>
          <cell r="AY74">
            <v>73</v>
          </cell>
        </row>
        <row r="75">
          <cell r="A75">
            <v>74</v>
          </cell>
          <cell r="B75">
            <v>21</v>
          </cell>
          <cell r="C75" t="str">
            <v>MLN22</v>
          </cell>
          <cell r="E75" t="str">
            <v>MAIN TANK  1  - SCOUT</v>
          </cell>
          <cell r="F75" t="str">
            <v>Fitting</v>
          </cell>
          <cell r="G75" t="str">
            <v>Inward Relief Port LRU (Air) (4)</v>
          </cell>
          <cell r="H75" t="str">
            <v>M22 X 1.5 Locknut</v>
          </cell>
          <cell r="I75">
            <v>1</v>
          </cell>
          <cell r="J75">
            <v>1</v>
          </cell>
          <cell r="K75">
            <v>4.4857137227114409E-2</v>
          </cell>
          <cell r="L75">
            <v>4.4857137227114409E-2</v>
          </cell>
          <cell r="M75">
            <v>4.4857137227114411E-8</v>
          </cell>
          <cell r="N75">
            <v>22292996.428571429</v>
          </cell>
          <cell r="O75" t="str">
            <v>NPRD 95 P2-146, Nut Plain Hexagon P# MS-51968-17- 1/624.2039M GM converted to hours.</v>
          </cell>
          <cell r="Q75">
            <v>1</v>
          </cell>
          <cell r="R75">
            <v>1.8833333333333333</v>
          </cell>
          <cell r="S75">
            <v>8.4480941777732133E-2</v>
          </cell>
          <cell r="T75">
            <v>2</v>
          </cell>
          <cell r="U75">
            <v>9</v>
          </cell>
          <cell r="V75" t="str">
            <v>29</v>
          </cell>
          <cell r="W75">
            <v>71</v>
          </cell>
          <cell r="X75" t="str">
            <v>MAIN TANK  1  - SCOUT</v>
          </cell>
          <cell r="Y75" t="str">
            <v>Y</v>
          </cell>
          <cell r="Z75" t="str">
            <v>Not predicted to be repairable in situ without the removal of the Tank. Expected to need 2 mechanics to remove the tank.  Remove the Tank for access, See above for details. Remove Top plate to gain access to the Bulkhead to prevent excessive torque forces</v>
          </cell>
          <cell r="AA75" t="str">
            <v xml:space="preserve">No </v>
          </cell>
          <cell r="AB75" t="str">
            <v>Yes</v>
          </cell>
          <cell r="AC75">
            <v>0</v>
          </cell>
          <cell r="AD75">
            <v>0.875</v>
          </cell>
          <cell r="AE75">
            <v>0.05</v>
          </cell>
          <cell r="AF75">
            <v>0.875</v>
          </cell>
          <cell r="AG75">
            <v>8.3333333333333329E-2</v>
          </cell>
          <cell r="AH75">
            <v>0</v>
          </cell>
          <cell r="AI75">
            <v>0</v>
          </cell>
          <cell r="AJ75">
            <v>1.8833333333333333</v>
          </cell>
          <cell r="AK75" t="str">
            <v xml:space="preserve">Not predicted to be repairable in situ without the removal of the Tank. </v>
          </cell>
          <cell r="AL75" t="str">
            <v xml:space="preserve">Expected to need 2 mechanics to remove the tank.  </v>
          </cell>
          <cell r="AM75" t="str">
            <v xml:space="preserve">Remove the Tank for access, See above for details. Remove Top plate to gain access to the Bulkhead to prevent excessive torque forces. May require the removal of Safoam to gain access. </v>
          </cell>
          <cell r="AR75" t="str">
            <v xml:space="preserve">Repair by exchange available at First or Second line without special facilities. </v>
          </cell>
          <cell r="AS75" t="str">
            <v>Use thread-locking compound on fasteners. Use silicone grease on bonded seals for preservation.  Use anti-seizing grease/compound on bulkhead connectors and bolts.  Use  bonding compound on mounting strap clamp locations as required.</v>
          </cell>
          <cell r="AT75" t="str">
            <v xml:space="preserve">No Special Tools predicted. </v>
          </cell>
          <cell r="AU75">
            <v>2</v>
          </cell>
          <cell r="AV75" t="str">
            <v>No</v>
          </cell>
          <cell r="AW75" t="str">
            <v xml:space="preserve">No predicted life limitations. </v>
          </cell>
          <cell r="AY75">
            <v>74</v>
          </cell>
        </row>
        <row r="76">
          <cell r="A76">
            <v>75</v>
          </cell>
          <cell r="B76">
            <v>6</v>
          </cell>
          <cell r="C76" t="str">
            <v>22MM BONDED</v>
          </cell>
          <cell r="E76" t="str">
            <v>MAIN TANK  1  - SCOUT</v>
          </cell>
          <cell r="F76" t="str">
            <v>Seal</v>
          </cell>
          <cell r="G76" t="str">
            <v>Inward Relief Port LRU (Air) (4)</v>
          </cell>
          <cell r="H76" t="str">
            <v>M22 X 1.5 Bonded Seal</v>
          </cell>
          <cell r="I76">
            <v>1</v>
          </cell>
          <cell r="J76">
            <v>1</v>
          </cell>
          <cell r="K76">
            <v>0.19500000000000001</v>
          </cell>
          <cell r="L76">
            <v>0.19500000000000001</v>
          </cell>
          <cell r="M76">
            <v>1.9500000000000001E-7</v>
          </cell>
          <cell r="N76">
            <v>5128205.128205128</v>
          </cell>
          <cell r="O76" t="str">
            <v>NPRD 95 P2-179, Seal O-Ring - 0.0780 GF converted to GM.</v>
          </cell>
          <cell r="Q76">
            <v>1</v>
          </cell>
          <cell r="R76">
            <v>1.8833333333333333</v>
          </cell>
          <cell r="S76">
            <v>0.36725000000000002</v>
          </cell>
          <cell r="T76">
            <v>2</v>
          </cell>
          <cell r="U76">
            <v>9</v>
          </cell>
          <cell r="V76" t="str">
            <v>29</v>
          </cell>
          <cell r="W76">
            <v>72</v>
          </cell>
          <cell r="X76" t="str">
            <v>MAIN TANK  1  - SCOUT</v>
          </cell>
          <cell r="Y76" t="str">
            <v>Y</v>
          </cell>
          <cell r="Z76" t="str">
            <v>Not predicted to be repairable in situ without the removal of the Tank. Expected to need 2 mechanics to remove the tank.  Remove the Tank for access, See above for details. Remove Top plate to gain access to the Bulkhead to prevent excessive torque forces</v>
          </cell>
          <cell r="AA76" t="str">
            <v xml:space="preserve">No </v>
          </cell>
          <cell r="AB76" t="str">
            <v>Yes</v>
          </cell>
          <cell r="AC76">
            <v>0</v>
          </cell>
          <cell r="AD76">
            <v>0.875</v>
          </cell>
          <cell r="AE76">
            <v>0.05</v>
          </cell>
          <cell r="AF76">
            <v>0.875</v>
          </cell>
          <cell r="AG76">
            <v>8.3333333333333329E-2</v>
          </cell>
          <cell r="AH76">
            <v>0</v>
          </cell>
          <cell r="AI76">
            <v>0</v>
          </cell>
          <cell r="AJ76">
            <v>1.8833333333333333</v>
          </cell>
          <cell r="AK76" t="str">
            <v xml:space="preserve">Not predicted to be repairable in situ without the removal of the Tank. </v>
          </cell>
          <cell r="AL76" t="str">
            <v xml:space="preserve">Expected to need 2 mechanics to remove the tank.  </v>
          </cell>
          <cell r="AM76" t="str">
            <v xml:space="preserve">Remove the Tank for access, See above for details. Remove Top plate to gain access to the Bulkhead to prevent excessive torque forces. May require the removal of Safoam to gain access. </v>
          </cell>
          <cell r="AR76" t="str">
            <v xml:space="preserve">Repair by exchange available at First or Second line without special facilities. </v>
          </cell>
          <cell r="AS76" t="str">
            <v>Use thread-locking compound on fasteners. Use silicone grease on bonded seals for preservation.  Use anti-seizing grease/compound on bulkhead connectors and bolts.  Use  bonding compound on mounting strap clamp locations as required.</v>
          </cell>
          <cell r="AT76" t="str">
            <v xml:space="preserve">No Special Tools predicted. </v>
          </cell>
          <cell r="AU76">
            <v>2</v>
          </cell>
          <cell r="AV76" t="str">
            <v>yes - 10 years</v>
          </cell>
          <cell r="AW76" t="str">
            <v>Life Limited.  Exchange at 10 years.</v>
          </cell>
          <cell r="AY76">
            <v>75</v>
          </cell>
        </row>
        <row r="77">
          <cell r="A77">
            <v>76</v>
          </cell>
          <cell r="B77">
            <v>24</v>
          </cell>
          <cell r="C77" t="str">
            <v>EW15LOMDCF</v>
          </cell>
          <cell r="E77" t="str">
            <v>MAIN TANK  1  - SCOUT</v>
          </cell>
          <cell r="F77" t="str">
            <v>Fitting</v>
          </cell>
          <cell r="G77" t="str">
            <v>Inward Relief Port LRU (Air) (4)</v>
          </cell>
          <cell r="H77" t="str">
            <v>M22 X 1.5 90° Swivel Fem/Fixed Male Union</v>
          </cell>
          <cell r="I77">
            <v>1</v>
          </cell>
          <cell r="J77">
            <v>1</v>
          </cell>
          <cell r="K77">
            <v>2.5424000000000002</v>
          </cell>
          <cell r="L77">
            <v>2.5424000000000002</v>
          </cell>
          <cell r="M77">
            <v>2.5424000000000004E-6</v>
          </cell>
          <cell r="N77">
            <v>393329.13782252988</v>
          </cell>
          <cell r="O77" t="str">
            <v>NPRD 95 P2-49, Connector Adapter - 0.0908M converted to hours</v>
          </cell>
          <cell r="Q77">
            <v>1</v>
          </cell>
          <cell r="R77">
            <v>0.18333333333333332</v>
          </cell>
          <cell r="S77">
            <v>0.46610666666666667</v>
          </cell>
          <cell r="T77">
            <v>2</v>
          </cell>
          <cell r="U77">
            <v>9</v>
          </cell>
          <cell r="V77" t="str">
            <v>29</v>
          </cell>
          <cell r="W77">
            <v>73</v>
          </cell>
          <cell r="X77" t="str">
            <v>MAIN TANK  1  - SCOUT</v>
          </cell>
          <cell r="Y77" t="str">
            <v>Y</v>
          </cell>
          <cell r="Z77" t="str">
            <v>Predicted to be repairable in situ. Expected to need 1 mechanic to conduct maintenance.  Remove and replace the part with standard Tools. Repair by exchange available at First or Second line without special facilities. No consumeables predicted. No Specia</v>
          </cell>
          <cell r="AA77" t="str">
            <v>YES</v>
          </cell>
          <cell r="AB77" t="str">
            <v>NO</v>
          </cell>
          <cell r="AC77">
            <v>0</v>
          </cell>
          <cell r="AD77">
            <v>0</v>
          </cell>
          <cell r="AE77">
            <v>0.18333333333333332</v>
          </cell>
          <cell r="AF77">
            <v>0</v>
          </cell>
          <cell r="AG77">
            <v>0</v>
          </cell>
          <cell r="AH77">
            <v>0</v>
          </cell>
          <cell r="AI77">
            <v>0</v>
          </cell>
          <cell r="AJ77">
            <v>0.18333333333333332</v>
          </cell>
          <cell r="AK77" t="str">
            <v xml:space="preserve">Predicted to be repairable in situ. </v>
          </cell>
          <cell r="AL77" t="str">
            <v xml:space="preserve">Expected to need 1 mechanic to conduct maintenance.  </v>
          </cell>
          <cell r="AO77" t="str">
            <v xml:space="preserve">Remove and replace the part with standard Tools. </v>
          </cell>
          <cell r="AR77" t="str">
            <v xml:space="preserve">Repair by exchange available at First or Second line without special facilities. </v>
          </cell>
          <cell r="AS77" t="str">
            <v xml:space="preserve">No consumeables predicted. </v>
          </cell>
          <cell r="AT77" t="str">
            <v xml:space="preserve">No Special Tools predicted. </v>
          </cell>
          <cell r="AU77">
            <v>1</v>
          </cell>
          <cell r="AV77" t="str">
            <v>No</v>
          </cell>
          <cell r="AW77" t="str">
            <v xml:space="preserve">No predicted life limitations. </v>
          </cell>
          <cell r="AY77">
            <v>76</v>
          </cell>
        </row>
        <row r="78">
          <cell r="A78">
            <v>77</v>
          </cell>
          <cell r="B78">
            <v>44</v>
          </cell>
          <cell r="C78" t="str">
            <v>SV18LOMDCF</v>
          </cell>
          <cell r="E78" t="str">
            <v>MAIN TANK  1  - SCOUT</v>
          </cell>
          <cell r="F78" t="str">
            <v>Fitting</v>
          </cell>
          <cell r="G78" t="str">
            <v>Auxiliary Fuel Transfer Port(3)</v>
          </cell>
          <cell r="H78" t="str">
            <v>M26 X 1.5 Bulkhead Connector</v>
          </cell>
          <cell r="I78">
            <v>1</v>
          </cell>
          <cell r="J78">
            <v>1</v>
          </cell>
          <cell r="K78">
            <v>2.5424000000000002</v>
          </cell>
          <cell r="L78">
            <v>2.5424000000000002</v>
          </cell>
          <cell r="M78">
            <v>2.5424000000000004E-6</v>
          </cell>
          <cell r="N78">
            <v>393329.13782252988</v>
          </cell>
          <cell r="O78" t="str">
            <v>NPRD 95 P2-49, Connector Adapter - 0.0908M converted to hours</v>
          </cell>
          <cell r="Q78">
            <v>1</v>
          </cell>
          <cell r="R78">
            <v>1.8833333333333333</v>
          </cell>
          <cell r="S78">
            <v>4.7881866666666673</v>
          </cell>
          <cell r="T78">
            <v>2</v>
          </cell>
          <cell r="U78">
            <v>10</v>
          </cell>
          <cell r="V78" t="str">
            <v>210</v>
          </cell>
          <cell r="W78">
            <v>74</v>
          </cell>
          <cell r="X78" t="str">
            <v>MAIN TANK  1  - SCOUT</v>
          </cell>
          <cell r="Y78" t="str">
            <v>Y</v>
          </cell>
          <cell r="Z78" t="str">
            <v>Not predicted to be repairable in situ without the removal of the Tank. Expected to need 2 mechanics to remove the tank.  Remove the Tank for access, See above for details. Remove Top plate to gain access to the Bulkhead to prevent excessive torque forces</v>
          </cell>
          <cell r="AA78" t="str">
            <v xml:space="preserve">No </v>
          </cell>
          <cell r="AB78" t="str">
            <v>Yes</v>
          </cell>
          <cell r="AC78">
            <v>0</v>
          </cell>
          <cell r="AD78">
            <v>0.875</v>
          </cell>
          <cell r="AE78">
            <v>0.05</v>
          </cell>
          <cell r="AF78">
            <v>0.875</v>
          </cell>
          <cell r="AG78">
            <v>8.3333333333333329E-2</v>
          </cell>
          <cell r="AH78">
            <v>0</v>
          </cell>
          <cell r="AI78">
            <v>0</v>
          </cell>
          <cell r="AJ78">
            <v>1.8833333333333333</v>
          </cell>
          <cell r="AK78" t="str">
            <v xml:space="preserve">Not predicted to be repairable in situ without the removal of the Tank. </v>
          </cell>
          <cell r="AL78" t="str">
            <v xml:space="preserve">Expected to need 2 mechanics to remove the tank.  </v>
          </cell>
          <cell r="AM78" t="str">
            <v xml:space="preserve">Remove the Tank for access, See above for details. Remove Top plate to gain access to the Bulkhead to prevent excessive torque forces. May require the removal of Safoam to gain access. </v>
          </cell>
          <cell r="AR78" t="str">
            <v xml:space="preserve">Repair by exchange available at First or Second line without special facilities. </v>
          </cell>
          <cell r="AS78" t="str">
            <v>Use thread-locking compound on fasteners. Use silicone grease on bonded seals for preservation.  Use anti-seizing grease/compound on bulkhead connectors and bolts.  Use  bonding compound on mounting strap clamp locations as required.</v>
          </cell>
          <cell r="AT78" t="str">
            <v xml:space="preserve">No Special Tools predicted. </v>
          </cell>
          <cell r="AU78">
            <v>2</v>
          </cell>
          <cell r="AV78" t="str">
            <v>No</v>
          </cell>
          <cell r="AW78" t="str">
            <v xml:space="preserve">No predicted life limitations. </v>
          </cell>
          <cell r="AY78">
            <v>77</v>
          </cell>
        </row>
        <row r="79">
          <cell r="A79">
            <v>78</v>
          </cell>
          <cell r="B79">
            <v>21</v>
          </cell>
          <cell r="C79" t="str">
            <v>NOT AVAIL</v>
          </cell>
          <cell r="E79" t="str">
            <v>MAIN TANK  1  - SCOUT</v>
          </cell>
          <cell r="F79" t="str">
            <v>Fitting</v>
          </cell>
          <cell r="G79" t="str">
            <v>Auxiliary Fuel Transfer Port(3)</v>
          </cell>
          <cell r="H79" t="str">
            <v>M26 X 1.5 Locknut</v>
          </cell>
          <cell r="I79">
            <v>1</v>
          </cell>
          <cell r="J79">
            <v>1</v>
          </cell>
          <cell r="K79">
            <v>4.4857137227114409E-2</v>
          </cell>
          <cell r="L79">
            <v>4.4857137227114409E-2</v>
          </cell>
          <cell r="M79">
            <v>4.4857137227114411E-8</v>
          </cell>
          <cell r="N79">
            <v>22292996.428571429</v>
          </cell>
          <cell r="O79" t="str">
            <v>NPRD 95 P2-146, Nut Plain Hexagon P# MS-51968-17- 1/624.2039M GM converted to hours.</v>
          </cell>
          <cell r="Q79">
            <v>1</v>
          </cell>
          <cell r="R79">
            <v>1.8833333333333333</v>
          </cell>
          <cell r="S79">
            <v>8.4480941777732133E-2</v>
          </cell>
          <cell r="T79">
            <v>2</v>
          </cell>
          <cell r="U79">
            <v>10</v>
          </cell>
          <cell r="V79" t="str">
            <v>210</v>
          </cell>
          <cell r="W79">
            <v>75</v>
          </cell>
          <cell r="X79" t="str">
            <v>MAIN TANK  1  - SCOUT</v>
          </cell>
          <cell r="Y79" t="str">
            <v>Y</v>
          </cell>
          <cell r="Z79" t="str">
            <v>Not predicted to be repairable in situ without the removal of the Tank. Expected to need 2 mechanics to remove the tank.  Remove the Tank for access, See above for details. Remove Top plate to gain access to the Bulkhead to prevent excessive torque forces</v>
          </cell>
          <cell r="AA79" t="str">
            <v xml:space="preserve">No </v>
          </cell>
          <cell r="AB79" t="str">
            <v>Yes</v>
          </cell>
          <cell r="AC79">
            <v>0</v>
          </cell>
          <cell r="AD79">
            <v>0.875</v>
          </cell>
          <cell r="AE79">
            <v>0.05</v>
          </cell>
          <cell r="AF79">
            <v>0.875</v>
          </cell>
          <cell r="AG79">
            <v>8.3333333333333329E-2</v>
          </cell>
          <cell r="AH79">
            <v>0</v>
          </cell>
          <cell r="AI79">
            <v>0</v>
          </cell>
          <cell r="AJ79">
            <v>1.8833333333333333</v>
          </cell>
          <cell r="AK79" t="str">
            <v xml:space="preserve">Not predicted to be repairable in situ without the removal of the Tank. </v>
          </cell>
          <cell r="AL79" t="str">
            <v xml:space="preserve">Expected to need 2 mechanics to remove the tank.  </v>
          </cell>
          <cell r="AM79" t="str">
            <v xml:space="preserve">Remove the Tank for access, See above for details. Remove Top plate to gain access to the Bulkhead to prevent excessive torque forces. May require the removal of Safoam to gain access. </v>
          </cell>
          <cell r="AR79" t="str">
            <v xml:space="preserve">Repair by exchange available at First or Second line without special facilities. </v>
          </cell>
          <cell r="AS79" t="str">
            <v>Use thread-locking compound on fasteners. Use silicone grease on bonded seals for preservation.  Use anti-seizing grease/compound on bulkhead connectors and bolts.  Use  bonding compound on mounting strap clamp locations as required.</v>
          </cell>
          <cell r="AT79" t="str">
            <v xml:space="preserve">No Special Tools predicted. </v>
          </cell>
          <cell r="AU79">
            <v>2</v>
          </cell>
          <cell r="AV79" t="str">
            <v>No</v>
          </cell>
          <cell r="AW79" t="str">
            <v xml:space="preserve">No predicted life limitations. </v>
          </cell>
          <cell r="AY79">
            <v>78</v>
          </cell>
        </row>
        <row r="80">
          <cell r="A80">
            <v>79</v>
          </cell>
          <cell r="B80">
            <v>6</v>
          </cell>
          <cell r="C80" t="str">
            <v>26MM BONDED</v>
          </cell>
          <cell r="E80" t="str">
            <v>MAIN TANK  1  - SCOUT</v>
          </cell>
          <cell r="F80" t="str">
            <v>Seal</v>
          </cell>
          <cell r="G80" t="str">
            <v>Auxiliary Fuel Transfer Port(3)</v>
          </cell>
          <cell r="H80" t="str">
            <v>M26 X 1.5 Bonded Seal</v>
          </cell>
          <cell r="I80">
            <v>1</v>
          </cell>
          <cell r="J80">
            <v>1</v>
          </cell>
          <cell r="K80">
            <v>0.19500000000000001</v>
          </cell>
          <cell r="L80">
            <v>0.19500000000000001</v>
          </cell>
          <cell r="M80">
            <v>1.9500000000000001E-7</v>
          </cell>
          <cell r="N80">
            <v>5128205.128205128</v>
          </cell>
          <cell r="O80" t="str">
            <v>NPRD 95 P2-179, Seal O-Ring - 0.0780 GF converted to GM.</v>
          </cell>
          <cell r="Q80">
            <v>1</v>
          </cell>
          <cell r="R80">
            <v>1.8833333333333333</v>
          </cell>
          <cell r="S80">
            <v>0.36725000000000002</v>
          </cell>
          <cell r="T80">
            <v>2</v>
          </cell>
          <cell r="U80">
            <v>10</v>
          </cell>
          <cell r="V80" t="str">
            <v>210</v>
          </cell>
          <cell r="W80">
            <v>76</v>
          </cell>
          <cell r="X80" t="str">
            <v>MAIN TANK  1  - SCOUT</v>
          </cell>
          <cell r="Y80" t="str">
            <v>Y</v>
          </cell>
          <cell r="Z80" t="str">
            <v>Not predicted to be repairable in situ without the removal of the Tank. Expected to need 2 mechanics to remove the tank.  Remove the Tank for access, See above for details. Remove Top plate to gain access to the Bulkhead to prevent excessive torque forces</v>
          </cell>
          <cell r="AA80" t="str">
            <v xml:space="preserve">No </v>
          </cell>
          <cell r="AB80" t="str">
            <v>Yes</v>
          </cell>
          <cell r="AC80">
            <v>0</v>
          </cell>
          <cell r="AD80">
            <v>0.875</v>
          </cell>
          <cell r="AE80">
            <v>0.05</v>
          </cell>
          <cell r="AF80">
            <v>0.875</v>
          </cell>
          <cell r="AG80">
            <v>8.3333333333333329E-2</v>
          </cell>
          <cell r="AH80">
            <v>0</v>
          </cell>
          <cell r="AI80">
            <v>0</v>
          </cell>
          <cell r="AJ80">
            <v>1.8833333333333333</v>
          </cell>
          <cell r="AK80" t="str">
            <v xml:space="preserve">Not predicted to be repairable in situ without the removal of the Tank. </v>
          </cell>
          <cell r="AL80" t="str">
            <v xml:space="preserve">Expected to need 2 mechanics to remove the tank.  </v>
          </cell>
          <cell r="AM80" t="str">
            <v xml:space="preserve">Remove the Tank for access, See above for details. Remove Top plate to gain access to the Bulkhead to prevent excessive torque forces. May require the removal of Safoam to gain access. </v>
          </cell>
          <cell r="AR80" t="str">
            <v xml:space="preserve">Repair by exchange available at First or Second line without special facilities. </v>
          </cell>
          <cell r="AS80" t="str">
            <v>Use thread-locking compound on fasteners. Use silicone grease on bonded seals for preservation.  Use anti-seizing grease/compound on bulkhead connectors and bolts.  Use  bonding compound on mounting strap clamp locations as required.</v>
          </cell>
          <cell r="AT80" t="str">
            <v xml:space="preserve">No Special Tools predicted. </v>
          </cell>
          <cell r="AU80">
            <v>2</v>
          </cell>
          <cell r="AV80" t="str">
            <v>yes - 10 years</v>
          </cell>
          <cell r="AW80" t="str">
            <v>Life Limited.  Exchange at 10 years.</v>
          </cell>
          <cell r="AY80">
            <v>79</v>
          </cell>
        </row>
        <row r="81">
          <cell r="A81">
            <v>80</v>
          </cell>
          <cell r="B81">
            <v>24</v>
          </cell>
          <cell r="C81" t="str">
            <v>EW18LOMDCF</v>
          </cell>
          <cell r="E81" t="str">
            <v>MAIN TANK  1  - SCOUT</v>
          </cell>
          <cell r="F81" t="str">
            <v>Fitting</v>
          </cell>
          <cell r="G81" t="str">
            <v>Auxiliary Fuel Transfer Port(3)</v>
          </cell>
          <cell r="H81" t="str">
            <v>M26 X 1.5 90° Swivel Fem/Fixed Male Union</v>
          </cell>
          <cell r="I81">
            <v>1</v>
          </cell>
          <cell r="J81">
            <v>1</v>
          </cell>
          <cell r="K81">
            <v>2.5424000000000002</v>
          </cell>
          <cell r="L81">
            <v>2.5424000000000002</v>
          </cell>
          <cell r="M81">
            <v>2.5424000000000004E-6</v>
          </cell>
          <cell r="N81">
            <v>393329.13782252988</v>
          </cell>
          <cell r="O81" t="str">
            <v>NPRD 95 P2-49, Connector Adapter - 0.0908M converted to hours</v>
          </cell>
          <cell r="Q81">
            <v>1</v>
          </cell>
          <cell r="R81">
            <v>0.18333333333333332</v>
          </cell>
          <cell r="S81">
            <v>0.46610666666666667</v>
          </cell>
          <cell r="T81">
            <v>2</v>
          </cell>
          <cell r="U81">
            <v>10</v>
          </cell>
          <cell r="V81" t="str">
            <v>210</v>
          </cell>
          <cell r="W81">
            <v>77</v>
          </cell>
          <cell r="X81" t="str">
            <v>MAIN TANK  1  - SCOUT</v>
          </cell>
          <cell r="Y81" t="str">
            <v>Y</v>
          </cell>
          <cell r="Z81" t="str">
            <v>Predicted to be repairable in situ. Expected to need 1 mechanic to conduct maintenance.  Remove and replace the part with standard Tools. Repair by exchange available at First or Second line without special facilities. No consumeables predicted. No Specia</v>
          </cell>
          <cell r="AA81" t="str">
            <v>YES</v>
          </cell>
          <cell r="AB81" t="str">
            <v>NO</v>
          </cell>
          <cell r="AC81">
            <v>0</v>
          </cell>
          <cell r="AD81">
            <v>0</v>
          </cell>
          <cell r="AE81">
            <v>0.18333333333333332</v>
          </cell>
          <cell r="AF81">
            <v>0</v>
          </cell>
          <cell r="AG81">
            <v>0</v>
          </cell>
          <cell r="AH81">
            <v>0</v>
          </cell>
          <cell r="AI81">
            <v>0</v>
          </cell>
          <cell r="AJ81">
            <v>0.18333333333333332</v>
          </cell>
          <cell r="AK81" t="str">
            <v xml:space="preserve">Predicted to be repairable in situ. </v>
          </cell>
          <cell r="AL81" t="str">
            <v xml:space="preserve">Expected to need 1 mechanic to conduct maintenance.  </v>
          </cell>
          <cell r="AO81" t="str">
            <v xml:space="preserve">Remove and replace the part with standard Tools. </v>
          </cell>
          <cell r="AR81" t="str">
            <v xml:space="preserve">Repair by exchange available at First or Second line without special facilities. </v>
          </cell>
          <cell r="AS81" t="str">
            <v xml:space="preserve">No consumeables predicted. </v>
          </cell>
          <cell r="AT81" t="str">
            <v xml:space="preserve">No Special Tools predicted. </v>
          </cell>
          <cell r="AU81">
            <v>1</v>
          </cell>
          <cell r="AV81" t="str">
            <v>No</v>
          </cell>
          <cell r="AW81" t="str">
            <v xml:space="preserve">No predicted life limitations. </v>
          </cell>
          <cell r="AY81">
            <v>80</v>
          </cell>
        </row>
        <row r="82">
          <cell r="A82">
            <v>81</v>
          </cell>
          <cell r="B82">
            <v>44</v>
          </cell>
          <cell r="C82" t="str">
            <v>SV08LOMDCF</v>
          </cell>
          <cell r="E82" t="str">
            <v>MAIN TANK  1  - SCOUT</v>
          </cell>
          <cell r="F82" t="str">
            <v>Fitting</v>
          </cell>
          <cell r="G82" t="str">
            <v>APU Fuel Feed LRU (5)</v>
          </cell>
          <cell r="H82" t="str">
            <v>M14 X 1.5 Bulkhead Connector</v>
          </cell>
          <cell r="I82">
            <v>1</v>
          </cell>
          <cell r="J82">
            <v>1</v>
          </cell>
          <cell r="K82">
            <v>2.5424000000000002</v>
          </cell>
          <cell r="L82">
            <v>2.5424000000000002</v>
          </cell>
          <cell r="M82">
            <v>2.5424000000000004E-6</v>
          </cell>
          <cell r="N82">
            <v>393329.13782252988</v>
          </cell>
          <cell r="O82" t="str">
            <v>NPRD 95 P2-49, Connector Adapter - 0.0908M converted to hours</v>
          </cell>
          <cell r="Q82">
            <v>1</v>
          </cell>
          <cell r="R82">
            <v>1.8833333333333333</v>
          </cell>
          <cell r="S82">
            <v>4.7881866666666673</v>
          </cell>
          <cell r="T82">
            <v>2</v>
          </cell>
          <cell r="U82">
            <v>11</v>
          </cell>
          <cell r="V82" t="str">
            <v>211</v>
          </cell>
          <cell r="W82">
            <v>78</v>
          </cell>
          <cell r="X82" t="str">
            <v>MAIN TANK  1  - SCOUT</v>
          </cell>
          <cell r="Y82" t="str">
            <v>Y</v>
          </cell>
          <cell r="Z82" t="str">
            <v>Not predicted to be repairable in situ without the removal of the Tank. Expected to need 2 mechanics to remove the tank.  Remove the Tank for access, See above for details. Remove Top plate to gain access to the Bulkhead to prevent excessive torque forces</v>
          </cell>
          <cell r="AA82" t="str">
            <v xml:space="preserve">No </v>
          </cell>
          <cell r="AB82" t="str">
            <v>Yes</v>
          </cell>
          <cell r="AC82">
            <v>0</v>
          </cell>
          <cell r="AD82">
            <v>0.875</v>
          </cell>
          <cell r="AE82">
            <v>0.05</v>
          </cell>
          <cell r="AF82">
            <v>0.875</v>
          </cell>
          <cell r="AG82">
            <v>8.3333333333333329E-2</v>
          </cell>
          <cell r="AH82">
            <v>0</v>
          </cell>
          <cell r="AI82">
            <v>0</v>
          </cell>
          <cell r="AJ82">
            <v>1.8833333333333333</v>
          </cell>
          <cell r="AK82" t="str">
            <v xml:space="preserve">Not predicted to be repairable in situ without the removal of the Tank. </v>
          </cell>
          <cell r="AL82" t="str">
            <v xml:space="preserve">Expected to need 2 mechanics to remove the tank.  </v>
          </cell>
          <cell r="AM82" t="str">
            <v xml:space="preserve">Remove the Tank for access, See above for details. Remove Top plate to gain access to the Bulkhead to prevent excessive torque forces. May require the removal of Safoam to gain access. </v>
          </cell>
          <cell r="AR82" t="str">
            <v xml:space="preserve">Repair by exchange available at First or Second line without special facilities. </v>
          </cell>
          <cell r="AS82" t="str">
            <v>Use thread-locking compound on fasteners. Use silicone grease on bonded seals for preservation.  Use anti-seizing grease/compound on bulkhead connectors and bolts.  Use  bonding compound on mounting strap clamp locations as required.</v>
          </cell>
          <cell r="AT82" t="str">
            <v xml:space="preserve">No Special Tools predicted. </v>
          </cell>
          <cell r="AU82">
            <v>2</v>
          </cell>
          <cell r="AV82" t="str">
            <v>No</v>
          </cell>
          <cell r="AW82" t="str">
            <v xml:space="preserve">No predicted life limitations. </v>
          </cell>
          <cell r="AY82">
            <v>81</v>
          </cell>
        </row>
        <row r="83">
          <cell r="A83">
            <v>82</v>
          </cell>
          <cell r="B83">
            <v>21</v>
          </cell>
          <cell r="C83" t="str">
            <v>MLN14</v>
          </cell>
          <cell r="E83" t="str">
            <v>MAIN TANK  1  - SCOUT</v>
          </cell>
          <cell r="F83" t="str">
            <v>Fitting</v>
          </cell>
          <cell r="G83" t="str">
            <v>APU Fuel Feed LRU (5)</v>
          </cell>
          <cell r="H83" t="str">
            <v>M14 X 1.5  Locknut</v>
          </cell>
          <cell r="I83">
            <v>1</v>
          </cell>
          <cell r="J83">
            <v>1</v>
          </cell>
          <cell r="K83">
            <v>4.4857137227114409E-2</v>
          </cell>
          <cell r="L83">
            <v>4.4857137227114409E-2</v>
          </cell>
          <cell r="M83">
            <v>4.4857137227114411E-8</v>
          </cell>
          <cell r="N83">
            <v>22292996.428571429</v>
          </cell>
          <cell r="O83" t="str">
            <v>NPRD 95 P2-146, Nut Plain Hexagon P# MS-51968-17- 1/624.2039M GM converted to hours.</v>
          </cell>
          <cell r="Q83">
            <v>1</v>
          </cell>
          <cell r="R83">
            <v>1.8833333333333333</v>
          </cell>
          <cell r="S83">
            <v>8.4480941777732133E-2</v>
          </cell>
          <cell r="T83">
            <v>2</v>
          </cell>
          <cell r="U83">
            <v>11</v>
          </cell>
          <cell r="V83" t="str">
            <v>211</v>
          </cell>
          <cell r="W83">
            <v>79</v>
          </cell>
          <cell r="X83" t="str">
            <v>MAIN TANK  1  - SCOUT</v>
          </cell>
          <cell r="Y83" t="str">
            <v>Y</v>
          </cell>
          <cell r="Z83" t="str">
            <v>Not predicted to be repairable in situ without the removal of the Tank. Expected to need 2 mechanics to remove the tank.  Remove the Tank for access, See above for details. Remove Top plate to gain access to the Bulkhead to prevent excessive torque forces</v>
          </cell>
          <cell r="AA83" t="str">
            <v xml:space="preserve">No </v>
          </cell>
          <cell r="AB83" t="str">
            <v>Yes</v>
          </cell>
          <cell r="AC83">
            <v>0</v>
          </cell>
          <cell r="AD83">
            <v>0.875</v>
          </cell>
          <cell r="AE83">
            <v>0.05</v>
          </cell>
          <cell r="AF83">
            <v>0.875</v>
          </cell>
          <cell r="AG83">
            <v>8.3333333333333329E-2</v>
          </cell>
          <cell r="AH83">
            <v>0</v>
          </cell>
          <cell r="AI83">
            <v>0</v>
          </cell>
          <cell r="AJ83">
            <v>1.8833333333333333</v>
          </cell>
          <cell r="AK83" t="str">
            <v xml:space="preserve">Not predicted to be repairable in situ without the removal of the Tank. </v>
          </cell>
          <cell r="AL83" t="str">
            <v xml:space="preserve">Expected to need 2 mechanics to remove the tank.  </v>
          </cell>
          <cell r="AM83" t="str">
            <v xml:space="preserve">Remove the Tank for access, See above for details. Remove Top plate to gain access to the Bulkhead to prevent excessive torque forces. May require the removal of Safoam to gain access. </v>
          </cell>
          <cell r="AR83" t="str">
            <v xml:space="preserve">Repair by exchange available at First or Second line without special facilities. </v>
          </cell>
          <cell r="AS83" t="str">
            <v>Use thread-locking compound on fasteners. Use silicone grease on bonded seals for preservation.  Use anti-seizing grease/compound on bulkhead connectors and bolts.  Use  bonding compound on mounting strap clamp locations as required.</v>
          </cell>
          <cell r="AT83" t="str">
            <v xml:space="preserve">No Special Tools predicted. </v>
          </cell>
          <cell r="AU83">
            <v>2</v>
          </cell>
          <cell r="AV83" t="str">
            <v>No</v>
          </cell>
          <cell r="AW83" t="str">
            <v xml:space="preserve">No predicted life limitations. </v>
          </cell>
          <cell r="AY83">
            <v>82</v>
          </cell>
        </row>
        <row r="84">
          <cell r="A84">
            <v>83</v>
          </cell>
          <cell r="B84">
            <v>6</v>
          </cell>
          <cell r="C84" t="str">
            <v>14MM BONDED</v>
          </cell>
          <cell r="E84" t="str">
            <v>MAIN TANK  1  - SCOUT</v>
          </cell>
          <cell r="F84" t="str">
            <v>Seal</v>
          </cell>
          <cell r="G84" t="str">
            <v>APU Fuel Feed LRU (5)</v>
          </cell>
          <cell r="H84" t="str">
            <v>M14 X 1.5  Bonded Seal</v>
          </cell>
          <cell r="I84">
            <v>1</v>
          </cell>
          <cell r="J84">
            <v>1</v>
          </cell>
          <cell r="K84">
            <v>0.19500000000000001</v>
          </cell>
          <cell r="L84">
            <v>0.19500000000000001</v>
          </cell>
          <cell r="M84">
            <v>1.9500000000000001E-7</v>
          </cell>
          <cell r="N84">
            <v>5128205.128205128</v>
          </cell>
          <cell r="O84" t="str">
            <v>NPRD 95 P2-179, Seal O-Ring - 0.0780 GF converted to GM.</v>
          </cell>
          <cell r="Q84">
            <v>1</v>
          </cell>
          <cell r="R84">
            <v>1.8833333333333333</v>
          </cell>
          <cell r="S84">
            <v>0.36725000000000002</v>
          </cell>
          <cell r="T84">
            <v>2</v>
          </cell>
          <cell r="U84">
            <v>11</v>
          </cell>
          <cell r="V84" t="str">
            <v>211</v>
          </cell>
          <cell r="W84">
            <v>80</v>
          </cell>
          <cell r="X84" t="str">
            <v>MAIN TANK  1  - SCOUT</v>
          </cell>
          <cell r="Y84" t="str">
            <v>Y</v>
          </cell>
          <cell r="Z84" t="str">
            <v>Not predicted to be repairable in situ without the removal of the Tank. Expected to need 2 mechanics to remove the tank.  Remove the Tank for access, See above for details. Remove Top plate to gain access to the Bulkhead to prevent excessive torque forces</v>
          </cell>
          <cell r="AA84" t="str">
            <v xml:space="preserve">No </v>
          </cell>
          <cell r="AB84" t="str">
            <v>Yes</v>
          </cell>
          <cell r="AC84">
            <v>0</v>
          </cell>
          <cell r="AD84">
            <v>0.875</v>
          </cell>
          <cell r="AE84">
            <v>0.05</v>
          </cell>
          <cell r="AF84">
            <v>0.875</v>
          </cell>
          <cell r="AG84">
            <v>8.3333333333333329E-2</v>
          </cell>
          <cell r="AH84">
            <v>0</v>
          </cell>
          <cell r="AI84">
            <v>0</v>
          </cell>
          <cell r="AJ84">
            <v>1.8833333333333333</v>
          </cell>
          <cell r="AK84" t="str">
            <v xml:space="preserve">Not predicted to be repairable in situ without the removal of the Tank. </v>
          </cell>
          <cell r="AL84" t="str">
            <v xml:space="preserve">Expected to need 2 mechanics to remove the tank.  </v>
          </cell>
          <cell r="AM84" t="str">
            <v xml:space="preserve">Remove the Tank for access, See above for details. Remove Top plate to gain access to the Bulkhead to prevent excessive torque forces. May require the removal of Safoam to gain access. </v>
          </cell>
          <cell r="AR84" t="str">
            <v xml:space="preserve">Repair by exchange available at First or Second line without special facilities. </v>
          </cell>
          <cell r="AS84" t="str">
            <v>Use thread-locking compound on fasteners. Use silicone grease on bonded seals for preservation.  Use anti-seizing grease/compound on bulkhead connectors and bolts.  Use  bonding compound on mounting strap clamp locations as required.</v>
          </cell>
          <cell r="AT84" t="str">
            <v xml:space="preserve">No Special Tools predicted. </v>
          </cell>
          <cell r="AU84">
            <v>2</v>
          </cell>
          <cell r="AV84" t="str">
            <v>yes - 10 years</v>
          </cell>
          <cell r="AW84" t="str">
            <v>Life Limited.  Exchange at 10 years.</v>
          </cell>
          <cell r="AY84">
            <v>83</v>
          </cell>
        </row>
        <row r="85">
          <cell r="A85">
            <v>84</v>
          </cell>
          <cell r="B85">
            <v>24</v>
          </cell>
          <cell r="C85" t="str">
            <v>EW08LOMDCF</v>
          </cell>
          <cell r="E85" t="str">
            <v>MAIN TANK  1  - SCOUT</v>
          </cell>
          <cell r="F85" t="str">
            <v>Fitting</v>
          </cell>
          <cell r="G85" t="str">
            <v>APU Fuel Feed LRU (5)</v>
          </cell>
          <cell r="H85" t="str">
            <v>M14 X 1.5  90° Swivel Fem/Fixed Male Union</v>
          </cell>
          <cell r="I85">
            <v>1</v>
          </cell>
          <cell r="J85">
            <v>1</v>
          </cell>
          <cell r="K85">
            <v>2.5424000000000002</v>
          </cell>
          <cell r="L85">
            <v>2.5424000000000002</v>
          </cell>
          <cell r="M85">
            <v>2.5424000000000004E-6</v>
          </cell>
          <cell r="N85">
            <v>393329.13782252988</v>
          </cell>
          <cell r="O85" t="str">
            <v>NPRD 95 P2-49, Connector Adapter - 0.0908M converted to hours</v>
          </cell>
          <cell r="Q85">
            <v>1</v>
          </cell>
          <cell r="R85">
            <v>0.18333333333333332</v>
          </cell>
          <cell r="S85">
            <v>0.46610666666666667</v>
          </cell>
          <cell r="T85">
            <v>2</v>
          </cell>
          <cell r="U85">
            <v>11</v>
          </cell>
          <cell r="V85" t="str">
            <v>211</v>
          </cell>
          <cell r="W85">
            <v>81</v>
          </cell>
          <cell r="X85" t="str">
            <v>MAIN TANK  1  - SCOUT</v>
          </cell>
          <cell r="Y85" t="str">
            <v>Y</v>
          </cell>
          <cell r="Z85" t="str">
            <v>Predicted to be repairable in situ. Expected to need 1 mechanic to conduct maintenance.  Remove and replace the part with standard Tools. Repair by exchange available at First or Second line without special facilities. No consumeables predicted. No Specia</v>
          </cell>
          <cell r="AA85" t="str">
            <v>YES</v>
          </cell>
          <cell r="AB85" t="str">
            <v>NO</v>
          </cell>
          <cell r="AC85">
            <v>0</v>
          </cell>
          <cell r="AD85">
            <v>0</v>
          </cell>
          <cell r="AE85">
            <v>0.18333333333333332</v>
          </cell>
          <cell r="AF85">
            <v>0</v>
          </cell>
          <cell r="AG85">
            <v>0</v>
          </cell>
          <cell r="AH85">
            <v>0</v>
          </cell>
          <cell r="AI85">
            <v>0</v>
          </cell>
          <cell r="AJ85">
            <v>0.18333333333333332</v>
          </cell>
          <cell r="AK85" t="str">
            <v xml:space="preserve">Predicted to be repairable in situ. </v>
          </cell>
          <cell r="AL85" t="str">
            <v xml:space="preserve">Expected to need 1 mechanic to conduct maintenance.  </v>
          </cell>
          <cell r="AO85" t="str">
            <v xml:space="preserve">Remove and replace the part with standard Tools. </v>
          </cell>
          <cell r="AR85" t="str">
            <v xml:space="preserve">Repair by exchange available at First or Second line without special facilities. </v>
          </cell>
          <cell r="AS85" t="str">
            <v xml:space="preserve">No consumeables predicted. </v>
          </cell>
          <cell r="AT85" t="str">
            <v xml:space="preserve">No Special Tools predicted. </v>
          </cell>
          <cell r="AU85">
            <v>1</v>
          </cell>
          <cell r="AV85" t="str">
            <v>No</v>
          </cell>
          <cell r="AW85" t="str">
            <v xml:space="preserve">No predicted life limitations. </v>
          </cell>
          <cell r="AY85">
            <v>84</v>
          </cell>
        </row>
        <row r="86">
          <cell r="A86">
            <v>85</v>
          </cell>
          <cell r="B86">
            <v>44</v>
          </cell>
          <cell r="C86" t="str">
            <v>SV08LOMDCF</v>
          </cell>
          <cell r="E86" t="str">
            <v>MAIN TANK  1  - SCOUT</v>
          </cell>
          <cell r="F86" t="str">
            <v>Fitting</v>
          </cell>
          <cell r="G86" t="str">
            <v>APU Fuel Return LRU (6)</v>
          </cell>
          <cell r="H86" t="str">
            <v>M14 X 1.5 Bulkhead Connector</v>
          </cell>
          <cell r="I86">
            <v>1</v>
          </cell>
          <cell r="J86">
            <v>1</v>
          </cell>
          <cell r="K86">
            <v>2.5424000000000002</v>
          </cell>
          <cell r="L86">
            <v>2.5424000000000002</v>
          </cell>
          <cell r="M86">
            <v>2.5424000000000004E-6</v>
          </cell>
          <cell r="N86">
            <v>393329.13782252988</v>
          </cell>
          <cell r="O86" t="str">
            <v>NPRD 95 P2-49, Connector Adapter - 0.0908M converted to hours</v>
          </cell>
          <cell r="Q86">
            <v>1</v>
          </cell>
          <cell r="R86">
            <v>1.8833333333333333</v>
          </cell>
          <cell r="S86">
            <v>4.7881866666666673</v>
          </cell>
          <cell r="T86">
            <v>2</v>
          </cell>
          <cell r="U86">
            <v>12</v>
          </cell>
          <cell r="V86" t="str">
            <v>212</v>
          </cell>
          <cell r="W86">
            <v>82</v>
          </cell>
          <cell r="X86" t="str">
            <v>MAIN TANK  1  - SCOUT</v>
          </cell>
          <cell r="Y86" t="str">
            <v>Y</v>
          </cell>
          <cell r="Z86" t="str">
            <v>Not predicted to be repairable in situ without the removal of the Tank. Expected to need 2 mechanics to remove the tank.  Remove the Tank for access, See above for details. Remove Top plate to gain access to the Bulkhead to prevent excessive torque forces</v>
          </cell>
          <cell r="AA86" t="str">
            <v xml:space="preserve">No </v>
          </cell>
          <cell r="AB86" t="str">
            <v>Yes</v>
          </cell>
          <cell r="AC86">
            <v>0</v>
          </cell>
          <cell r="AD86">
            <v>0.875</v>
          </cell>
          <cell r="AE86">
            <v>0.05</v>
          </cell>
          <cell r="AF86">
            <v>0.875</v>
          </cell>
          <cell r="AG86">
            <v>8.3333333333333329E-2</v>
          </cell>
          <cell r="AH86">
            <v>0</v>
          </cell>
          <cell r="AI86">
            <v>0</v>
          </cell>
          <cell r="AJ86">
            <v>1.8833333333333333</v>
          </cell>
          <cell r="AK86" t="str">
            <v xml:space="preserve">Not predicted to be repairable in situ without the removal of the Tank. </v>
          </cell>
          <cell r="AL86" t="str">
            <v xml:space="preserve">Expected to need 2 mechanics to remove the tank.  </v>
          </cell>
          <cell r="AM86" t="str">
            <v xml:space="preserve">Remove the Tank for access, See above for details. Remove Top plate to gain access to the Bulkhead to prevent excessive torque forces. May require the removal of Safoam to gain access. </v>
          </cell>
          <cell r="AR86" t="str">
            <v xml:space="preserve">Repair by exchange available at First or Second line without special facilities. </v>
          </cell>
          <cell r="AS86" t="str">
            <v>Use thread-locking compound on fasteners. Use silicone grease on bonded seals for preservation.  Use anti-seizing grease/compound on bulkhead connectors and bolts.  Use  bonding compound on mounting strap clamp locations as required.</v>
          </cell>
          <cell r="AT86" t="str">
            <v xml:space="preserve">No Special Tools predicted. </v>
          </cell>
          <cell r="AU86">
            <v>2</v>
          </cell>
          <cell r="AV86" t="str">
            <v>No</v>
          </cell>
          <cell r="AW86" t="str">
            <v xml:space="preserve">No predicted life limitations. </v>
          </cell>
          <cell r="AY86">
            <v>85</v>
          </cell>
        </row>
        <row r="87">
          <cell r="A87">
            <v>86</v>
          </cell>
          <cell r="B87">
            <v>21</v>
          </cell>
          <cell r="C87" t="str">
            <v>MLN14</v>
          </cell>
          <cell r="E87" t="str">
            <v>MAIN TANK  1  - SCOUT</v>
          </cell>
          <cell r="F87" t="str">
            <v>Fitting</v>
          </cell>
          <cell r="G87" t="str">
            <v>APU Fuel Return LRU (6)</v>
          </cell>
          <cell r="H87" t="str">
            <v>M14 X 1.5  Locknut</v>
          </cell>
          <cell r="I87">
            <v>1</v>
          </cell>
          <cell r="J87">
            <v>1</v>
          </cell>
          <cell r="K87">
            <v>4.4857137227114409E-2</v>
          </cell>
          <cell r="L87">
            <v>4.4857137227114409E-2</v>
          </cell>
          <cell r="M87">
            <v>4.4857137227114411E-8</v>
          </cell>
          <cell r="N87">
            <v>22292996.428571429</v>
          </cell>
          <cell r="O87" t="str">
            <v>NPRD 95 P2-146, Nut Plain Hexagon P# MS-51968-17- 1/624.2039M GM converted to hours.</v>
          </cell>
          <cell r="Q87">
            <v>1</v>
          </cell>
          <cell r="R87">
            <v>1.8833333333333333</v>
          </cell>
          <cell r="S87">
            <v>8.4480941777732133E-2</v>
          </cell>
          <cell r="T87">
            <v>2</v>
          </cell>
          <cell r="U87">
            <v>12</v>
          </cell>
          <cell r="V87" t="str">
            <v>212</v>
          </cell>
          <cell r="W87">
            <v>83</v>
          </cell>
          <cell r="X87" t="str">
            <v>MAIN TANK  1  - SCOUT</v>
          </cell>
          <cell r="Y87" t="str">
            <v>Y</v>
          </cell>
          <cell r="Z87" t="str">
            <v>Not predicted to be repairable in situ without the removal of the Tank. Expected to need 2 mechanics to remove the tank.  Remove the Tank for access, See above for details. Remove Top plate to gain access to the Bulkhead to prevent excessive torque forces</v>
          </cell>
          <cell r="AA87" t="str">
            <v xml:space="preserve">No </v>
          </cell>
          <cell r="AB87" t="str">
            <v>Yes</v>
          </cell>
          <cell r="AC87">
            <v>0</v>
          </cell>
          <cell r="AD87">
            <v>0.875</v>
          </cell>
          <cell r="AE87">
            <v>0.05</v>
          </cell>
          <cell r="AF87">
            <v>0.875</v>
          </cell>
          <cell r="AG87">
            <v>8.3333333333333329E-2</v>
          </cell>
          <cell r="AH87">
            <v>0</v>
          </cell>
          <cell r="AI87">
            <v>0</v>
          </cell>
          <cell r="AJ87">
            <v>1.8833333333333333</v>
          </cell>
          <cell r="AK87" t="str">
            <v xml:space="preserve">Not predicted to be repairable in situ without the removal of the Tank. </v>
          </cell>
          <cell r="AL87" t="str">
            <v xml:space="preserve">Expected to need 2 mechanics to remove the tank.  </v>
          </cell>
          <cell r="AM87" t="str">
            <v xml:space="preserve">Remove the Tank for access, See above for details. Remove Top plate to gain access to the Bulkhead to prevent excessive torque forces. May require the removal of Safoam to gain access. </v>
          </cell>
          <cell r="AR87" t="str">
            <v xml:space="preserve">Repair by exchange available at First or Second line without special facilities. </v>
          </cell>
          <cell r="AS87" t="str">
            <v>Use thread-locking compound on fasteners. Use silicone grease on bonded seals for preservation.  Use anti-seizing grease/compound on bulkhead connectors and bolts.  Use  bonding compound on mounting strap clamp locations as required.</v>
          </cell>
          <cell r="AT87" t="str">
            <v xml:space="preserve">No Special Tools predicted. </v>
          </cell>
          <cell r="AU87">
            <v>2</v>
          </cell>
          <cell r="AV87" t="str">
            <v>No</v>
          </cell>
          <cell r="AW87" t="str">
            <v xml:space="preserve">No predicted life limitations. </v>
          </cell>
          <cell r="AY87">
            <v>86</v>
          </cell>
        </row>
        <row r="88">
          <cell r="A88">
            <v>87</v>
          </cell>
          <cell r="B88">
            <v>6</v>
          </cell>
          <cell r="C88" t="str">
            <v>14MM BONDED</v>
          </cell>
          <cell r="E88" t="str">
            <v>MAIN TANK  1  - SCOUT</v>
          </cell>
          <cell r="F88" t="str">
            <v>Seal</v>
          </cell>
          <cell r="G88" t="str">
            <v>APU Fuel Return LRU (6)</v>
          </cell>
          <cell r="H88" t="str">
            <v>M14 X 1.5  Bonded Seal</v>
          </cell>
          <cell r="I88">
            <v>1</v>
          </cell>
          <cell r="J88">
            <v>1</v>
          </cell>
          <cell r="K88">
            <v>0.19500000000000001</v>
          </cell>
          <cell r="L88">
            <v>0.19500000000000001</v>
          </cell>
          <cell r="M88">
            <v>1.9500000000000001E-7</v>
          </cell>
          <cell r="N88">
            <v>5128205.128205128</v>
          </cell>
          <cell r="O88" t="str">
            <v>NPRD 95 P2-179, Seal O-Ring - 0.0780 GF converted to GM.</v>
          </cell>
          <cell r="Q88">
            <v>1</v>
          </cell>
          <cell r="R88">
            <v>1.8833333333333333</v>
          </cell>
          <cell r="S88">
            <v>0.36725000000000002</v>
          </cell>
          <cell r="T88">
            <v>2</v>
          </cell>
          <cell r="U88">
            <v>12</v>
          </cell>
          <cell r="V88" t="str">
            <v>212</v>
          </cell>
          <cell r="W88">
            <v>84</v>
          </cell>
          <cell r="X88" t="str">
            <v>MAIN TANK  1  - SCOUT</v>
          </cell>
          <cell r="Y88" t="str">
            <v>Y</v>
          </cell>
          <cell r="Z88" t="str">
            <v>Not predicted to be repairable in situ without the removal of the Tank. Expected to need 2 mechanics to remove the tank.  Remove the Tank for access, See above for details. Remove Top plate to gain access to the Bulkhead to prevent excessive torque forces</v>
          </cell>
          <cell r="AA88" t="str">
            <v xml:space="preserve">No </v>
          </cell>
          <cell r="AB88" t="str">
            <v>Yes</v>
          </cell>
          <cell r="AC88">
            <v>0</v>
          </cell>
          <cell r="AD88">
            <v>0.875</v>
          </cell>
          <cell r="AE88">
            <v>0.05</v>
          </cell>
          <cell r="AF88">
            <v>0.875</v>
          </cell>
          <cell r="AG88">
            <v>8.3333333333333329E-2</v>
          </cell>
          <cell r="AH88">
            <v>0</v>
          </cell>
          <cell r="AI88">
            <v>0</v>
          </cell>
          <cell r="AJ88">
            <v>1.8833333333333333</v>
          </cell>
          <cell r="AK88" t="str">
            <v xml:space="preserve">Not predicted to be repairable in situ without the removal of the Tank. </v>
          </cell>
          <cell r="AL88" t="str">
            <v xml:space="preserve">Expected to need 2 mechanics to remove the tank.  </v>
          </cell>
          <cell r="AM88" t="str">
            <v xml:space="preserve">Remove the Tank for access, See above for details. Remove Top plate to gain access to the Bulkhead to prevent excessive torque forces. May require the removal of Safoam to gain access. </v>
          </cell>
          <cell r="AR88" t="str">
            <v xml:space="preserve">Repair by exchange available at First or Second line without special facilities. </v>
          </cell>
          <cell r="AS88" t="str">
            <v>Use thread-locking compound on fasteners. Use silicone grease on bonded seals for preservation.  Use anti-seizing grease/compound on bulkhead connectors and bolts.  Use  bonding compound on mounting strap clamp locations as required.</v>
          </cell>
          <cell r="AT88" t="str">
            <v xml:space="preserve">No Special Tools predicted. </v>
          </cell>
          <cell r="AU88">
            <v>2</v>
          </cell>
          <cell r="AV88" t="str">
            <v>yes - 10 years</v>
          </cell>
          <cell r="AW88" t="str">
            <v>Life Limited.  Exchange at 10 years.</v>
          </cell>
          <cell r="AY88">
            <v>87</v>
          </cell>
        </row>
        <row r="89">
          <cell r="A89">
            <v>88</v>
          </cell>
          <cell r="B89">
            <v>24</v>
          </cell>
          <cell r="C89" t="str">
            <v>EW08LOMDCF</v>
          </cell>
          <cell r="E89" t="str">
            <v>MAIN TANK  1  - SCOUT</v>
          </cell>
          <cell r="F89" t="str">
            <v>Fitting</v>
          </cell>
          <cell r="G89" t="str">
            <v>APU Fuel Return LRU (6)</v>
          </cell>
          <cell r="H89" t="str">
            <v>M14 X 1.5  90° Swivel Fem/Fixed Male Union</v>
          </cell>
          <cell r="I89">
            <v>1</v>
          </cell>
          <cell r="J89">
            <v>1</v>
          </cell>
          <cell r="K89">
            <v>2.5424000000000002</v>
          </cell>
          <cell r="L89">
            <v>2.5424000000000002</v>
          </cell>
          <cell r="M89">
            <v>2.5424000000000004E-6</v>
          </cell>
          <cell r="N89">
            <v>393329.13782252988</v>
          </cell>
          <cell r="O89" t="str">
            <v>NPRD 95 P2-49, Connector Adapter - 0.0908M converted to hours</v>
          </cell>
          <cell r="Q89">
            <v>1</v>
          </cell>
          <cell r="R89">
            <v>0.18333333333333332</v>
          </cell>
          <cell r="S89">
            <v>0.46610666666666667</v>
          </cell>
          <cell r="T89">
            <v>2</v>
          </cell>
          <cell r="U89">
            <v>12</v>
          </cell>
          <cell r="V89" t="str">
            <v>212</v>
          </cell>
          <cell r="W89">
            <v>85</v>
          </cell>
          <cell r="X89" t="str">
            <v>MAIN TANK  1  - SCOUT</v>
          </cell>
          <cell r="Y89" t="str">
            <v>Y</v>
          </cell>
          <cell r="Z89" t="str">
            <v>Predicted to be repairable in situ. Expected to need 1 mechanic to conduct maintenance.  Remove and replace the part with standard Tools. Repair by exchange available at First or Second line without special facilities. No consumeables predicted. No Specia</v>
          </cell>
          <cell r="AA89" t="str">
            <v>YES</v>
          </cell>
          <cell r="AB89" t="str">
            <v>NO</v>
          </cell>
          <cell r="AC89">
            <v>0</v>
          </cell>
          <cell r="AD89">
            <v>0</v>
          </cell>
          <cell r="AE89">
            <v>0.18333333333333332</v>
          </cell>
          <cell r="AF89">
            <v>0</v>
          </cell>
          <cell r="AG89">
            <v>0</v>
          </cell>
          <cell r="AH89">
            <v>0</v>
          </cell>
          <cell r="AI89">
            <v>0</v>
          </cell>
          <cell r="AJ89">
            <v>0.18333333333333332</v>
          </cell>
          <cell r="AK89" t="str">
            <v xml:space="preserve">Predicted to be repairable in situ. </v>
          </cell>
          <cell r="AL89" t="str">
            <v xml:space="preserve">Expected to need 1 mechanic to conduct maintenance.  </v>
          </cell>
          <cell r="AO89" t="str">
            <v xml:space="preserve">Remove and replace the part with standard Tools. </v>
          </cell>
          <cell r="AR89" t="str">
            <v xml:space="preserve">Repair by exchange available at First or Second line without special facilities. </v>
          </cell>
          <cell r="AS89" t="str">
            <v xml:space="preserve">No consumeables predicted. </v>
          </cell>
          <cell r="AT89" t="str">
            <v xml:space="preserve">No Special Tools predicted. </v>
          </cell>
          <cell r="AU89">
            <v>1</v>
          </cell>
          <cell r="AV89" t="str">
            <v>No</v>
          </cell>
          <cell r="AW89" t="str">
            <v xml:space="preserve">No predicted life limitations. </v>
          </cell>
          <cell r="AY89">
            <v>88</v>
          </cell>
        </row>
        <row r="90">
          <cell r="A90">
            <v>89</v>
          </cell>
          <cell r="B90">
            <v>25</v>
          </cell>
          <cell r="C90" t="str">
            <v>FT28450</v>
          </cell>
          <cell r="E90" t="str">
            <v>MAIN TANK  1  - SCOUT</v>
          </cell>
          <cell r="F90" t="str">
            <v>Fitting</v>
          </cell>
          <cell r="G90" t="str">
            <v>Fuel Feed - Aft Pick Up(2) Optical sensor</v>
          </cell>
          <cell r="H90" t="str">
            <v>FNAV ASSEMBLY</v>
          </cell>
          <cell r="I90">
            <v>1</v>
          </cell>
          <cell r="J90">
            <v>1</v>
          </cell>
          <cell r="K90">
            <v>2.6158200555016551</v>
          </cell>
          <cell r="L90">
            <v>2.6158200555016551</v>
          </cell>
          <cell r="M90">
            <v>2.6158200555016553E-6</v>
          </cell>
          <cell r="N90">
            <v>382289.29314031987</v>
          </cell>
          <cell r="O90" t="str">
            <v>Part comparison to FT54024</v>
          </cell>
          <cell r="Q90">
            <v>1</v>
          </cell>
          <cell r="R90">
            <v>1.2666666666666666</v>
          </cell>
          <cell r="S90">
            <v>3.3133720703020964</v>
          </cell>
          <cell r="T90">
            <v>2</v>
          </cell>
          <cell r="U90">
            <v>13</v>
          </cell>
          <cell r="V90" t="str">
            <v>213</v>
          </cell>
          <cell r="W90">
            <v>86</v>
          </cell>
          <cell r="X90" t="str">
            <v>MAIN TANK  1  - SCOUT</v>
          </cell>
          <cell r="Y90" t="str">
            <v>Y</v>
          </cell>
          <cell r="Z90" t="str">
            <v>Not predicted to be repairable in situ without the removal of the Tank. Expected to need 2 mechanics to remove the tank.  Remove and replace tank in accordance with above.  Remove and replace the part with standard Tools. Repair by exchange available at F</v>
          </cell>
          <cell r="AA90" t="str">
            <v>No</v>
          </cell>
          <cell r="AB90" t="str">
            <v>Yes</v>
          </cell>
          <cell r="AC90">
            <v>0</v>
          </cell>
          <cell r="AD90">
            <v>0.5</v>
          </cell>
          <cell r="AE90">
            <v>0.18333333333333332</v>
          </cell>
          <cell r="AF90">
            <v>0.5</v>
          </cell>
          <cell r="AG90">
            <v>8.3333333333333329E-2</v>
          </cell>
          <cell r="AH90">
            <v>0</v>
          </cell>
          <cell r="AI90">
            <v>0</v>
          </cell>
          <cell r="AJ90">
            <v>1.2666666666666666</v>
          </cell>
          <cell r="AK90" t="str">
            <v xml:space="preserve">Not predicted to be repairable in situ without the removal of the Tank. </v>
          </cell>
          <cell r="AL90" t="str">
            <v xml:space="preserve">Expected to need 2 mechanics to remove the tank.  </v>
          </cell>
          <cell r="AM90" t="str">
            <v xml:space="preserve">Remove and replace tank in accordance with above.  </v>
          </cell>
          <cell r="AO90" t="str">
            <v xml:space="preserve">Remove and replace the part with standard Tools. </v>
          </cell>
          <cell r="AR90" t="str">
            <v xml:space="preserve">Repair by exchange available at First or Second line without special facilities. </v>
          </cell>
          <cell r="AS90" t="str">
            <v>Use thread-locking compound on fasteners. Use silicone grease on bonded seals for preservation.  Use anti-seizing grease/compound on bulkhead connectors and bolts.  Use  bonding compound on mounting strap clamp locations as required.</v>
          </cell>
          <cell r="AT90" t="str">
            <v xml:space="preserve">No Special Tools predicted. </v>
          </cell>
          <cell r="AU90">
            <v>2</v>
          </cell>
          <cell r="AV90" t="str">
            <v>No</v>
          </cell>
          <cell r="AW90" t="str">
            <v xml:space="preserve">No predicted life limitations. </v>
          </cell>
          <cell r="AY90">
            <v>89</v>
          </cell>
        </row>
        <row r="91">
          <cell r="A91">
            <v>90</v>
          </cell>
          <cell r="B91">
            <v>6</v>
          </cell>
          <cell r="C91" t="str">
            <v>Y-BS-M36</v>
          </cell>
          <cell r="E91" t="str">
            <v>MAIN TANK  1  - SCOUT</v>
          </cell>
          <cell r="F91" t="str">
            <v>Seal</v>
          </cell>
          <cell r="G91" t="str">
            <v>Fuel Feed - Aft Pick Up(2) Optical sensor</v>
          </cell>
          <cell r="H91" t="str">
            <v>M36 Bonded Seal</v>
          </cell>
          <cell r="I91">
            <v>1</v>
          </cell>
          <cell r="J91">
            <v>1</v>
          </cell>
          <cell r="K91">
            <v>0.19500000000000001</v>
          </cell>
          <cell r="L91">
            <v>0.19500000000000001</v>
          </cell>
          <cell r="M91">
            <v>1.9500000000000001E-7</v>
          </cell>
          <cell r="N91">
            <v>5128205.128205128</v>
          </cell>
          <cell r="O91" t="str">
            <v>NPRD 95 P2-179, Seal O-Ring - 0.0780 GF converted to GM.</v>
          </cell>
          <cell r="Q91">
            <v>1</v>
          </cell>
          <cell r="R91">
            <v>1.8833333333333333</v>
          </cell>
          <cell r="S91">
            <v>0.36725000000000002</v>
          </cell>
          <cell r="T91">
            <v>2</v>
          </cell>
          <cell r="U91">
            <v>13</v>
          </cell>
          <cell r="V91" t="str">
            <v>213</v>
          </cell>
          <cell r="W91">
            <v>87</v>
          </cell>
          <cell r="X91" t="str">
            <v>MAIN TANK  1  - SCOUT</v>
          </cell>
          <cell r="Y91" t="str">
            <v>Y</v>
          </cell>
          <cell r="Z91" t="str">
            <v>Not predicted to be repairable in situ without the removal of the Tank. Expected to need 2 mechanics to remove the tank.  Remove the Tank for access, See above for details. Remove Top plate to gain access to the Bulkhead to prevent excessive torque forces</v>
          </cell>
          <cell r="AA91" t="str">
            <v xml:space="preserve">No </v>
          </cell>
          <cell r="AB91" t="str">
            <v>Yes</v>
          </cell>
          <cell r="AC91">
            <v>0</v>
          </cell>
          <cell r="AD91">
            <v>0.875</v>
          </cell>
          <cell r="AE91">
            <v>0.05</v>
          </cell>
          <cell r="AF91">
            <v>0.875</v>
          </cell>
          <cell r="AG91">
            <v>8.3333333333333329E-2</v>
          </cell>
          <cell r="AH91">
            <v>0</v>
          </cell>
          <cell r="AI91">
            <v>0</v>
          </cell>
          <cell r="AJ91">
            <v>1.8833333333333333</v>
          </cell>
          <cell r="AK91" t="str">
            <v xml:space="preserve">Not predicted to be repairable in situ without the removal of the Tank. </v>
          </cell>
          <cell r="AL91" t="str">
            <v xml:space="preserve">Expected to need 2 mechanics to remove the tank.  </v>
          </cell>
          <cell r="AM91" t="str">
            <v xml:space="preserve">Remove the Tank for access, See above for details. Remove Top plate to gain access to the Bulkhead to prevent excessive torque forces. May require the removal of Safoam to gain access. </v>
          </cell>
          <cell r="AR91" t="str">
            <v xml:space="preserve">Repair by exchange available at First or Second line without special facilities. </v>
          </cell>
          <cell r="AS91" t="str">
            <v>Use thread-locking compound on fasteners. Use silicone grease on bonded seals for preservation.  Use anti-seizing grease/compound on bulkhead connectors and bolts.  Use  bonding compound on mounting strap clamp locations as required.</v>
          </cell>
          <cell r="AT91" t="str">
            <v xml:space="preserve">No Special Tools predicted. </v>
          </cell>
          <cell r="AU91">
            <v>2</v>
          </cell>
          <cell r="AV91" t="str">
            <v>yes - 10 years</v>
          </cell>
          <cell r="AW91" t="str">
            <v>Life Limited.  Exchange at 10 years.</v>
          </cell>
          <cell r="AY91">
            <v>90</v>
          </cell>
        </row>
        <row r="92">
          <cell r="A92">
            <v>91</v>
          </cell>
          <cell r="B92">
            <v>26</v>
          </cell>
          <cell r="C92" t="str">
            <v>FT28300</v>
          </cell>
          <cell r="E92" t="str">
            <v>MAIN TANK  1  - SCOUT</v>
          </cell>
          <cell r="F92" t="str">
            <v>Fitting</v>
          </cell>
          <cell r="G92" t="str">
            <v>Fuel Feed - Aft Pick Up(2) Optical sensor</v>
          </cell>
          <cell r="H92" t="str">
            <v>Backing Ring Bottom</v>
          </cell>
          <cell r="I92">
            <v>1</v>
          </cell>
          <cell r="J92">
            <v>1</v>
          </cell>
          <cell r="K92">
            <v>0.224</v>
          </cell>
          <cell r="L92">
            <v>0.224</v>
          </cell>
          <cell r="M92">
            <v>2.2399999999999999E-7</v>
          </cell>
          <cell r="N92">
            <v>4464285.7142857146</v>
          </cell>
          <cell r="O92" t="str">
            <v>NPRD 95 P2-152, Plate - 0.008M GM converted to hours.</v>
          </cell>
          <cell r="Q92">
            <v>1</v>
          </cell>
          <cell r="R92">
            <v>1.2666666666666666</v>
          </cell>
          <cell r="S92">
            <v>0.28373333333333334</v>
          </cell>
          <cell r="T92">
            <v>2</v>
          </cell>
          <cell r="U92">
            <v>13</v>
          </cell>
          <cell r="V92" t="str">
            <v>213</v>
          </cell>
          <cell r="W92">
            <v>88</v>
          </cell>
          <cell r="X92" t="str">
            <v>MAIN TANK  1  - SCOUT</v>
          </cell>
          <cell r="Y92" t="str">
            <v>Y</v>
          </cell>
          <cell r="Z92" t="str">
            <v>Not predicted to be repairable in situ without the removal of the Tank. Expected to need 2 mechanics to remove the tank.  Remove and replace tank in accordance with above.  Remove and replace the part with standard Tools. Repair by exchange available at F</v>
          </cell>
          <cell r="AA92" t="str">
            <v>No</v>
          </cell>
          <cell r="AB92" t="str">
            <v>Yes</v>
          </cell>
          <cell r="AC92">
            <v>0</v>
          </cell>
          <cell r="AD92">
            <v>0.5</v>
          </cell>
          <cell r="AE92">
            <v>0.18333333333333332</v>
          </cell>
          <cell r="AF92">
            <v>0.5</v>
          </cell>
          <cell r="AG92">
            <v>8.3333333333333329E-2</v>
          </cell>
          <cell r="AH92">
            <v>0</v>
          </cell>
          <cell r="AI92">
            <v>0</v>
          </cell>
          <cell r="AJ92">
            <v>1.2666666666666666</v>
          </cell>
          <cell r="AK92" t="str">
            <v xml:space="preserve">Not predicted to be repairable in situ without the removal of the Tank. </v>
          </cell>
          <cell r="AL92" t="str">
            <v xml:space="preserve">Expected to need 2 mechanics to remove the tank.  </v>
          </cell>
          <cell r="AM92" t="str">
            <v xml:space="preserve">Remove and replace tank in accordance with above.  </v>
          </cell>
          <cell r="AO92" t="str">
            <v xml:space="preserve">Remove and replace the part with standard Tools. </v>
          </cell>
          <cell r="AR92" t="str">
            <v xml:space="preserve">Repair by exchange available at First or Second line without special facilities. </v>
          </cell>
          <cell r="AS92" t="str">
            <v>Use thread-locking compound on fasteners. Use silicone grease on bonded seals for preservation.  Use anti-seizing grease/compound on bulkhead connectors and bolts.  Use  bonding compound on mounting strap clamp locations as required.</v>
          </cell>
          <cell r="AT92" t="str">
            <v xml:space="preserve">No Special Tools predicted. </v>
          </cell>
          <cell r="AU92">
            <v>2</v>
          </cell>
          <cell r="AV92" t="str">
            <v>yes - 10 years</v>
          </cell>
          <cell r="AY92">
            <v>91</v>
          </cell>
        </row>
        <row r="93">
          <cell r="A93">
            <v>92</v>
          </cell>
          <cell r="B93">
            <v>13</v>
          </cell>
          <cell r="C93" t="str">
            <v>FT28299</v>
          </cell>
          <cell r="E93" t="str">
            <v>MAIN TANK  1  - SCOUT</v>
          </cell>
          <cell r="F93" t="str">
            <v>Seal</v>
          </cell>
          <cell r="G93" t="str">
            <v>Fuel Feed - Aft Pick Up(2) Optical sensor</v>
          </cell>
          <cell r="H93" t="str">
            <v>Backing Plate Gasket</v>
          </cell>
          <cell r="I93">
            <v>2</v>
          </cell>
          <cell r="J93">
            <v>2</v>
          </cell>
          <cell r="K93">
            <v>2.8915175482151878E-3</v>
          </cell>
          <cell r="L93">
            <v>5.7830350964303756E-3</v>
          </cell>
          <cell r="M93">
            <v>5.7830350964303757E-9</v>
          </cell>
          <cell r="N93">
            <v>172919580</v>
          </cell>
          <cell r="O93" t="str">
            <v>NPRD 95 P2- 98, Gasket P# 2-242N674-70 - 1/864.5979 GF converted to GM.</v>
          </cell>
          <cell r="Q93">
            <v>1</v>
          </cell>
          <cell r="R93">
            <v>1.2666666666666666</v>
          </cell>
          <cell r="S93">
            <v>3.6625888944059044E-3</v>
          </cell>
          <cell r="T93">
            <v>2</v>
          </cell>
          <cell r="U93">
            <v>13</v>
          </cell>
          <cell r="V93" t="str">
            <v>213</v>
          </cell>
          <cell r="W93">
            <v>89</v>
          </cell>
          <cell r="X93" t="str">
            <v>MAIN TANK  1  - SCOUT</v>
          </cell>
          <cell r="Y93" t="str">
            <v>Y</v>
          </cell>
          <cell r="Z93" t="str">
            <v>Not predicted to be repairable in situ without the removal of the Tank. Expected to need 2 mechanics to remove the tank.  Remove and replace tank in accordance with above.  Remove and replace the part with standard Tools. Repair by exchange available at F</v>
          </cell>
          <cell r="AA93" t="str">
            <v>No</v>
          </cell>
          <cell r="AB93" t="str">
            <v>Yes</v>
          </cell>
          <cell r="AC93">
            <v>0</v>
          </cell>
          <cell r="AD93">
            <v>0.5</v>
          </cell>
          <cell r="AE93">
            <v>0.18333333333333332</v>
          </cell>
          <cell r="AF93">
            <v>0.5</v>
          </cell>
          <cell r="AG93">
            <v>8.3333333333333329E-2</v>
          </cell>
          <cell r="AH93">
            <v>0</v>
          </cell>
          <cell r="AI93">
            <v>0</v>
          </cell>
          <cell r="AJ93">
            <v>1.2666666666666666</v>
          </cell>
          <cell r="AK93" t="str">
            <v xml:space="preserve">Not predicted to be repairable in situ without the removal of the Tank. </v>
          </cell>
          <cell r="AL93" t="str">
            <v xml:space="preserve">Expected to need 2 mechanics to remove the tank.  </v>
          </cell>
          <cell r="AM93" t="str">
            <v xml:space="preserve">Remove and replace tank in accordance with above.  </v>
          </cell>
          <cell r="AO93" t="str">
            <v xml:space="preserve">Remove and replace the part with standard Tools. </v>
          </cell>
          <cell r="AR93" t="str">
            <v xml:space="preserve">Repair by exchange available at First or Second line without special facilities. </v>
          </cell>
          <cell r="AS93" t="str">
            <v>Use thread-locking compound on fasteners. Use silicone grease on bonded seals for preservation.  Use anti-seizing grease/compound on bulkhead connectors and bolts.  Use  bonding compound on mounting strap clamp locations as required.</v>
          </cell>
          <cell r="AT93" t="str">
            <v xml:space="preserve">No Special Tools predicted. </v>
          </cell>
          <cell r="AU93">
            <v>2</v>
          </cell>
          <cell r="AV93" t="str">
            <v>yes - 10 years</v>
          </cell>
          <cell r="AW93" t="str">
            <v>Life Limited.  Exchange at 10 years.</v>
          </cell>
          <cell r="AY93">
            <v>92</v>
          </cell>
        </row>
        <row r="94">
          <cell r="A94">
            <v>93</v>
          </cell>
          <cell r="B94">
            <v>11</v>
          </cell>
          <cell r="C94" t="str">
            <v>FT28298</v>
          </cell>
          <cell r="E94" t="str">
            <v>MAIN TANK  1  - SCOUT</v>
          </cell>
          <cell r="F94" t="str">
            <v>Seal</v>
          </cell>
          <cell r="G94" t="str">
            <v>Fuel Feed - Aft Pick Up(2) Optical sensor</v>
          </cell>
          <cell r="H94" t="str">
            <v>Backing Plate</v>
          </cell>
          <cell r="I94">
            <v>1</v>
          </cell>
          <cell r="J94">
            <v>1</v>
          </cell>
          <cell r="K94">
            <v>0.224</v>
          </cell>
          <cell r="L94">
            <v>0.224</v>
          </cell>
          <cell r="M94">
            <v>2.2399999999999999E-7</v>
          </cell>
          <cell r="N94">
            <v>4464285.7142857146</v>
          </cell>
          <cell r="O94" t="str">
            <v>NPRD 95 P2-152, Plate - 0.008M GM converted to hours.</v>
          </cell>
          <cell r="Q94">
            <v>1</v>
          </cell>
          <cell r="R94">
            <v>0.6</v>
          </cell>
          <cell r="S94">
            <v>0.13439999999999999</v>
          </cell>
          <cell r="T94">
            <v>2</v>
          </cell>
          <cell r="U94">
            <v>13</v>
          </cell>
          <cell r="V94" t="str">
            <v>213</v>
          </cell>
          <cell r="W94">
            <v>90</v>
          </cell>
          <cell r="X94" t="str">
            <v>MAIN TANK  1  - SCOUT</v>
          </cell>
          <cell r="Y94" t="str">
            <v>Y</v>
          </cell>
          <cell r="Z94" t="str">
            <v>Not predicted to be repairable in situ without the removal of the Tank. Expected to need 2 mechanics to remove the tank.  Remove the Tank for access, See above for details. Remove the Top Access Plate. Reinstall in the reverse order. Repair by exchange av</v>
          </cell>
          <cell r="AA94" t="str">
            <v>No</v>
          </cell>
          <cell r="AB94" t="str">
            <v>Yes</v>
          </cell>
          <cell r="AC94">
            <v>0</v>
          </cell>
          <cell r="AD94">
            <v>0</v>
          </cell>
          <cell r="AE94">
            <v>0.51666666666666661</v>
          </cell>
          <cell r="AF94">
            <v>0</v>
          </cell>
          <cell r="AG94">
            <v>8.3333333333333329E-2</v>
          </cell>
          <cell r="AH94">
            <v>0</v>
          </cell>
          <cell r="AI94">
            <v>0</v>
          </cell>
          <cell r="AJ94">
            <v>0.6</v>
          </cell>
          <cell r="AK94" t="str">
            <v xml:space="preserve">Not predicted to be repairable in situ without the removal of the Tank. </v>
          </cell>
          <cell r="AL94" t="str">
            <v xml:space="preserve">Expected to need 2 mechanics to remove the tank.  </v>
          </cell>
          <cell r="AM94" t="str">
            <v xml:space="preserve">Remove the Tank for access, See above for details. </v>
          </cell>
          <cell r="AN94" t="str">
            <v xml:space="preserve">Remove the Top Access Plate. </v>
          </cell>
          <cell r="AP94" t="str">
            <v xml:space="preserve">Reinstall in the reverse order. </v>
          </cell>
          <cell r="AR94" t="str">
            <v xml:space="preserve">Repair by exchange available at First or Second line without special facilities. </v>
          </cell>
          <cell r="AS94" t="str">
            <v>Use thread-locking compound on fasteners. Use silicone grease on bonded seals for preservation.  Use anti-seizing grease/compound on bulkhead connectors and bolts.  Use  bonding compound on mounting strap clamp locations as required.</v>
          </cell>
          <cell r="AT94" t="str">
            <v xml:space="preserve">No Special Tools predicted. </v>
          </cell>
          <cell r="AU94">
            <v>2</v>
          </cell>
          <cell r="AV94" t="str">
            <v>No</v>
          </cell>
          <cell r="AW94" t="str">
            <v xml:space="preserve">No predicted life limitations. </v>
          </cell>
          <cell r="AY94">
            <v>93</v>
          </cell>
        </row>
        <row r="95">
          <cell r="A95">
            <v>94</v>
          </cell>
          <cell r="B95">
            <v>18</v>
          </cell>
          <cell r="C95" t="str">
            <v>BT-M6X16CSK/SS</v>
          </cell>
          <cell r="E95" t="str">
            <v>MAIN TANK  1  - SCOUT</v>
          </cell>
          <cell r="F95" t="str">
            <v>Fastener</v>
          </cell>
          <cell r="G95" t="str">
            <v>Fuel Feed - Aft Pick Up(2) Optical sensor</v>
          </cell>
          <cell r="H95" t="str">
            <v>M6 Bolt CSK Head</v>
          </cell>
          <cell r="I95">
            <v>5</v>
          </cell>
          <cell r="J95">
            <v>5</v>
          </cell>
          <cell r="K95">
            <v>5.6000000000000001E-2</v>
          </cell>
          <cell r="L95">
            <v>0.28000000000000003</v>
          </cell>
          <cell r="M95">
            <v>2.8000000000000002E-7</v>
          </cell>
          <cell r="N95">
            <v>3571428.5714285709</v>
          </cell>
          <cell r="O95" t="str">
            <v>NPRD 95 P2-20, Bolt Hex Head - 0.0020M converted to hours</v>
          </cell>
          <cell r="Q95">
            <v>1</v>
          </cell>
          <cell r="R95">
            <v>0.05</v>
          </cell>
          <cell r="S95">
            <v>2.8000000000000004E-3</v>
          </cell>
          <cell r="T95">
            <v>2</v>
          </cell>
          <cell r="U95">
            <v>13</v>
          </cell>
          <cell r="V95" t="str">
            <v>213</v>
          </cell>
          <cell r="W95">
            <v>91</v>
          </cell>
          <cell r="X95" t="str">
            <v>MAIN TANK  1  - SCOUT</v>
          </cell>
          <cell r="Y95" t="str">
            <v>Y</v>
          </cell>
          <cell r="Z95" t="str">
            <v>Predicted to be repairable in situ. Expected to need 1 mechanic to conduct maintenance.  Remove and replace the part with standard Tools. Repair by exchange available at First or Second line without special facilities. No consumeables predicted. No Specia</v>
          </cell>
          <cell r="AA95" t="str">
            <v>YES</v>
          </cell>
          <cell r="AB95" t="str">
            <v>NO</v>
          </cell>
          <cell r="AC95">
            <v>0</v>
          </cell>
          <cell r="AD95">
            <v>0</v>
          </cell>
          <cell r="AE95">
            <v>0.05</v>
          </cell>
          <cell r="AF95">
            <v>0</v>
          </cell>
          <cell r="AG95">
            <v>0</v>
          </cell>
          <cell r="AH95">
            <v>0</v>
          </cell>
          <cell r="AI95">
            <v>0</v>
          </cell>
          <cell r="AJ95">
            <v>0.05</v>
          </cell>
          <cell r="AK95" t="str">
            <v xml:space="preserve">Predicted to be repairable in situ. </v>
          </cell>
          <cell r="AL95" t="str">
            <v xml:space="preserve">Expected to need 1 mechanic to conduct maintenance.  </v>
          </cell>
          <cell r="AO95" t="str">
            <v xml:space="preserve">Remove and replace the part with standard Tools. </v>
          </cell>
          <cell r="AR95" t="str">
            <v xml:space="preserve">Repair by exchange available at First or Second line without special facilities. </v>
          </cell>
          <cell r="AS95" t="str">
            <v xml:space="preserve">No consumeables predicted. </v>
          </cell>
          <cell r="AT95" t="str">
            <v xml:space="preserve">No Special Tools predicted. </v>
          </cell>
          <cell r="AU95">
            <v>1</v>
          </cell>
          <cell r="AV95" t="str">
            <v>No</v>
          </cell>
          <cell r="AW95" t="str">
            <v xml:space="preserve">No predicted life limitations. </v>
          </cell>
          <cell r="AY95">
            <v>94</v>
          </cell>
        </row>
        <row r="96">
          <cell r="A96">
            <v>95</v>
          </cell>
          <cell r="B96">
            <v>6</v>
          </cell>
          <cell r="C96" t="str">
            <v>26MM BONDED</v>
          </cell>
          <cell r="E96" t="str">
            <v>MAIN TANK  1  - SCOUT</v>
          </cell>
          <cell r="F96" t="str">
            <v>Fitting</v>
          </cell>
          <cell r="G96" t="str">
            <v>Fuel Feed - Aft Pick Up(2) Optical sensor</v>
          </cell>
          <cell r="H96" t="str">
            <v>26mm Bonded Seal</v>
          </cell>
          <cell r="I96">
            <v>1</v>
          </cell>
          <cell r="J96">
            <v>1</v>
          </cell>
          <cell r="K96">
            <v>0.19500000000000001</v>
          </cell>
          <cell r="L96">
            <v>0.19500000000000001</v>
          </cell>
          <cell r="M96">
            <v>1.9500000000000001E-7</v>
          </cell>
          <cell r="N96">
            <v>5128205.128205128</v>
          </cell>
          <cell r="O96" t="str">
            <v>NPRD 95 P2-179, Seal O-Ring - 0.0780 GF converted to GM.</v>
          </cell>
          <cell r="Q96">
            <v>1</v>
          </cell>
          <cell r="R96">
            <v>1.8833333333333333</v>
          </cell>
          <cell r="S96">
            <v>0.36725000000000002</v>
          </cell>
          <cell r="T96">
            <v>2</v>
          </cell>
          <cell r="U96">
            <v>13</v>
          </cell>
          <cell r="V96" t="str">
            <v>213</v>
          </cell>
          <cell r="W96">
            <v>92</v>
          </cell>
          <cell r="X96" t="str">
            <v>MAIN TANK  1  - SCOUT</v>
          </cell>
          <cell r="Y96" t="str">
            <v>Y</v>
          </cell>
          <cell r="Z96" t="str">
            <v>Not predicted to be repairable in situ without the removal of the Tank. Expected to need 2 mechanics to remove the tank.  Remove the Tank for access, See above for details. Remove Top plate to gain access to the Bulkhead to prevent excessive torque forces</v>
          </cell>
          <cell r="AA96" t="str">
            <v xml:space="preserve">No </v>
          </cell>
          <cell r="AB96" t="str">
            <v>Yes</v>
          </cell>
          <cell r="AC96">
            <v>0</v>
          </cell>
          <cell r="AD96">
            <v>0.875</v>
          </cell>
          <cell r="AE96">
            <v>0.05</v>
          </cell>
          <cell r="AF96">
            <v>0.875</v>
          </cell>
          <cell r="AG96">
            <v>8.3333333333333329E-2</v>
          </cell>
          <cell r="AH96">
            <v>0</v>
          </cell>
          <cell r="AI96">
            <v>0</v>
          </cell>
          <cell r="AJ96">
            <v>1.8833333333333333</v>
          </cell>
          <cell r="AK96" t="str">
            <v xml:space="preserve">Not predicted to be repairable in situ without the removal of the Tank. </v>
          </cell>
          <cell r="AL96" t="str">
            <v xml:space="preserve">Expected to need 2 mechanics to remove the tank.  </v>
          </cell>
          <cell r="AM96" t="str">
            <v xml:space="preserve">Remove the Tank for access, See above for details. Remove Top plate to gain access to the Bulkhead to prevent excessive torque forces. May require the removal of Safoam to gain access. </v>
          </cell>
          <cell r="AR96" t="str">
            <v xml:space="preserve">Repair by exchange available at First or Second line without special facilities. </v>
          </cell>
          <cell r="AS96" t="str">
            <v>Use thread-locking compound on fasteners. Use silicone grease on bonded seals for preservation.  Use anti-seizing grease/compound on bulkhead connectors and bolts.  Use  bonding compound on mounting strap clamp locations as required.</v>
          </cell>
          <cell r="AT96" t="str">
            <v xml:space="preserve">No Special Tools predicted. </v>
          </cell>
          <cell r="AU96">
            <v>2</v>
          </cell>
          <cell r="AV96" t="str">
            <v>yes - 10 years</v>
          </cell>
          <cell r="AW96" t="str">
            <v>Life Limited.  Exchange at 10 years.</v>
          </cell>
          <cell r="AY96">
            <v>95</v>
          </cell>
        </row>
        <row r="97">
          <cell r="A97">
            <v>96</v>
          </cell>
          <cell r="B97">
            <v>27</v>
          </cell>
          <cell r="C97" t="str">
            <v>Y-764305-20</v>
          </cell>
          <cell r="E97" t="str">
            <v>MAIN TANK  1  - SCOUT</v>
          </cell>
          <cell r="F97" t="str">
            <v>Fitting</v>
          </cell>
          <cell r="G97" t="str">
            <v>Fuel Feed - Aft Pick Up(2) Optical sensor</v>
          </cell>
          <cell r="H97" t="str">
            <v>M26 Banjo Bolt</v>
          </cell>
          <cell r="I97">
            <v>1</v>
          </cell>
          <cell r="J97">
            <v>1</v>
          </cell>
          <cell r="K97">
            <v>2.5424000000000002</v>
          </cell>
          <cell r="L97">
            <v>2.5424000000000002</v>
          </cell>
          <cell r="M97">
            <v>2.5424000000000004E-6</v>
          </cell>
          <cell r="N97">
            <v>393329.13782252988</v>
          </cell>
          <cell r="O97" t="str">
            <v>NPRD 95 P2-49, Connector Adapter - 0.0908M converted to hours</v>
          </cell>
          <cell r="Q97">
            <v>1</v>
          </cell>
          <cell r="R97">
            <v>7.6666666666666661E-2</v>
          </cell>
          <cell r="S97">
            <v>0.19491733333333333</v>
          </cell>
          <cell r="T97">
            <v>2</v>
          </cell>
          <cell r="U97">
            <v>13</v>
          </cell>
          <cell r="V97" t="str">
            <v>213</v>
          </cell>
          <cell r="W97">
            <v>93</v>
          </cell>
          <cell r="X97" t="str">
            <v>MAIN TANK  1  - SCOUT</v>
          </cell>
          <cell r="Y97" t="str">
            <v>Y</v>
          </cell>
          <cell r="Z97" t="str">
            <v>Predicted to be repairable in situ. Expected to need 1 mechanic to conduct maintenance.  Remove and replace the part with standard Tools. Repair by exchange available at First or Second line without special facilities. No consumeables predicted. No Specia</v>
          </cell>
          <cell r="AA97" t="str">
            <v>YES</v>
          </cell>
          <cell r="AB97" t="str">
            <v>NO</v>
          </cell>
          <cell r="AC97">
            <v>0</v>
          </cell>
          <cell r="AD97">
            <v>0</v>
          </cell>
          <cell r="AE97">
            <v>7.6666666666666661E-2</v>
          </cell>
          <cell r="AF97">
            <v>0</v>
          </cell>
          <cell r="AG97">
            <v>0</v>
          </cell>
          <cell r="AH97">
            <v>0</v>
          </cell>
          <cell r="AI97">
            <v>0</v>
          </cell>
          <cell r="AJ97">
            <v>7.6666666666666661E-2</v>
          </cell>
          <cell r="AK97" t="str">
            <v xml:space="preserve">Predicted to be repairable in situ. </v>
          </cell>
          <cell r="AL97" t="str">
            <v xml:space="preserve">Expected to need 1 mechanic to conduct maintenance.  </v>
          </cell>
          <cell r="AO97" t="str">
            <v xml:space="preserve">Remove and replace the part with standard Tools. </v>
          </cell>
          <cell r="AR97" t="str">
            <v xml:space="preserve">Repair by exchange available at First or Second line without special facilities. </v>
          </cell>
          <cell r="AS97" t="str">
            <v xml:space="preserve">No consumeables predicted. </v>
          </cell>
          <cell r="AT97" t="str">
            <v xml:space="preserve">No Special Tools predicted. </v>
          </cell>
          <cell r="AU97">
            <v>1</v>
          </cell>
          <cell r="AV97" t="str">
            <v>No</v>
          </cell>
          <cell r="AW97" t="str">
            <v xml:space="preserve">No predicted life limitations. </v>
          </cell>
          <cell r="AY97">
            <v>96</v>
          </cell>
        </row>
        <row r="98">
          <cell r="A98">
            <v>97</v>
          </cell>
          <cell r="B98">
            <v>49</v>
          </cell>
          <cell r="C98" t="str">
            <v>FT28289</v>
          </cell>
          <cell r="E98" t="str">
            <v>MAIN TANK  1  - SCOUT</v>
          </cell>
          <cell r="F98" t="str">
            <v>Insert</v>
          </cell>
          <cell r="G98" t="str">
            <v>Fuel Feed - Aft Pick Up(2) Optical sensor</v>
          </cell>
          <cell r="H98" t="str">
            <v>Insert 1/2" UNF</v>
          </cell>
          <cell r="I98">
            <v>1</v>
          </cell>
          <cell r="J98">
            <v>1</v>
          </cell>
          <cell r="K98">
            <v>0.44800000000000001</v>
          </cell>
          <cell r="L98">
            <v>0.44800000000000001</v>
          </cell>
          <cell r="M98">
            <v>4.4799999999999999E-7</v>
          </cell>
          <cell r="N98">
            <v>2232142.8571428573</v>
          </cell>
          <cell r="O98" t="str">
            <v>NPRD 95 P2-122, Insert Mount Engine - 0.0160M converted to hours.</v>
          </cell>
          <cell r="Q98">
            <v>1</v>
          </cell>
          <cell r="R98">
            <v>1.1000000000000001</v>
          </cell>
          <cell r="S98">
            <v>0.49279999999999996</v>
          </cell>
          <cell r="T98">
            <v>2</v>
          </cell>
          <cell r="U98">
            <v>13</v>
          </cell>
          <cell r="V98" t="str">
            <v>213</v>
          </cell>
          <cell r="W98">
            <v>94</v>
          </cell>
          <cell r="X98" t="str">
            <v>MAIN TANK  1  - SCOUT</v>
          </cell>
          <cell r="Y98" t="str">
            <v>Y</v>
          </cell>
          <cell r="Z98" t="str">
            <v>Not predicted to be repairable in situ without the removal of the Tank. Expected to need 2 mechanics to remove the tank.  Remove and replace tank in accordance with above.  V. difficult to repair.  Tank will be beyond economic repair. Repair by exchange a</v>
          </cell>
          <cell r="AA98" t="str">
            <v xml:space="preserve">NO </v>
          </cell>
          <cell r="AB98" t="str">
            <v>YES</v>
          </cell>
          <cell r="AC98">
            <v>0</v>
          </cell>
          <cell r="AD98">
            <v>0.5</v>
          </cell>
          <cell r="AE98">
            <v>1.6666666666666666E-2</v>
          </cell>
          <cell r="AF98">
            <v>0.5</v>
          </cell>
          <cell r="AG98">
            <v>8.3333333333333329E-2</v>
          </cell>
          <cell r="AH98">
            <v>0</v>
          </cell>
          <cell r="AI98">
            <v>0</v>
          </cell>
          <cell r="AJ98">
            <v>1.1000000000000001</v>
          </cell>
          <cell r="AK98" t="str">
            <v xml:space="preserve">Not predicted to be repairable in situ without the removal of the Tank. </v>
          </cell>
          <cell r="AL98" t="str">
            <v xml:space="preserve">Expected to need 2 mechanics to remove the tank.  </v>
          </cell>
          <cell r="AM98" t="str">
            <v xml:space="preserve">Remove and replace tank in accordance with above.  </v>
          </cell>
          <cell r="AN98" t="str">
            <v xml:space="preserve">V. difficult to repair.  Tank will be beyond economic repair. </v>
          </cell>
          <cell r="AR98" t="str">
            <v xml:space="preserve">Repair by exchange available at First or Second line without special facilities. </v>
          </cell>
          <cell r="AS98" t="str">
            <v>Use thread-locking compound on fasteners. Use silicone grease on bonded seals for preservation.  Use anti-seizing grease/compound on bulkhead connectors and bolts.  Use  bonding compound on mounting strap clamp locations as required.</v>
          </cell>
          <cell r="AT98" t="str">
            <v xml:space="preserve">No Special Tools predicted. </v>
          </cell>
          <cell r="AU98">
            <v>2</v>
          </cell>
          <cell r="AV98" t="str">
            <v>No</v>
          </cell>
          <cell r="AW98" t="str">
            <v xml:space="preserve">No predicted life limitations. </v>
          </cell>
          <cell r="AY98">
            <v>97</v>
          </cell>
        </row>
        <row r="99">
          <cell r="A99">
            <v>98</v>
          </cell>
          <cell r="B99">
            <v>3</v>
          </cell>
          <cell r="C99" t="str">
            <v/>
          </cell>
          <cell r="E99" t="str">
            <v>MAIN TANK  1  - SCOUT</v>
          </cell>
          <cell r="F99" t="str">
            <v>Fitting</v>
          </cell>
          <cell r="G99" t="str">
            <v>Fuel Feed - Aft Pick Up(2) Optical sensor</v>
          </cell>
          <cell r="H99" t="str">
            <v>Optical sensor unit</v>
          </cell>
          <cell r="I99">
            <v>1</v>
          </cell>
          <cell r="J99">
            <v>1</v>
          </cell>
          <cell r="K99">
            <v>13</v>
          </cell>
          <cell r="L99">
            <v>13</v>
          </cell>
          <cell r="M99">
            <v>1.2999999999999999E-5</v>
          </cell>
          <cell r="N99">
            <v>76923.076923076922</v>
          </cell>
          <cell r="O99" t="str">
            <v>NPRD 95 P2-182, Sensor Level Liquid - 2.6 GB converted to GM.</v>
          </cell>
          <cell r="Q99">
            <v>1</v>
          </cell>
          <cell r="R99">
            <v>1.2666666666666666</v>
          </cell>
          <cell r="S99">
            <v>16.466666666666665</v>
          </cell>
          <cell r="T99">
            <v>2</v>
          </cell>
          <cell r="U99">
            <v>13</v>
          </cell>
          <cell r="V99" t="str">
            <v>213</v>
          </cell>
          <cell r="W99">
            <v>95</v>
          </cell>
          <cell r="X99" t="str">
            <v>MAIN TANK  1  - SCOUT</v>
          </cell>
          <cell r="Y99" t="str">
            <v>Y</v>
          </cell>
          <cell r="Z99" t="str">
            <v>Not predicted to be repairable in situ without the removal of the Tank. Expected to need 2 mechanics to remove the tank.  Remove the Tank for access, See above for details. Remove and Replace the part with standard Tools. Repair by exchange available at F</v>
          </cell>
          <cell r="AA99" t="str">
            <v>No</v>
          </cell>
          <cell r="AB99" t="str">
            <v>Yes</v>
          </cell>
          <cell r="AC99">
            <v>0</v>
          </cell>
          <cell r="AD99">
            <v>0.5</v>
          </cell>
          <cell r="AE99">
            <v>0.18333333333333332</v>
          </cell>
          <cell r="AF99">
            <v>0.5</v>
          </cell>
          <cell r="AG99">
            <v>8.3333333333333329E-2</v>
          </cell>
          <cell r="AH99">
            <v>0</v>
          </cell>
          <cell r="AI99">
            <v>0</v>
          </cell>
          <cell r="AJ99">
            <v>1.2666666666666666</v>
          </cell>
          <cell r="AK99" t="str">
            <v xml:space="preserve">Not predicted to be repairable in situ without the removal of the Tank. </v>
          </cell>
          <cell r="AL99" t="str">
            <v xml:space="preserve">Expected to need 2 mechanics to remove the tank.  </v>
          </cell>
          <cell r="AM99" t="str">
            <v xml:space="preserve">Remove the Tank for access, See above for details. </v>
          </cell>
          <cell r="AN99" t="str">
            <v xml:space="preserve">Remove and Replace the part with standard Tools. </v>
          </cell>
          <cell r="AR99" t="str">
            <v xml:space="preserve">Repair by exchange available at First or Second line without special facilities. </v>
          </cell>
          <cell r="AS99" t="str">
            <v>Use thread-locking compound on fasteners. Use silicone grease on bonded seals for preservation.  Use anti-seizing grease/compound on bulkhead connectors and bolts.  Use  bonding compound on mounting strap clamp locations as required.</v>
          </cell>
          <cell r="AT99" t="str">
            <v>Due to availlability.  This part is highly likley to require imperial spanner.</v>
          </cell>
          <cell r="AU99">
            <v>2</v>
          </cell>
          <cell r="AV99" t="str">
            <v>No</v>
          </cell>
          <cell r="AW99" t="str">
            <v xml:space="preserve">No predicted life limitations. </v>
          </cell>
          <cell r="AY99">
            <v>98</v>
          </cell>
        </row>
        <row r="100">
          <cell r="A100">
            <v>99</v>
          </cell>
          <cell r="B100">
            <v>4</v>
          </cell>
          <cell r="C100" t="str">
            <v>Y-BS1/2UNF</v>
          </cell>
          <cell r="E100" t="str">
            <v>MAIN TANK  1  - SCOUT</v>
          </cell>
          <cell r="F100" t="str">
            <v>Seal</v>
          </cell>
          <cell r="G100" t="str">
            <v>Fuel Feed - Aft Pick Up(2) Optical sensor</v>
          </cell>
          <cell r="H100" t="str">
            <v>Washer 1/2 UNF</v>
          </cell>
          <cell r="I100">
            <v>1</v>
          </cell>
          <cell r="J100">
            <v>1</v>
          </cell>
          <cell r="K100">
            <v>1.6613753838518822E-2</v>
          </cell>
          <cell r="L100">
            <v>1.6613753838518822E-2</v>
          </cell>
          <cell r="M100">
            <v>1.6613753838518823E-8</v>
          </cell>
          <cell r="N100">
            <v>60191092.857142858</v>
          </cell>
          <cell r="O100" t="str">
            <v>NPRD 95 P2-237, Washer P# 7748743 - 1/1685.3506M GM converted to hours</v>
          </cell>
          <cell r="Q100">
            <v>1</v>
          </cell>
          <cell r="R100">
            <v>0.35</v>
          </cell>
          <cell r="S100">
            <v>5.8148138434815878E-3</v>
          </cell>
          <cell r="T100">
            <v>2</v>
          </cell>
          <cell r="U100">
            <v>13</v>
          </cell>
          <cell r="V100" t="str">
            <v>213</v>
          </cell>
          <cell r="W100">
            <v>96</v>
          </cell>
          <cell r="X100" t="str">
            <v>MAIN TANK  1  - SCOUT</v>
          </cell>
          <cell r="Y100" t="str">
            <v>Y</v>
          </cell>
          <cell r="Z100" t="str">
            <v>Predicted to be repairable in situ. Expected to need 1 mechanic to conduct maintenance.  Remove and replace the part with standard Tools. Repair by exchange available at First or Second line without special facilities. No consumeables predicted. No Specia</v>
          </cell>
          <cell r="AA100" t="str">
            <v>YES</v>
          </cell>
          <cell r="AB100" t="str">
            <v>NO</v>
          </cell>
          <cell r="AC100">
            <v>0</v>
          </cell>
          <cell r="AD100">
            <v>0</v>
          </cell>
          <cell r="AE100">
            <v>0.35</v>
          </cell>
          <cell r="AF100">
            <v>0</v>
          </cell>
          <cell r="AG100">
            <v>0</v>
          </cell>
          <cell r="AH100">
            <v>0</v>
          </cell>
          <cell r="AI100">
            <v>0</v>
          </cell>
          <cell r="AJ100">
            <v>0.35</v>
          </cell>
          <cell r="AK100" t="str">
            <v xml:space="preserve">Predicted to be repairable in situ. </v>
          </cell>
          <cell r="AL100" t="str">
            <v xml:space="preserve">Expected to need 1 mechanic to conduct maintenance.  </v>
          </cell>
          <cell r="AO100" t="str">
            <v xml:space="preserve">Remove and replace the part with standard Tools. </v>
          </cell>
          <cell r="AR100" t="str">
            <v xml:space="preserve">Repair by exchange available at First or Second line without special facilities. </v>
          </cell>
          <cell r="AS100" t="str">
            <v xml:space="preserve">No consumeables predicted. </v>
          </cell>
          <cell r="AT100" t="str">
            <v xml:space="preserve">No Special Tools predicted. (May require 1/2 inch spanners due to part availability).  </v>
          </cell>
          <cell r="AU100">
            <v>1</v>
          </cell>
          <cell r="AV100" t="str">
            <v>No</v>
          </cell>
          <cell r="AW100" t="str">
            <v xml:space="preserve">No predicted life limitations. </v>
          </cell>
          <cell r="AY100">
            <v>99</v>
          </cell>
        </row>
        <row r="101">
          <cell r="A101">
            <v>100</v>
          </cell>
          <cell r="B101">
            <v>25</v>
          </cell>
          <cell r="C101" t="str">
            <v>FT28450</v>
          </cell>
          <cell r="E101" t="str">
            <v>MAIN TANK  1  - SCOUT</v>
          </cell>
          <cell r="F101" t="str">
            <v>Fitting</v>
          </cell>
          <cell r="G101" t="str">
            <v>Fuel Feed - Fwd Pick Up(1)   Optical sensor</v>
          </cell>
          <cell r="H101" t="str">
            <v>FNAV ASSEMBLY</v>
          </cell>
          <cell r="I101">
            <v>1</v>
          </cell>
          <cell r="J101">
            <v>1</v>
          </cell>
          <cell r="K101">
            <v>2.6158200555016551</v>
          </cell>
          <cell r="L101">
            <v>2.6158200555016551</v>
          </cell>
          <cell r="M101">
            <v>2.6158200555016553E-6</v>
          </cell>
          <cell r="N101">
            <v>382289.29314031987</v>
          </cell>
          <cell r="O101" t="str">
            <v>Part comparison to FT54024</v>
          </cell>
          <cell r="Q101">
            <v>1</v>
          </cell>
          <cell r="R101">
            <v>1.2666666666666666</v>
          </cell>
          <cell r="S101">
            <v>3.3133720703020964</v>
          </cell>
          <cell r="T101">
            <v>2</v>
          </cell>
          <cell r="U101">
            <v>14</v>
          </cell>
          <cell r="V101" t="str">
            <v>214</v>
          </cell>
          <cell r="W101">
            <v>97</v>
          </cell>
          <cell r="X101" t="str">
            <v>MAIN TANK  1  - SCOUT</v>
          </cell>
          <cell r="Y101" t="str">
            <v>Y</v>
          </cell>
          <cell r="Z101" t="str">
            <v>Not predicted to be repairable in situ without the removal of the Tank. Expected to need 2 mechanics to remove the tank.  Remove and replace tank in accordance with above.  Remove and replace the part with standard Tools. Repair by exchange available at F</v>
          </cell>
          <cell r="AA101" t="str">
            <v>No</v>
          </cell>
          <cell r="AB101" t="str">
            <v>Yes</v>
          </cell>
          <cell r="AC101">
            <v>0</v>
          </cell>
          <cell r="AD101">
            <v>0.5</v>
          </cell>
          <cell r="AE101">
            <v>0.18333333333333332</v>
          </cell>
          <cell r="AF101">
            <v>0.5</v>
          </cell>
          <cell r="AG101">
            <v>8.3333333333333329E-2</v>
          </cell>
          <cell r="AH101">
            <v>0</v>
          </cell>
          <cell r="AI101">
            <v>0</v>
          </cell>
          <cell r="AJ101">
            <v>1.2666666666666666</v>
          </cell>
          <cell r="AK101" t="str">
            <v xml:space="preserve">Not predicted to be repairable in situ without the removal of the Tank. </v>
          </cell>
          <cell r="AL101" t="str">
            <v xml:space="preserve">Expected to need 2 mechanics to remove the tank.  </v>
          </cell>
          <cell r="AM101" t="str">
            <v xml:space="preserve">Remove and replace tank in accordance with above.  </v>
          </cell>
          <cell r="AO101" t="str">
            <v xml:space="preserve">Remove and replace the part with standard Tools. </v>
          </cell>
          <cell r="AR101" t="str">
            <v xml:space="preserve">Repair by exchange available at First or Second line without special facilities. </v>
          </cell>
          <cell r="AS101" t="str">
            <v>Use thread-locking compound on fasteners. Use silicone grease on bonded seals for preservation.  Use anti-seizing grease/compound on bulkhead connectors and bolts.  Use  bonding compound on mounting strap clamp locations as required.</v>
          </cell>
          <cell r="AT101" t="str">
            <v xml:space="preserve">No Special Tools predicted. </v>
          </cell>
          <cell r="AU101">
            <v>2</v>
          </cell>
          <cell r="AV101" t="str">
            <v>No</v>
          </cell>
          <cell r="AW101" t="str">
            <v xml:space="preserve">No predicted life limitations. </v>
          </cell>
          <cell r="AY101">
            <v>100</v>
          </cell>
        </row>
        <row r="102">
          <cell r="A102">
            <v>101</v>
          </cell>
          <cell r="B102">
            <v>6</v>
          </cell>
          <cell r="C102" t="str">
            <v>26MM BONDED</v>
          </cell>
          <cell r="E102" t="str">
            <v>MAIN TANK  1  - SCOUT</v>
          </cell>
          <cell r="F102" t="str">
            <v>Seal</v>
          </cell>
          <cell r="G102" t="str">
            <v>Fuel Feed - Fwd Pick Up(1)   Optical sensor</v>
          </cell>
          <cell r="H102" t="str">
            <v>26mm Bonded Seal</v>
          </cell>
          <cell r="I102">
            <v>1</v>
          </cell>
          <cell r="J102">
            <v>1</v>
          </cell>
          <cell r="K102">
            <v>0.19500000000000001</v>
          </cell>
          <cell r="L102">
            <v>0.19500000000000001</v>
          </cell>
          <cell r="M102">
            <v>1.9500000000000001E-7</v>
          </cell>
          <cell r="N102">
            <v>5128205.128205128</v>
          </cell>
          <cell r="O102" t="str">
            <v>NPRD 95 P2-179, Seal O-Ring - 0.0780 GF converted to GM.</v>
          </cell>
          <cell r="Q102">
            <v>1</v>
          </cell>
          <cell r="R102">
            <v>1.8833333333333333</v>
          </cell>
          <cell r="S102">
            <v>0.36725000000000002</v>
          </cell>
          <cell r="T102">
            <v>2</v>
          </cell>
          <cell r="U102">
            <v>14</v>
          </cell>
          <cell r="V102" t="str">
            <v>214</v>
          </cell>
          <cell r="W102">
            <v>98</v>
          </cell>
          <cell r="X102" t="str">
            <v>MAIN TANK  1  - SCOUT</v>
          </cell>
          <cell r="Y102" t="str">
            <v>Y</v>
          </cell>
          <cell r="Z102" t="str">
            <v>Not predicted to be repairable in situ without the removal of the Tank. Expected to need 2 mechanics to remove the tank.  Remove the Tank for access, See above for details. Remove Top plate to gain access to the Bulkhead to prevent excessive torque forces</v>
          </cell>
          <cell r="AA102" t="str">
            <v xml:space="preserve">No </v>
          </cell>
          <cell r="AB102" t="str">
            <v>Yes</v>
          </cell>
          <cell r="AC102">
            <v>0</v>
          </cell>
          <cell r="AD102">
            <v>0.875</v>
          </cell>
          <cell r="AE102">
            <v>0.05</v>
          </cell>
          <cell r="AF102">
            <v>0.875</v>
          </cell>
          <cell r="AG102">
            <v>8.3333333333333329E-2</v>
          </cell>
          <cell r="AH102">
            <v>0</v>
          </cell>
          <cell r="AI102">
            <v>0</v>
          </cell>
          <cell r="AJ102">
            <v>1.8833333333333333</v>
          </cell>
          <cell r="AK102" t="str">
            <v xml:space="preserve">Not predicted to be repairable in situ without the removal of the Tank. </v>
          </cell>
          <cell r="AL102" t="str">
            <v xml:space="preserve">Expected to need 2 mechanics to remove the tank.  </v>
          </cell>
          <cell r="AM102" t="str">
            <v xml:space="preserve">Remove the Tank for access, See above for details. Remove Top plate to gain access to the Bulkhead to prevent excessive torque forces. May require the removal of Safoam to gain access. </v>
          </cell>
          <cell r="AR102" t="str">
            <v xml:space="preserve">Repair by exchange available at First or Second line without special facilities. </v>
          </cell>
          <cell r="AS102" t="str">
            <v>Use thread-locking compound on fasteners. Use silicone grease on bonded seals for preservation.  Use anti-seizing grease/compound on bulkhead connectors and bolts.  Use  bonding compound on mounting strap clamp locations as required.</v>
          </cell>
          <cell r="AT102" t="str">
            <v xml:space="preserve">No Special Tools predicted. </v>
          </cell>
          <cell r="AU102">
            <v>2</v>
          </cell>
          <cell r="AV102" t="str">
            <v>yes - 10 years</v>
          </cell>
          <cell r="AW102" t="str">
            <v>Life Limited.  Exchange at 10 years.</v>
          </cell>
          <cell r="AY102">
            <v>101</v>
          </cell>
        </row>
        <row r="103">
          <cell r="A103">
            <v>102</v>
          </cell>
          <cell r="B103">
            <v>27</v>
          </cell>
          <cell r="C103" t="str">
            <v>Y-764305-20</v>
          </cell>
          <cell r="E103" t="str">
            <v>MAIN TANK  1  - SCOUT</v>
          </cell>
          <cell r="F103" t="str">
            <v>Fitting</v>
          </cell>
          <cell r="G103" t="str">
            <v>Fuel Feed - Fwd Pick Up(1)   Optical sensor</v>
          </cell>
          <cell r="H103" t="str">
            <v>M26 Banjo Bolt</v>
          </cell>
          <cell r="I103">
            <v>1</v>
          </cell>
          <cell r="J103">
            <v>1</v>
          </cell>
          <cell r="K103">
            <v>2.5424000000000002</v>
          </cell>
          <cell r="L103">
            <v>2.5424000000000002</v>
          </cell>
          <cell r="M103">
            <v>2.5424000000000004E-6</v>
          </cell>
          <cell r="N103">
            <v>393329.13782252988</v>
          </cell>
          <cell r="O103" t="str">
            <v>NPRD 95 P2-49, Connector Adapter - 0.0908M converted to hours</v>
          </cell>
          <cell r="Q103">
            <v>1</v>
          </cell>
          <cell r="R103">
            <v>7.6666666666666661E-2</v>
          </cell>
          <cell r="S103">
            <v>0.19491733333333333</v>
          </cell>
          <cell r="T103">
            <v>2</v>
          </cell>
          <cell r="U103">
            <v>14</v>
          </cell>
          <cell r="V103" t="str">
            <v>214</v>
          </cell>
          <cell r="W103">
            <v>99</v>
          </cell>
          <cell r="X103" t="str">
            <v>MAIN TANK  1  - SCOUT</v>
          </cell>
          <cell r="Y103" t="str">
            <v>Y</v>
          </cell>
          <cell r="Z103" t="str">
            <v>Predicted to be repairable in situ. Expected to need 1 mechanic to conduct maintenance.  Remove and replace the part with standard Tools. Repair by exchange available at First or Second line without special facilities. No consumeables predicted. No Specia</v>
          </cell>
          <cell r="AA103" t="str">
            <v>YES</v>
          </cell>
          <cell r="AB103" t="str">
            <v>NO</v>
          </cell>
          <cell r="AC103">
            <v>0</v>
          </cell>
          <cell r="AD103">
            <v>0</v>
          </cell>
          <cell r="AE103">
            <v>7.6666666666666661E-2</v>
          </cell>
          <cell r="AF103">
            <v>0</v>
          </cell>
          <cell r="AG103">
            <v>0</v>
          </cell>
          <cell r="AH103">
            <v>0</v>
          </cell>
          <cell r="AI103">
            <v>0</v>
          </cell>
          <cell r="AJ103">
            <v>7.6666666666666661E-2</v>
          </cell>
          <cell r="AK103" t="str">
            <v xml:space="preserve">Predicted to be repairable in situ. </v>
          </cell>
          <cell r="AL103" t="str">
            <v xml:space="preserve">Expected to need 1 mechanic to conduct maintenance.  </v>
          </cell>
          <cell r="AO103" t="str">
            <v xml:space="preserve">Remove and replace the part with standard Tools. </v>
          </cell>
          <cell r="AR103" t="str">
            <v xml:space="preserve">Repair by exchange available at First or Second line without special facilities. </v>
          </cell>
          <cell r="AS103" t="str">
            <v xml:space="preserve">No consumeables predicted. </v>
          </cell>
          <cell r="AT103" t="str">
            <v xml:space="preserve">No Special Tools predicted. </v>
          </cell>
          <cell r="AU103">
            <v>1</v>
          </cell>
          <cell r="AV103" t="str">
            <v>No</v>
          </cell>
          <cell r="AW103" t="str">
            <v xml:space="preserve">No predicted life limitations. </v>
          </cell>
          <cell r="AY103">
            <v>102</v>
          </cell>
        </row>
        <row r="104">
          <cell r="A104">
            <v>103</v>
          </cell>
          <cell r="B104">
            <v>49</v>
          </cell>
          <cell r="C104" t="str">
            <v>FT28289</v>
          </cell>
          <cell r="E104" t="str">
            <v>MAIN TANK  1  - SCOUT</v>
          </cell>
          <cell r="F104" t="str">
            <v>Insert</v>
          </cell>
          <cell r="G104" t="str">
            <v>Fuel Feed - Fwd Pick Up(1)   Optical sensor</v>
          </cell>
          <cell r="H104" t="str">
            <v>Insert 1/2" UNF</v>
          </cell>
          <cell r="I104">
            <v>1</v>
          </cell>
          <cell r="J104">
            <v>1</v>
          </cell>
          <cell r="K104">
            <v>0.44800000000000001</v>
          </cell>
          <cell r="L104">
            <v>0.44800000000000001</v>
          </cell>
          <cell r="M104">
            <v>4.4799999999999999E-7</v>
          </cell>
          <cell r="N104">
            <v>2232142.8571428573</v>
          </cell>
          <cell r="O104" t="str">
            <v>NPRD 95 P2-122, Insert Mount Engine - 0.0160M converted to hours.</v>
          </cell>
          <cell r="Q104">
            <v>1</v>
          </cell>
          <cell r="R104">
            <v>1.1000000000000001</v>
          </cell>
          <cell r="S104">
            <v>0.49279999999999996</v>
          </cell>
          <cell r="T104">
            <v>2</v>
          </cell>
          <cell r="U104">
            <v>14</v>
          </cell>
          <cell r="V104" t="str">
            <v>214</v>
          </cell>
          <cell r="W104">
            <v>100</v>
          </cell>
          <cell r="X104" t="str">
            <v>MAIN TANK  1  - SCOUT</v>
          </cell>
          <cell r="Y104" t="str">
            <v>Y</v>
          </cell>
          <cell r="Z104" t="str">
            <v>Not predicted to be repairable in situ without the removal of the Tank. Expected to need 2 mechanics to remove the tank.  Remove and replace tank in accordance with above.  V. difficult to repair.  Tank will be beyond economic repair. Repair by exchange a</v>
          </cell>
          <cell r="AA104" t="str">
            <v xml:space="preserve">NO </v>
          </cell>
          <cell r="AB104" t="str">
            <v>YES</v>
          </cell>
          <cell r="AC104">
            <v>0</v>
          </cell>
          <cell r="AD104">
            <v>0.5</v>
          </cell>
          <cell r="AE104">
            <v>1.6666666666666666E-2</v>
          </cell>
          <cell r="AF104">
            <v>0.5</v>
          </cell>
          <cell r="AG104">
            <v>8.3333333333333329E-2</v>
          </cell>
          <cell r="AH104">
            <v>0</v>
          </cell>
          <cell r="AI104">
            <v>0</v>
          </cell>
          <cell r="AJ104">
            <v>1.1000000000000001</v>
          </cell>
          <cell r="AK104" t="str">
            <v xml:space="preserve">Not predicted to be repairable in situ without the removal of the Tank. </v>
          </cell>
          <cell r="AL104" t="str">
            <v xml:space="preserve">Expected to need 2 mechanics to remove the tank.  </v>
          </cell>
          <cell r="AM104" t="str">
            <v xml:space="preserve">Remove and replace tank in accordance with above.  </v>
          </cell>
          <cell r="AN104" t="str">
            <v xml:space="preserve">V. difficult to repair.  Tank will be beyond economic repair. </v>
          </cell>
          <cell r="AR104" t="str">
            <v xml:space="preserve">Repair by exchange available at First or Second line without special facilities. </v>
          </cell>
          <cell r="AS104" t="str">
            <v>Use thread-locking compound on fasteners. Use silicone grease on bonded seals for preservation.  Use anti-seizing grease/compound on bulkhead connectors and bolts.  Use  bonding compound on mounting strap clamp locations as required.</v>
          </cell>
          <cell r="AT104" t="str">
            <v xml:space="preserve">No Special Tools predicted. </v>
          </cell>
          <cell r="AU104">
            <v>2</v>
          </cell>
          <cell r="AV104" t="str">
            <v>No</v>
          </cell>
          <cell r="AW104" t="str">
            <v xml:space="preserve">No predicted life limitations. </v>
          </cell>
          <cell r="AY104">
            <v>103</v>
          </cell>
        </row>
        <row r="105">
          <cell r="A105">
            <v>104</v>
          </cell>
          <cell r="B105">
            <v>3</v>
          </cell>
          <cell r="C105" t="str">
            <v/>
          </cell>
          <cell r="E105" t="str">
            <v>MAIN TANK  1  - SCOUT</v>
          </cell>
          <cell r="F105" t="str">
            <v>Fitting</v>
          </cell>
          <cell r="G105" t="str">
            <v>Fuel Feed - Fwd Pick Up(1)   Optical sensor</v>
          </cell>
          <cell r="H105" t="str">
            <v>Optical sensor unit</v>
          </cell>
          <cell r="I105">
            <v>1</v>
          </cell>
          <cell r="J105">
            <v>1</v>
          </cell>
          <cell r="K105">
            <v>13</v>
          </cell>
          <cell r="L105">
            <v>13</v>
          </cell>
          <cell r="M105">
            <v>1.2999999999999999E-5</v>
          </cell>
          <cell r="N105">
            <v>76923.076923076922</v>
          </cell>
          <cell r="O105" t="str">
            <v>NPRD 95 P2-182, Sensor Level Liquid - 2.6 GB converted to GM.</v>
          </cell>
          <cell r="Q105">
            <v>1</v>
          </cell>
          <cell r="R105">
            <v>1.2666666666666666</v>
          </cell>
          <cell r="S105">
            <v>16.466666666666665</v>
          </cell>
          <cell r="T105">
            <v>2</v>
          </cell>
          <cell r="U105">
            <v>14</v>
          </cell>
          <cell r="V105" t="str">
            <v>214</v>
          </cell>
          <cell r="W105">
            <v>101</v>
          </cell>
          <cell r="X105" t="str">
            <v>MAIN TANK  1  - SCOUT</v>
          </cell>
          <cell r="Y105" t="str">
            <v>Y</v>
          </cell>
          <cell r="Z105" t="str">
            <v>Not predicted to be repairable in situ without the removal of the Tank. Expected to need 2 mechanics to remove the tank.  Remove the Tank for access, See above for details. Remove and Replace the part with standard Tools. Repair by exchange available at F</v>
          </cell>
          <cell r="AA105" t="str">
            <v>No</v>
          </cell>
          <cell r="AB105" t="str">
            <v>Yes</v>
          </cell>
          <cell r="AC105">
            <v>0</v>
          </cell>
          <cell r="AD105">
            <v>0.5</v>
          </cell>
          <cell r="AE105">
            <v>0.18333333333333332</v>
          </cell>
          <cell r="AF105">
            <v>0.5</v>
          </cell>
          <cell r="AG105">
            <v>8.3333333333333329E-2</v>
          </cell>
          <cell r="AH105">
            <v>0</v>
          </cell>
          <cell r="AI105">
            <v>0</v>
          </cell>
          <cell r="AJ105">
            <v>1.2666666666666666</v>
          </cell>
          <cell r="AK105" t="str">
            <v xml:space="preserve">Not predicted to be repairable in situ without the removal of the Tank. </v>
          </cell>
          <cell r="AL105" t="str">
            <v xml:space="preserve">Expected to need 2 mechanics to remove the tank.  </v>
          </cell>
          <cell r="AM105" t="str">
            <v xml:space="preserve">Remove the Tank for access, See above for details. </v>
          </cell>
          <cell r="AN105" t="str">
            <v xml:space="preserve">Remove and Replace the part with standard Tools. </v>
          </cell>
          <cell r="AR105" t="str">
            <v xml:space="preserve">Repair by exchange available at First or Second line without special facilities. </v>
          </cell>
          <cell r="AS105" t="str">
            <v>Use thread-locking compound on fasteners. Use silicone grease on bonded seals for preservation.  Use anti-seizing grease/compound on bulkhead connectors and bolts.  Use  bonding compound on mounting strap clamp locations as required.</v>
          </cell>
          <cell r="AT105" t="str">
            <v>Due to availlability.  This part is highly likley to require imperial spanner.</v>
          </cell>
          <cell r="AU105">
            <v>2</v>
          </cell>
          <cell r="AV105" t="str">
            <v>No</v>
          </cell>
          <cell r="AW105" t="str">
            <v xml:space="preserve">No predicted life limitations. </v>
          </cell>
          <cell r="AY105">
            <v>104</v>
          </cell>
        </row>
        <row r="106">
          <cell r="A106">
            <v>105</v>
          </cell>
          <cell r="B106">
            <v>4</v>
          </cell>
          <cell r="C106" t="str">
            <v>Y-BS1/2UNF</v>
          </cell>
          <cell r="E106" t="str">
            <v>MAIN TANK  1  - SCOUT</v>
          </cell>
          <cell r="F106" t="str">
            <v>Seal</v>
          </cell>
          <cell r="G106" t="str">
            <v>Fuel Feed - Fwd Pick Up(1)   Optical sensor</v>
          </cell>
          <cell r="H106" t="str">
            <v>Washer 1/2 UNF</v>
          </cell>
          <cell r="I106">
            <v>1</v>
          </cell>
          <cell r="J106">
            <v>1</v>
          </cell>
          <cell r="K106">
            <v>1.6613753838518822E-2</v>
          </cell>
          <cell r="L106">
            <v>1.6613753838518822E-2</v>
          </cell>
          <cell r="M106">
            <v>1.6613753838518823E-8</v>
          </cell>
          <cell r="N106">
            <v>60191092.857142858</v>
          </cell>
          <cell r="O106" t="str">
            <v>NPRD 95 P2-237, Washer P# 7748743 - 1/1685.3506M GM converted to hours</v>
          </cell>
          <cell r="Q106">
            <v>1</v>
          </cell>
          <cell r="R106">
            <v>0.35</v>
          </cell>
          <cell r="S106">
            <v>5.8148138434815878E-3</v>
          </cell>
          <cell r="T106">
            <v>2</v>
          </cell>
          <cell r="U106">
            <v>14</v>
          </cell>
          <cell r="V106" t="str">
            <v>214</v>
          </cell>
          <cell r="W106">
            <v>102</v>
          </cell>
          <cell r="X106" t="str">
            <v>MAIN TANK  1  - SCOUT</v>
          </cell>
          <cell r="Y106" t="str">
            <v>Y</v>
          </cell>
          <cell r="Z106" t="str">
            <v>Predicted to be repairable in situ. Expected to need 1 mechanic to conduct maintenance.  Remove and replace the part with standard Tools. Repair by exchange available at First or Second line without special facilities. No consumeables predicted. No Specia</v>
          </cell>
          <cell r="AA106" t="str">
            <v>YES</v>
          </cell>
          <cell r="AB106" t="str">
            <v>NO</v>
          </cell>
          <cell r="AC106">
            <v>0</v>
          </cell>
          <cell r="AD106">
            <v>0</v>
          </cell>
          <cell r="AE106">
            <v>0.35</v>
          </cell>
          <cell r="AF106">
            <v>0</v>
          </cell>
          <cell r="AG106">
            <v>0</v>
          </cell>
          <cell r="AH106">
            <v>0</v>
          </cell>
          <cell r="AI106">
            <v>0</v>
          </cell>
          <cell r="AJ106">
            <v>0.35</v>
          </cell>
          <cell r="AK106" t="str">
            <v xml:space="preserve">Predicted to be repairable in situ. </v>
          </cell>
          <cell r="AL106" t="str">
            <v xml:space="preserve">Expected to need 1 mechanic to conduct maintenance.  </v>
          </cell>
          <cell r="AO106" t="str">
            <v xml:space="preserve">Remove and replace the part with standard Tools. </v>
          </cell>
          <cell r="AR106" t="str">
            <v xml:space="preserve">Repair by exchange available at First or Second line without special facilities. </v>
          </cell>
          <cell r="AS106" t="str">
            <v xml:space="preserve">No consumeables predicted. </v>
          </cell>
          <cell r="AT106" t="str">
            <v xml:space="preserve">No Special Tools predicted. (May require 1/2 inch spanners due to part availability).  </v>
          </cell>
          <cell r="AU106">
            <v>1</v>
          </cell>
          <cell r="AV106" t="str">
            <v>No</v>
          </cell>
          <cell r="AW106" t="str">
            <v xml:space="preserve">No predicted life limitations. </v>
          </cell>
          <cell r="AY106">
            <v>105</v>
          </cell>
        </row>
        <row r="107">
          <cell r="A107">
            <v>106</v>
          </cell>
          <cell r="B107">
            <v>6</v>
          </cell>
          <cell r="C107" t="str">
            <v>26MM BONDED</v>
          </cell>
          <cell r="E107" t="str">
            <v>MAIN TANK  1  - SCOUT</v>
          </cell>
          <cell r="F107">
            <v>0</v>
          </cell>
          <cell r="G107" t="str">
            <v>APU Fuel Supply</v>
          </cell>
          <cell r="H107" t="str">
            <v>26mm Bonded Seal</v>
          </cell>
          <cell r="I107">
            <v>1</v>
          </cell>
          <cell r="J107">
            <v>1</v>
          </cell>
          <cell r="K107">
            <v>0.19500000000000001</v>
          </cell>
          <cell r="L107">
            <v>0.19500000000000001</v>
          </cell>
          <cell r="M107">
            <v>1.9500000000000001E-7</v>
          </cell>
          <cell r="N107">
            <v>5128205.128205128</v>
          </cell>
          <cell r="O107" t="str">
            <v>NPRD 95 P2-179, Seal O-Ring - 0.0780 GF converted to GM.</v>
          </cell>
          <cell r="Q107">
            <v>1</v>
          </cell>
          <cell r="R107">
            <v>1.8833333333333333</v>
          </cell>
          <cell r="S107">
            <v>0.36725000000000002</v>
          </cell>
          <cell r="T107">
            <v>2</v>
          </cell>
          <cell r="U107">
            <v>15</v>
          </cell>
          <cell r="V107" t="str">
            <v>215</v>
          </cell>
          <cell r="W107">
            <v>103</v>
          </cell>
          <cell r="X107" t="str">
            <v>MAIN TANK  1  - SCOUT</v>
          </cell>
          <cell r="Y107" t="str">
            <v>Y</v>
          </cell>
          <cell r="Z107" t="str">
            <v>Not predicted to be repairable in situ without the removal of the Tank. Expected to need 2 mechanics to remove the tank.  Remove the Tank for access, See above for details. Remove Top plate to gain access to the Bulkhead to prevent excessive torque forces</v>
          </cell>
          <cell r="AA107" t="str">
            <v xml:space="preserve">No </v>
          </cell>
          <cell r="AB107" t="str">
            <v>Yes</v>
          </cell>
          <cell r="AC107">
            <v>0</v>
          </cell>
          <cell r="AD107">
            <v>0.875</v>
          </cell>
          <cell r="AE107">
            <v>0.05</v>
          </cell>
          <cell r="AF107">
            <v>0.875</v>
          </cell>
          <cell r="AG107">
            <v>8.3333333333333329E-2</v>
          </cell>
          <cell r="AH107">
            <v>0</v>
          </cell>
          <cell r="AI107">
            <v>0</v>
          </cell>
          <cell r="AJ107">
            <v>1.8833333333333333</v>
          </cell>
          <cell r="AK107" t="str">
            <v xml:space="preserve">Not predicted to be repairable in situ without the removal of the Tank. </v>
          </cell>
          <cell r="AL107" t="str">
            <v xml:space="preserve">Expected to need 2 mechanics to remove the tank.  </v>
          </cell>
          <cell r="AM107" t="str">
            <v xml:space="preserve">Remove the Tank for access, See above for details. Remove Top plate to gain access to the Bulkhead to prevent excessive torque forces. May require the removal of Safoam to gain access. </v>
          </cell>
          <cell r="AR107" t="str">
            <v xml:space="preserve">Repair by exchange available at First or Second line without special facilities. </v>
          </cell>
          <cell r="AS107" t="str">
            <v>Use thread-locking compound on fasteners. Use silicone grease on bonded seals for preservation.  Use anti-seizing grease/compound on bulkhead connectors and bolts.  Use  bonding compound on mounting strap clamp locations as required.</v>
          </cell>
          <cell r="AT107" t="str">
            <v xml:space="preserve">No Special Tools predicted. </v>
          </cell>
          <cell r="AU107">
            <v>2</v>
          </cell>
          <cell r="AV107" t="str">
            <v>yes - 10 years</v>
          </cell>
          <cell r="AW107" t="str">
            <v>Life Limited.  Exchange at 10 years.</v>
          </cell>
          <cell r="AY107">
            <v>106</v>
          </cell>
        </row>
        <row r="108">
          <cell r="A108">
            <v>107</v>
          </cell>
          <cell r="B108">
            <v>27</v>
          </cell>
          <cell r="C108" t="str">
            <v>Y-764305-20</v>
          </cell>
          <cell r="E108" t="str">
            <v>MAIN TANK  1  - SCOUT</v>
          </cell>
          <cell r="F108">
            <v>0</v>
          </cell>
          <cell r="G108" t="str">
            <v>APU Fuel Supply</v>
          </cell>
          <cell r="H108" t="str">
            <v>M26 Banjo Bolt</v>
          </cell>
          <cell r="I108">
            <v>1</v>
          </cell>
          <cell r="J108">
            <v>1</v>
          </cell>
          <cell r="K108">
            <v>2.5424000000000002</v>
          </cell>
          <cell r="L108">
            <v>2.5424000000000002</v>
          </cell>
          <cell r="M108">
            <v>2.5424000000000004E-6</v>
          </cell>
          <cell r="N108">
            <v>393329.13782252988</v>
          </cell>
          <cell r="O108" t="str">
            <v>NPRD 95 P2-49, Connector Adapter - 0.0908M converted to hours</v>
          </cell>
          <cell r="Q108">
            <v>1</v>
          </cell>
          <cell r="R108">
            <v>7.6666666666666661E-2</v>
          </cell>
          <cell r="S108">
            <v>0.19491733333333333</v>
          </cell>
          <cell r="T108">
            <v>2</v>
          </cell>
          <cell r="U108">
            <v>15</v>
          </cell>
          <cell r="V108" t="str">
            <v>215</v>
          </cell>
          <cell r="W108">
            <v>104</v>
          </cell>
          <cell r="X108" t="str">
            <v>MAIN TANK  1  - SCOUT</v>
          </cell>
          <cell r="Y108" t="str">
            <v>Y</v>
          </cell>
          <cell r="Z108" t="str">
            <v>Predicted to be repairable in situ. Expected to need 1 mechanic to conduct maintenance.  Remove and replace the part with standard Tools. Repair by exchange available at First or Second line without special facilities. No consumeables predicted. No Specia</v>
          </cell>
          <cell r="AA108" t="str">
            <v>YES</v>
          </cell>
          <cell r="AB108" t="str">
            <v>NO</v>
          </cell>
          <cell r="AC108">
            <v>0</v>
          </cell>
          <cell r="AD108">
            <v>0</v>
          </cell>
          <cell r="AE108">
            <v>7.6666666666666661E-2</v>
          </cell>
          <cell r="AF108">
            <v>0</v>
          </cell>
          <cell r="AG108">
            <v>0</v>
          </cell>
          <cell r="AH108">
            <v>0</v>
          </cell>
          <cell r="AI108">
            <v>0</v>
          </cell>
          <cell r="AJ108">
            <v>7.6666666666666661E-2</v>
          </cell>
          <cell r="AK108" t="str">
            <v xml:space="preserve">Predicted to be repairable in situ. </v>
          </cell>
          <cell r="AL108" t="str">
            <v xml:space="preserve">Expected to need 1 mechanic to conduct maintenance.  </v>
          </cell>
          <cell r="AO108" t="str">
            <v xml:space="preserve">Remove and replace the part with standard Tools. </v>
          </cell>
          <cell r="AR108" t="str">
            <v xml:space="preserve">Repair by exchange available at First or Second line without special facilities. </v>
          </cell>
          <cell r="AS108" t="str">
            <v xml:space="preserve">No consumeables predicted. </v>
          </cell>
          <cell r="AT108" t="str">
            <v xml:space="preserve">No Special Tools predicted. </v>
          </cell>
          <cell r="AU108">
            <v>1</v>
          </cell>
          <cell r="AV108" t="str">
            <v>No</v>
          </cell>
          <cell r="AW108" t="str">
            <v xml:space="preserve">No predicted life limitations. </v>
          </cell>
          <cell r="AY108">
            <v>107</v>
          </cell>
        </row>
        <row r="109">
          <cell r="A109">
            <v>108</v>
          </cell>
          <cell r="B109">
            <v>6</v>
          </cell>
          <cell r="C109" t="str">
            <v>Y-BS36</v>
          </cell>
          <cell r="E109" t="str">
            <v>MAIN TANK  1  - SCOUT</v>
          </cell>
          <cell r="F109">
            <v>0</v>
          </cell>
          <cell r="G109" t="str">
            <v>APU Fuel Supply</v>
          </cell>
          <cell r="H109" t="str">
            <v>M36 Bonded Seal</v>
          </cell>
          <cell r="I109">
            <v>1</v>
          </cell>
          <cell r="J109">
            <v>1</v>
          </cell>
          <cell r="K109">
            <v>0.19500000000000001</v>
          </cell>
          <cell r="L109">
            <v>0.19500000000000001</v>
          </cell>
          <cell r="M109">
            <v>1.9500000000000001E-7</v>
          </cell>
          <cell r="N109">
            <v>5128205.128205128</v>
          </cell>
          <cell r="O109" t="str">
            <v>NPRD 95 P2-179, Seal O-Ring - 0.0780 GF converted to GM.</v>
          </cell>
          <cell r="Q109">
            <v>1</v>
          </cell>
          <cell r="R109">
            <v>1.8833333333333333</v>
          </cell>
          <cell r="S109">
            <v>0.36725000000000002</v>
          </cell>
          <cell r="T109">
            <v>2</v>
          </cell>
          <cell r="U109">
            <v>15</v>
          </cell>
          <cell r="V109" t="str">
            <v>215</v>
          </cell>
          <cell r="W109">
            <v>105</v>
          </cell>
          <cell r="X109" t="str">
            <v>MAIN TANK  1  - SCOUT</v>
          </cell>
          <cell r="Y109" t="str">
            <v>Y</v>
          </cell>
          <cell r="Z109" t="str">
            <v>Not predicted to be repairable in situ without the removal of the Tank. Expected to need 2 mechanics to remove the tank.  Remove the Tank for access, See above for details. Remove Top plate to gain access to the Bulkhead to prevent excessive torque forces</v>
          </cell>
          <cell r="AA109" t="str">
            <v xml:space="preserve">No </v>
          </cell>
          <cell r="AB109" t="str">
            <v>Yes</v>
          </cell>
          <cell r="AC109">
            <v>0</v>
          </cell>
          <cell r="AD109">
            <v>0.875</v>
          </cell>
          <cell r="AE109">
            <v>0.05</v>
          </cell>
          <cell r="AF109">
            <v>0.875</v>
          </cell>
          <cell r="AG109">
            <v>8.3333333333333329E-2</v>
          </cell>
          <cell r="AH109">
            <v>0</v>
          </cell>
          <cell r="AI109">
            <v>0</v>
          </cell>
          <cell r="AJ109">
            <v>1.8833333333333333</v>
          </cell>
          <cell r="AK109" t="str">
            <v xml:space="preserve">Not predicted to be repairable in situ without the removal of the Tank. </v>
          </cell>
          <cell r="AL109" t="str">
            <v xml:space="preserve">Expected to need 2 mechanics to remove the tank.  </v>
          </cell>
          <cell r="AM109" t="str">
            <v xml:space="preserve">Remove the Tank for access, See above for details. Remove Top plate to gain access to the Bulkhead to prevent excessive torque forces. May require the removal of Safoam to gain access. </v>
          </cell>
          <cell r="AR109" t="str">
            <v xml:space="preserve">Repair by exchange available at First or Second line without special facilities. </v>
          </cell>
          <cell r="AS109" t="str">
            <v>Use thread-locking compound on fasteners. Use silicone grease on bonded seals for preservation.  Use anti-seizing grease/compound on bulkhead connectors and bolts.  Use  bonding compound on mounting strap clamp locations as required.</v>
          </cell>
          <cell r="AT109" t="str">
            <v xml:space="preserve">No Special Tools predicted. </v>
          </cell>
          <cell r="AU109">
            <v>2</v>
          </cell>
          <cell r="AV109" t="str">
            <v>yes - 10 years</v>
          </cell>
          <cell r="AW109" t="str">
            <v>Life Limited.  Exchange at 10 years.</v>
          </cell>
          <cell r="AY109">
            <v>108</v>
          </cell>
        </row>
        <row r="110">
          <cell r="A110">
            <v>109</v>
          </cell>
          <cell r="B110">
            <v>21</v>
          </cell>
          <cell r="C110" t="str">
            <v>FT28436</v>
          </cell>
          <cell r="E110" t="str">
            <v>MAIN TANK  1  - SCOUT</v>
          </cell>
          <cell r="F110">
            <v>0</v>
          </cell>
          <cell r="G110" t="str">
            <v>APU Fuel Supply</v>
          </cell>
          <cell r="H110" t="str">
            <v>M36 Thin Nut LH Thread</v>
          </cell>
          <cell r="I110">
            <v>1</v>
          </cell>
          <cell r="J110">
            <v>1</v>
          </cell>
          <cell r="K110">
            <v>4.4857137227114409E-2</v>
          </cell>
          <cell r="L110">
            <v>4.4857137227114409E-2</v>
          </cell>
          <cell r="M110">
            <v>4.4857137227114411E-8</v>
          </cell>
          <cell r="N110">
            <v>22292996.428571429</v>
          </cell>
          <cell r="O110" t="str">
            <v>NPRD 95 P2-146, Nut Plain Hexagon P# MS-51968-17- 1/624.2039M GM converted to hours.</v>
          </cell>
          <cell r="Q110">
            <v>1</v>
          </cell>
          <cell r="R110">
            <v>7.6666666666666661E-2</v>
          </cell>
          <cell r="S110">
            <v>3.4390471874121043E-3</v>
          </cell>
          <cell r="T110">
            <v>2</v>
          </cell>
          <cell r="U110">
            <v>15</v>
          </cell>
          <cell r="V110" t="str">
            <v>215</v>
          </cell>
          <cell r="W110">
            <v>106</v>
          </cell>
          <cell r="X110" t="str">
            <v>MAIN TANK  1  - SCOUT</v>
          </cell>
          <cell r="Y110" t="str">
            <v>Y</v>
          </cell>
          <cell r="Z110" t="str">
            <v>Predicted to be repairable in situ. Expected to need 1 mechanic to conduct maintenance.  Remove and replace the part with standard Tools. Repair by exchange available at First or Second line without special facilities. No consumeables predicted. No Specia</v>
          </cell>
          <cell r="AA110" t="str">
            <v>YES</v>
          </cell>
          <cell r="AB110" t="str">
            <v>NO</v>
          </cell>
          <cell r="AC110">
            <v>0</v>
          </cell>
          <cell r="AD110">
            <v>0</v>
          </cell>
          <cell r="AE110">
            <v>7.6666666666666661E-2</v>
          </cell>
          <cell r="AF110">
            <v>0</v>
          </cell>
          <cell r="AG110">
            <v>0</v>
          </cell>
          <cell r="AH110">
            <v>0</v>
          </cell>
          <cell r="AI110">
            <v>0</v>
          </cell>
          <cell r="AJ110">
            <v>7.6666666666666661E-2</v>
          </cell>
          <cell r="AK110" t="str">
            <v xml:space="preserve">Predicted to be repairable in situ. </v>
          </cell>
          <cell r="AL110" t="str">
            <v xml:space="preserve">Expected to need 1 mechanic to conduct maintenance.  </v>
          </cell>
          <cell r="AO110" t="str">
            <v xml:space="preserve">Remove and replace the part with standard Tools. </v>
          </cell>
          <cell r="AR110" t="str">
            <v xml:space="preserve">Repair by exchange available at First or Second line without special facilities. </v>
          </cell>
          <cell r="AS110" t="str">
            <v xml:space="preserve">No consumeables predicted. </v>
          </cell>
          <cell r="AT110" t="str">
            <v xml:space="preserve">No Special Tools predicted. </v>
          </cell>
          <cell r="AU110">
            <v>1</v>
          </cell>
          <cell r="AV110" t="str">
            <v>No</v>
          </cell>
          <cell r="AW110" t="str">
            <v xml:space="preserve">No predicted life limitations. </v>
          </cell>
          <cell r="AY110">
            <v>109</v>
          </cell>
        </row>
        <row r="111">
          <cell r="A111">
            <v>110</v>
          </cell>
          <cell r="B111">
            <v>44</v>
          </cell>
          <cell r="C111" t="str">
            <v/>
          </cell>
          <cell r="E111" t="str">
            <v>MAIN TANK  1  - SCOUT</v>
          </cell>
          <cell r="F111">
            <v>0</v>
          </cell>
          <cell r="G111" t="str">
            <v>APU Fuel Supply</v>
          </cell>
          <cell r="H111" t="str">
            <v>Banjo Backing Block</v>
          </cell>
          <cell r="I111">
            <v>1</v>
          </cell>
          <cell r="J111">
            <v>1</v>
          </cell>
          <cell r="K111">
            <v>2.5424000000000002</v>
          </cell>
          <cell r="L111">
            <v>2.5424000000000002</v>
          </cell>
          <cell r="M111">
            <v>2.5424000000000004E-6</v>
          </cell>
          <cell r="N111">
            <v>393329.13782252988</v>
          </cell>
          <cell r="O111" t="str">
            <v>NPRD 95 P2-49, Connector Adapter - 0.0908M converted to hours</v>
          </cell>
          <cell r="Q111">
            <v>1</v>
          </cell>
          <cell r="R111">
            <v>1.1599999999999999</v>
          </cell>
          <cell r="S111">
            <v>2.9491840000000002</v>
          </cell>
          <cell r="T111">
            <v>2</v>
          </cell>
          <cell r="U111">
            <v>15</v>
          </cell>
          <cell r="V111" t="str">
            <v>215</v>
          </cell>
          <cell r="W111">
            <v>107</v>
          </cell>
          <cell r="X111" t="str">
            <v>MAIN TANK  1  - SCOUT</v>
          </cell>
          <cell r="Y111" t="str">
            <v>Y</v>
          </cell>
          <cell r="Z111" t="str">
            <v>Not predicted to be repairable in situ without the removal of the Tank. Expected to need 2 mechanics to remove the tank.  Remove the Tank for access, See above for details. Repair by exchange available at First or Second line without special facilities. U</v>
          </cell>
          <cell r="AA111" t="str">
            <v>No</v>
          </cell>
          <cell r="AB111" t="str">
            <v>Yes</v>
          </cell>
          <cell r="AC111">
            <v>0</v>
          </cell>
          <cell r="AD111">
            <v>0.5</v>
          </cell>
          <cell r="AE111">
            <v>7.6666666666666661E-2</v>
          </cell>
          <cell r="AF111">
            <v>0.5</v>
          </cell>
          <cell r="AG111">
            <v>8.3333333333333329E-2</v>
          </cell>
          <cell r="AH111">
            <v>0</v>
          </cell>
          <cell r="AI111">
            <v>0</v>
          </cell>
          <cell r="AJ111">
            <v>1.1599999999999999</v>
          </cell>
          <cell r="AK111" t="str">
            <v xml:space="preserve">Not predicted to be repairable in situ without the removal of the Tank. </v>
          </cell>
          <cell r="AL111" t="str">
            <v xml:space="preserve">Expected to need 2 mechanics to remove the tank.  </v>
          </cell>
          <cell r="AM111" t="str">
            <v xml:space="preserve">Remove the Tank for access, See above for details. </v>
          </cell>
          <cell r="AR111" t="str">
            <v xml:space="preserve">Repair by exchange available at First or Second line without special facilities. </v>
          </cell>
          <cell r="AS111" t="str">
            <v>Use thread-locking compound on fasteners. Use silicone grease on bonded seals for preservation.  Use anti-seizing grease/compound on bulkhead connectors and bolts.  Use  bonding compound on mounting strap clamp locations as required.</v>
          </cell>
          <cell r="AT111" t="str">
            <v xml:space="preserve">No Special Tools predicted. </v>
          </cell>
          <cell r="AU111">
            <v>2</v>
          </cell>
          <cell r="AV111" t="str">
            <v>No</v>
          </cell>
          <cell r="AW111" t="str">
            <v xml:space="preserve">No predicted life limitations. </v>
          </cell>
          <cell r="AY111">
            <v>110</v>
          </cell>
        </row>
        <row r="112">
          <cell r="A112">
            <v>111</v>
          </cell>
          <cell r="B112">
            <v>28</v>
          </cell>
          <cell r="C112" t="str">
            <v>FT28672</v>
          </cell>
          <cell r="E112" t="str">
            <v>MAIN TANK  1  - SCOUT</v>
          </cell>
          <cell r="F112" t="str">
            <v>Cradle</v>
          </cell>
          <cell r="G112" t="str">
            <v>Tank Restraint Straps</v>
          </cell>
          <cell r="H112" t="str">
            <v>2" Wide Stainless Steel Body Strap Kit</v>
          </cell>
          <cell r="I112">
            <v>1</v>
          </cell>
          <cell r="J112">
            <v>1</v>
          </cell>
          <cell r="K112">
            <v>0.112</v>
          </cell>
          <cell r="L112">
            <v>0.112</v>
          </cell>
          <cell r="M112">
            <v>1.12E-7</v>
          </cell>
          <cell r="N112">
            <v>8928571.4285714291</v>
          </cell>
          <cell r="O112" t="str">
            <v>NPRD 95 P2- 152, Plate Universal - 0.0040M converted to hours</v>
          </cell>
          <cell r="Q112">
            <v>1</v>
          </cell>
          <cell r="R112">
            <v>1.85</v>
          </cell>
          <cell r="S112">
            <v>0.2072</v>
          </cell>
          <cell r="T112">
            <v>2</v>
          </cell>
          <cell r="U112">
            <v>16</v>
          </cell>
          <cell r="V112" t="str">
            <v>216</v>
          </cell>
          <cell r="W112">
            <v>108</v>
          </cell>
          <cell r="X112" t="str">
            <v>MAIN TANK  1  - SCOUT</v>
          </cell>
          <cell r="Y112" t="str">
            <v>Y</v>
          </cell>
          <cell r="Z112" t="str">
            <v>Not predicted to be repairable in situ without the removal of the Tank. Expected to need 2 mechanics to remove the tank.  Remove and replace tank in accordance with above.  Remove and replace the part with standard Tools. Repair by exchange available at F</v>
          </cell>
          <cell r="AA112" t="str">
            <v>NO</v>
          </cell>
          <cell r="AB112" t="str">
            <v>YES</v>
          </cell>
          <cell r="AC112">
            <v>0</v>
          </cell>
          <cell r="AD112">
            <v>0.5</v>
          </cell>
          <cell r="AE112">
            <v>0.76666666666666661</v>
          </cell>
          <cell r="AF112">
            <v>0.5</v>
          </cell>
          <cell r="AG112">
            <v>8.3333333333333329E-2</v>
          </cell>
          <cell r="AH112">
            <v>0</v>
          </cell>
          <cell r="AI112">
            <v>0</v>
          </cell>
          <cell r="AJ112">
            <v>1.85</v>
          </cell>
          <cell r="AK112" t="str">
            <v xml:space="preserve">Not predicted to be repairable in situ without the removal of the Tank. </v>
          </cell>
          <cell r="AL112" t="str">
            <v xml:space="preserve">Expected to need 2 mechanics to remove the tank.  </v>
          </cell>
          <cell r="AM112" t="str">
            <v xml:space="preserve">Remove and replace tank in accordance with above.  </v>
          </cell>
          <cell r="AO112" t="str">
            <v xml:space="preserve">Remove and replace the part with standard Tools. </v>
          </cell>
          <cell r="AR112" t="str">
            <v xml:space="preserve">Repair by exchange available at First or Second line without special facilities. </v>
          </cell>
          <cell r="AS112" t="str">
            <v>Use thread-locking compound on fasteners. Use silicone grease on bonded seals for preservation.  Use anti-seizing grease/compound on bulkhead connectors and bolts.  Use  bonding compound on mounting strap clamp locations as required.</v>
          </cell>
          <cell r="AT112" t="str">
            <v xml:space="preserve">No Special Tools predicted. </v>
          </cell>
          <cell r="AU112">
            <v>2</v>
          </cell>
          <cell r="AV112" t="str">
            <v>No</v>
          </cell>
          <cell r="AW112" t="str">
            <v xml:space="preserve">No predicted life limitations. </v>
          </cell>
          <cell r="AY112">
            <v>111</v>
          </cell>
        </row>
        <row r="113">
          <cell r="A113">
            <v>112</v>
          </cell>
          <cell r="B113">
            <v>29</v>
          </cell>
          <cell r="C113" t="str">
            <v>LD45FR/10</v>
          </cell>
          <cell r="E113" t="str">
            <v>MAIN TANK  1  - SCOUT</v>
          </cell>
          <cell r="F113" t="str">
            <v>Filler</v>
          </cell>
          <cell r="G113" t="str">
            <v>Pillar Interface Sponge</v>
          </cell>
          <cell r="H113" t="str">
            <v>Interface Sponge</v>
          </cell>
          <cell r="I113">
            <v>1</v>
          </cell>
          <cell r="J113">
            <v>1</v>
          </cell>
          <cell r="K113">
            <v>1</v>
          </cell>
          <cell r="L113">
            <v>1</v>
          </cell>
          <cell r="M113">
            <v>9.9999999999999995E-7</v>
          </cell>
          <cell r="N113">
            <v>1000000</v>
          </cell>
          <cell r="O113" t="str">
            <v>Unsubstantiated Estimate</v>
          </cell>
          <cell r="Q113">
            <v>1</v>
          </cell>
          <cell r="R113">
            <v>1.1000000000000001</v>
          </cell>
          <cell r="S113">
            <v>1.1000000000000001</v>
          </cell>
          <cell r="T113">
            <v>2</v>
          </cell>
          <cell r="U113">
            <v>17</v>
          </cell>
          <cell r="V113" t="str">
            <v>217</v>
          </cell>
          <cell r="W113">
            <v>109</v>
          </cell>
          <cell r="X113" t="str">
            <v>MAIN TANK  1  - SCOUT</v>
          </cell>
          <cell r="Y113" t="str">
            <v>Y</v>
          </cell>
          <cell r="Z113" t="str">
            <v>Not predicted to be repairable in situ without the removal of the Tank. Expected to need 2 mechanics to remove the tank.  Remove and replace tank in accordance with above.  Vendor approved repair of the tank is predicted to be too time consuming for level</v>
          </cell>
          <cell r="AA113" t="str">
            <v>NO</v>
          </cell>
          <cell r="AB113" t="str">
            <v>YES</v>
          </cell>
          <cell r="AC113">
            <v>0</v>
          </cell>
          <cell r="AD113">
            <v>0.5</v>
          </cell>
          <cell r="AE113">
            <v>1.6666666666666666E-2</v>
          </cell>
          <cell r="AF113">
            <v>0.5</v>
          </cell>
          <cell r="AG113">
            <v>8.3333333333333329E-2</v>
          </cell>
          <cell r="AH113">
            <v>0</v>
          </cell>
          <cell r="AI113">
            <v>0</v>
          </cell>
          <cell r="AJ113">
            <v>1.1000000000000001</v>
          </cell>
          <cell r="AK113" t="str">
            <v xml:space="preserve">Not predicted to be repairable in situ without the removal of the Tank. </v>
          </cell>
          <cell r="AL113" t="str">
            <v xml:space="preserve">Expected to need 2 mechanics to remove the tank.  </v>
          </cell>
          <cell r="AM113" t="str">
            <v xml:space="preserve">Remove and replace tank in accordance with above.  Vendor approved repair of the tank is predicted to be too time consuming for level 1 or 2 instituations and these should be controlled in level 3 or 4 institutions with greater access to materials, tools </v>
          </cell>
          <cell r="AN113" t="str">
            <v xml:space="preserve">Some corrective patching schemes are available out of vehicle.   </v>
          </cell>
          <cell r="AO113" t="str">
            <v xml:space="preserve">Task time doesn't include 72 hours inactive time awaiting curing of Adhesives. </v>
          </cell>
          <cell r="AR113" t="str">
            <v xml:space="preserve">Repair by exchange available at First or Second line without special facilities. </v>
          </cell>
          <cell r="AS113" t="str">
            <v>Use thread-locking compound on fasteners. Use silicone grease on bonded seals for preservation.  Use anti-seizing grease/compound on bulkhead connectors and bolts.  Use  bonding compound on mounting strap clamp locations as required.</v>
          </cell>
          <cell r="AT113" t="str">
            <v xml:space="preserve">Cutting tools and Separating spatulas required. </v>
          </cell>
          <cell r="AU113">
            <v>2</v>
          </cell>
          <cell r="AV113" t="str">
            <v>No</v>
          </cell>
          <cell r="AW113" t="str">
            <v xml:space="preserve">No predicted life limitations. </v>
          </cell>
          <cell r="AY113">
            <v>112</v>
          </cell>
        </row>
        <row r="114">
          <cell r="A114">
            <v>114</v>
          </cell>
          <cell r="B114">
            <v>49</v>
          </cell>
          <cell r="C114" t="str">
            <v>FT28230</v>
          </cell>
          <cell r="E114" t="str">
            <v>MAIN TANK  1  - SCOUT</v>
          </cell>
          <cell r="F114" t="str">
            <v>Insert</v>
          </cell>
          <cell r="G114" t="str">
            <v xml:space="preserve">Drain Plug Assembly </v>
          </cell>
          <cell r="H114" t="str">
            <v xml:space="preserve">M24 X 1.5 Nut Insert (RM) </v>
          </cell>
          <cell r="I114">
            <v>1</v>
          </cell>
          <cell r="J114">
            <v>1</v>
          </cell>
          <cell r="K114">
            <v>0.44800000000000001</v>
          </cell>
          <cell r="L114">
            <v>0.44800000000000001</v>
          </cell>
          <cell r="M114">
            <v>4.4799999999999999E-7</v>
          </cell>
          <cell r="N114">
            <v>2232142.8571428573</v>
          </cell>
          <cell r="O114" t="str">
            <v>NPRD 95 P2-122, Insert Mount Engine - 0.0160M converted to hours.</v>
          </cell>
          <cell r="Q114">
            <v>1</v>
          </cell>
          <cell r="R114">
            <v>1.1000000000000001</v>
          </cell>
          <cell r="S114">
            <v>0.49279999999999996</v>
          </cell>
          <cell r="T114">
            <v>2</v>
          </cell>
          <cell r="U114">
            <v>18</v>
          </cell>
          <cell r="V114" t="str">
            <v>218</v>
          </cell>
          <cell r="W114">
            <v>110</v>
          </cell>
          <cell r="X114" t="str">
            <v>MAIN TANK  1  - SCOUT</v>
          </cell>
          <cell r="Y114" t="str">
            <v>Y</v>
          </cell>
          <cell r="Z114" t="str">
            <v>Not predicted to be repairable in situ without the removal of the Tank. Expected to need 2 mechanics to remove the tank.  Remove and replace tank in accordance with above.  V. difficult to repair.  Tank will be beyond economic repair. Repair by exchange a</v>
          </cell>
          <cell r="AA114" t="str">
            <v xml:space="preserve">NO </v>
          </cell>
          <cell r="AB114" t="str">
            <v>YES</v>
          </cell>
          <cell r="AC114">
            <v>0</v>
          </cell>
          <cell r="AD114">
            <v>0.5</v>
          </cell>
          <cell r="AE114">
            <v>1.6666666666666666E-2</v>
          </cell>
          <cell r="AF114">
            <v>0.5</v>
          </cell>
          <cell r="AG114">
            <v>8.3333333333333329E-2</v>
          </cell>
          <cell r="AH114">
            <v>0</v>
          </cell>
          <cell r="AI114">
            <v>0</v>
          </cell>
          <cell r="AJ114">
            <v>1.1000000000000001</v>
          </cell>
          <cell r="AK114" t="str">
            <v xml:space="preserve">Not predicted to be repairable in situ without the removal of the Tank. </v>
          </cell>
          <cell r="AL114" t="str">
            <v xml:space="preserve">Expected to need 2 mechanics to remove the tank.  </v>
          </cell>
          <cell r="AM114" t="str">
            <v xml:space="preserve">Remove and replace tank in accordance with above.  </v>
          </cell>
          <cell r="AN114" t="str">
            <v xml:space="preserve">V. difficult to repair.  Tank will be beyond economic repair. </v>
          </cell>
          <cell r="AR114" t="str">
            <v xml:space="preserve">Repair by exchange available at First or Second line without special facilities. </v>
          </cell>
          <cell r="AS114" t="str">
            <v>Use thread-locking compound on fasteners. Use silicone grease on bonded seals for preservation.  Use anti-seizing grease/compound on bulkhead connectors and bolts.  Use  bonding compound on mounting strap clamp locations as required.</v>
          </cell>
          <cell r="AT114" t="str">
            <v xml:space="preserve">No Special Tools predicted. </v>
          </cell>
          <cell r="AU114">
            <v>2</v>
          </cell>
          <cell r="AV114" t="str">
            <v>No</v>
          </cell>
          <cell r="AW114" t="str">
            <v xml:space="preserve">No predicted life limitations. </v>
          </cell>
          <cell r="AY114">
            <v>114</v>
          </cell>
        </row>
        <row r="115">
          <cell r="A115">
            <v>115</v>
          </cell>
          <cell r="B115">
            <v>9</v>
          </cell>
          <cell r="C115" t="str">
            <v>ROV16SCFX</v>
          </cell>
          <cell r="E115" t="str">
            <v>MAIN TANK  1  - SCOUT</v>
          </cell>
          <cell r="F115" t="str">
            <v>Fitting</v>
          </cell>
          <cell r="G115" t="str">
            <v xml:space="preserve">Drain Plug Assembly </v>
          </cell>
          <cell r="H115" t="str">
            <v>M24 X 1.5 Solid Plug</v>
          </cell>
          <cell r="I115">
            <v>1</v>
          </cell>
          <cell r="J115">
            <v>1</v>
          </cell>
          <cell r="K115">
            <v>0.29959999999999998</v>
          </cell>
          <cell r="L115">
            <v>0.29959999999999998</v>
          </cell>
          <cell r="M115">
            <v>2.9959999999999996E-7</v>
          </cell>
          <cell r="N115">
            <v>3337783.7116154875</v>
          </cell>
          <cell r="O115" t="str">
            <v>NPRD 95 P2-152, Plug - 0.0107M converted to hours</v>
          </cell>
          <cell r="Q115">
            <v>1</v>
          </cell>
          <cell r="R115">
            <v>0.18333333333333332</v>
          </cell>
          <cell r="S115">
            <v>5.4926666666666658E-2</v>
          </cell>
          <cell r="T115">
            <v>2</v>
          </cell>
          <cell r="U115">
            <v>18</v>
          </cell>
          <cell r="V115" t="str">
            <v>218</v>
          </cell>
          <cell r="W115">
            <v>111</v>
          </cell>
          <cell r="X115" t="str">
            <v>MAIN TANK  1  - SCOUT</v>
          </cell>
          <cell r="Y115" t="str">
            <v>Y</v>
          </cell>
          <cell r="Z115" t="str">
            <v>Predicted to be repairable in situ. Expected to need 1 mechanic to conduct maintenance.  Remove and replace the part with standard Tools. Repair by exchange available at First or Second line without special facilities. No consumeables predicted. No Specia</v>
          </cell>
          <cell r="AA115" t="str">
            <v>YES</v>
          </cell>
          <cell r="AB115" t="str">
            <v>NO</v>
          </cell>
          <cell r="AC115">
            <v>0</v>
          </cell>
          <cell r="AD115">
            <v>0</v>
          </cell>
          <cell r="AE115">
            <v>0.18333333333333332</v>
          </cell>
          <cell r="AF115">
            <v>0</v>
          </cell>
          <cell r="AG115">
            <v>0</v>
          </cell>
          <cell r="AH115">
            <v>0</v>
          </cell>
          <cell r="AI115">
            <v>0</v>
          </cell>
          <cell r="AJ115">
            <v>0.18333333333333332</v>
          </cell>
          <cell r="AK115" t="str">
            <v xml:space="preserve">Predicted to be repairable in situ. </v>
          </cell>
          <cell r="AL115" t="str">
            <v xml:space="preserve">Expected to need 1 mechanic to conduct maintenance.  </v>
          </cell>
          <cell r="AO115" t="str">
            <v xml:space="preserve">Remove and replace the part with standard Tools. </v>
          </cell>
          <cell r="AR115" t="str">
            <v xml:space="preserve">Repair by exchange available at First or Second line without special facilities. </v>
          </cell>
          <cell r="AS115" t="str">
            <v xml:space="preserve">No consumeables predicted. </v>
          </cell>
          <cell r="AT115" t="str">
            <v xml:space="preserve">No Special Tools predicted. </v>
          </cell>
          <cell r="AU115">
            <v>1</v>
          </cell>
          <cell r="AV115" t="str">
            <v>No</v>
          </cell>
          <cell r="AW115" t="str">
            <v xml:space="preserve">No predicted life limitations. </v>
          </cell>
          <cell r="AY115">
            <v>115</v>
          </cell>
        </row>
        <row r="116">
          <cell r="A116">
            <v>116</v>
          </cell>
          <cell r="B116">
            <v>6</v>
          </cell>
          <cell r="C116" t="str">
            <v>24MM BONDED</v>
          </cell>
          <cell r="E116" t="str">
            <v>MAIN TANK  1  - SCOUT</v>
          </cell>
          <cell r="F116" t="str">
            <v>Seal</v>
          </cell>
          <cell r="G116" t="str">
            <v xml:space="preserve">Drain Plug Assembly </v>
          </cell>
          <cell r="H116" t="str">
            <v>M24 X 1.5 Bonded Seal</v>
          </cell>
          <cell r="I116">
            <v>1</v>
          </cell>
          <cell r="J116">
            <v>1</v>
          </cell>
          <cell r="K116">
            <v>0.19500000000000001</v>
          </cell>
          <cell r="L116">
            <v>0.19500000000000001</v>
          </cell>
          <cell r="M116">
            <v>1.9500000000000001E-7</v>
          </cell>
          <cell r="N116">
            <v>5128205.128205128</v>
          </cell>
          <cell r="O116" t="str">
            <v>NPRD 95 P2-179, Seal O-Ring - 0.0780 GF converted to GM.</v>
          </cell>
          <cell r="Q116">
            <v>1</v>
          </cell>
          <cell r="R116">
            <v>1.8833333333333333</v>
          </cell>
          <cell r="S116">
            <v>0.36725000000000002</v>
          </cell>
          <cell r="T116">
            <v>2</v>
          </cell>
          <cell r="U116">
            <v>18</v>
          </cell>
          <cell r="V116" t="str">
            <v>218</v>
          </cell>
          <cell r="W116">
            <v>112</v>
          </cell>
          <cell r="X116" t="str">
            <v>MAIN TANK  1  - SCOUT</v>
          </cell>
          <cell r="Y116" t="str">
            <v>Y</v>
          </cell>
          <cell r="Z116" t="str">
            <v>Not predicted to be repairable in situ without the removal of the Tank. Expected to need 2 mechanics to remove the tank.  Remove the Tank for access, See above for details. Remove Top plate to gain access to the Bulkhead to prevent excessive torque forces</v>
          </cell>
          <cell r="AA116" t="str">
            <v xml:space="preserve">No </v>
          </cell>
          <cell r="AB116" t="str">
            <v>Yes</v>
          </cell>
          <cell r="AC116">
            <v>0</v>
          </cell>
          <cell r="AD116">
            <v>0.875</v>
          </cell>
          <cell r="AE116">
            <v>0.05</v>
          </cell>
          <cell r="AF116">
            <v>0.875</v>
          </cell>
          <cell r="AG116">
            <v>8.3333333333333329E-2</v>
          </cell>
          <cell r="AH116">
            <v>0</v>
          </cell>
          <cell r="AI116">
            <v>0</v>
          </cell>
          <cell r="AJ116">
            <v>1.8833333333333333</v>
          </cell>
          <cell r="AK116" t="str">
            <v xml:space="preserve">Not predicted to be repairable in situ without the removal of the Tank. </v>
          </cell>
          <cell r="AL116" t="str">
            <v xml:space="preserve">Expected to need 2 mechanics to remove the tank.  </v>
          </cell>
          <cell r="AM116" t="str">
            <v xml:space="preserve">Remove the Tank for access, See above for details. Remove Top plate to gain access to the Bulkhead to prevent excessive torque forces. May require the removal of Safoam to gain access. </v>
          </cell>
          <cell r="AR116" t="str">
            <v xml:space="preserve">Repair by exchange available at First or Second line without special facilities. </v>
          </cell>
          <cell r="AS116" t="str">
            <v>Use thread-locking compound on fasteners. Use silicone grease on bonded seals for preservation.  Use anti-seizing grease/compound on bulkhead connectors and bolts.  Use  bonding compound on mounting strap clamp locations as required.</v>
          </cell>
          <cell r="AT116" t="str">
            <v xml:space="preserve">No Special Tools predicted. </v>
          </cell>
          <cell r="AU116">
            <v>2</v>
          </cell>
          <cell r="AV116" t="str">
            <v>yes - 10 years</v>
          </cell>
          <cell r="AW116" t="str">
            <v>Life Limited.  Exchange at 10 years.</v>
          </cell>
          <cell r="AY116">
            <v>116</v>
          </cell>
        </row>
        <row r="117">
          <cell r="A117">
            <v>117</v>
          </cell>
          <cell r="B117">
            <v>0</v>
          </cell>
          <cell r="C117" t="str">
            <v>FT28502</v>
          </cell>
          <cell r="E117" t="str">
            <v>MAIN TANK - 2 - PMRS</v>
          </cell>
          <cell r="F117" t="str">
            <v>MAIN TANK - 2 - PMRS</v>
          </cell>
          <cell r="G117" t="str">
            <v>TANK</v>
          </cell>
          <cell r="H117" t="str">
            <v>TANK</v>
          </cell>
          <cell r="I117">
            <v>1</v>
          </cell>
          <cell r="J117">
            <v>1</v>
          </cell>
          <cell r="K117">
            <v>108.55420420566054</v>
          </cell>
          <cell r="L117">
            <v>108.55420420566054</v>
          </cell>
          <cell r="M117">
            <v>1.0855420420566054E-4</v>
          </cell>
          <cell r="N117">
            <v>9211.9877559551514</v>
          </cell>
          <cell r="O117" t="str">
            <v>Sum of Below Parts</v>
          </cell>
          <cell r="T117">
            <v>3</v>
          </cell>
          <cell r="U117">
            <v>1</v>
          </cell>
          <cell r="V117" t="str">
            <v>31</v>
          </cell>
          <cell r="W117">
            <v>113</v>
          </cell>
          <cell r="X117" t="str">
            <v>MAIN TANK - 2 - PMRS</v>
          </cell>
          <cell r="Y117" t="str">
            <v>Y</v>
          </cell>
          <cell r="AI117" t="str">
            <v>MTTE =</v>
          </cell>
          <cell r="AJ117">
            <v>0.78499988888888894</v>
          </cell>
          <cell r="AY117">
            <v>117</v>
          </cell>
        </row>
        <row r="118">
          <cell r="A118">
            <v>118</v>
          </cell>
          <cell r="B118">
            <v>1</v>
          </cell>
          <cell r="C118" t="str">
            <v>FT28512</v>
          </cell>
          <cell r="E118" t="str">
            <v>MAIN TANK - 2 - PMRS</v>
          </cell>
          <cell r="F118" t="str">
            <v>Moulding</v>
          </cell>
          <cell r="G118" t="str">
            <v>RM Tank</v>
          </cell>
          <cell r="H118" t="str">
            <v>Rotational Moulding</v>
          </cell>
          <cell r="I118">
            <v>1</v>
          </cell>
          <cell r="J118">
            <v>1</v>
          </cell>
          <cell r="K118">
            <v>3.5896000000000003</v>
          </cell>
          <cell r="L118">
            <v>3.5896000000000003</v>
          </cell>
          <cell r="M118">
            <v>3.5896000000000003E-6</v>
          </cell>
          <cell r="N118">
            <v>278582.57187430351</v>
          </cell>
          <cell r="O118" t="str">
            <v>NPRD 95 P2-213, Tank Fuel Engine - 0.1282M converted to hours</v>
          </cell>
          <cell r="Q118">
            <v>1</v>
          </cell>
          <cell r="R118">
            <v>1.6</v>
          </cell>
          <cell r="S118">
            <v>5.74336</v>
          </cell>
          <cell r="T118">
            <v>3</v>
          </cell>
          <cell r="U118">
            <v>2</v>
          </cell>
          <cell r="V118" t="str">
            <v>32</v>
          </cell>
          <cell r="W118">
            <v>114</v>
          </cell>
          <cell r="X118" t="str">
            <v>MAIN TANK - 2 - PMRS</v>
          </cell>
          <cell r="Y118" t="str">
            <v>Y</v>
          </cell>
          <cell r="Z118" t="str">
            <v>Not predicted to be repairable in situ without the removal of the Tank. Expected to need 2 mechanics to remove the tank.  Drain the tank. Disconnect any pipework.  disconnect fuel level sensor and optical sensor.  Disconnect any retaining fasteners (strap</v>
          </cell>
          <cell r="AA118" t="str">
            <v xml:space="preserve">NO </v>
          </cell>
          <cell r="AB118" t="str">
            <v>YES</v>
          </cell>
          <cell r="AC118">
            <v>0</v>
          </cell>
          <cell r="AD118">
            <v>0.5</v>
          </cell>
          <cell r="AE118">
            <v>0.51666666666666661</v>
          </cell>
          <cell r="AF118">
            <v>0.5</v>
          </cell>
          <cell r="AG118">
            <v>8.3333333333333329E-2</v>
          </cell>
          <cell r="AH118">
            <v>0</v>
          </cell>
          <cell r="AI118">
            <v>0</v>
          </cell>
          <cell r="AJ118">
            <v>1.6</v>
          </cell>
          <cell r="AK118" t="str">
            <v xml:space="preserve">Not predicted to be repairable in situ without the removal of the Tank. </v>
          </cell>
          <cell r="AL118" t="str">
            <v xml:space="preserve">Expected to need 2 mechanics to remove the tank.  </v>
          </cell>
          <cell r="AM118" t="str">
            <v xml:space="preserve">Drain the tank. Disconnect any pipework.  disconnect fuel level sensor and optical sensor.  Disconnect any retaining fasteners (straps, cradles and mounting plates).  Carefully remove the tank to a clean padded work surface. Refit drain plug.  </v>
          </cell>
          <cell r="AN118" t="str">
            <v xml:space="preserve">Difficult to repair.  Some specialist patching is possible.  GKN can supply details. </v>
          </cell>
          <cell r="AR118" t="str">
            <v xml:space="preserve">Repair by exchange available at First or Second line without special facilities. </v>
          </cell>
          <cell r="AS118" t="str">
            <v>Use thread-locking compound on fasteners. Use silicone grease on bonded seals for preservation.  Use anti-seizing grease/compound on bulkhead connectors and bolts.  Use  bonding compound on mounting strap clamp locations as required.</v>
          </cell>
          <cell r="AT118" t="str">
            <v xml:space="preserve">No Special Tools predicted. </v>
          </cell>
          <cell r="AU118">
            <v>2</v>
          </cell>
          <cell r="AV118" t="str">
            <v>No</v>
          </cell>
          <cell r="AW118" t="str">
            <v xml:space="preserve">No predicted life limitations. </v>
          </cell>
          <cell r="AY118">
            <v>118</v>
          </cell>
        </row>
        <row r="119">
          <cell r="A119">
            <v>121</v>
          </cell>
          <cell r="B119">
            <v>10</v>
          </cell>
          <cell r="C119" t="str">
            <v>FT28482</v>
          </cell>
          <cell r="E119" t="str">
            <v>MAIN TANK - 2 - PMRS</v>
          </cell>
          <cell r="F119" t="str">
            <v>Filler</v>
          </cell>
          <cell r="G119" t="str">
            <v>Reticulated Safety Foam</v>
          </cell>
          <cell r="H119" t="str">
            <v>SAFOAM Cut Block LRU</v>
          </cell>
          <cell r="I119">
            <v>1</v>
          </cell>
          <cell r="J119">
            <v>1</v>
          </cell>
          <cell r="K119">
            <v>1</v>
          </cell>
          <cell r="L119">
            <v>1</v>
          </cell>
          <cell r="M119">
            <v>9.9999999999999995E-7</v>
          </cell>
          <cell r="N119">
            <v>1000000</v>
          </cell>
          <cell r="O119" t="str">
            <v>Unsubstantiated Estimate</v>
          </cell>
          <cell r="Q119">
            <v>1</v>
          </cell>
          <cell r="R119">
            <v>1.91666</v>
          </cell>
          <cell r="S119">
            <v>1.91666</v>
          </cell>
          <cell r="T119">
            <v>3</v>
          </cell>
          <cell r="U119">
            <v>3</v>
          </cell>
          <cell r="V119" t="str">
            <v>33</v>
          </cell>
          <cell r="W119">
            <v>115</v>
          </cell>
          <cell r="X119" t="str">
            <v>MAIN TANK - 2 - PMRS</v>
          </cell>
          <cell r="Y119" t="str">
            <v>Y</v>
          </cell>
          <cell r="Z119" t="str">
            <v>Not predicted to be repairable in situ without the removal of the Tank. Expected to need 2 mechanics to remove the tank.  Drain the tank. Disconnect any pipework.  Disconnect fuel level sensor and optical sensor.  Disconnect any retaining fasteners (strap</v>
          </cell>
          <cell r="AA119" t="str">
            <v xml:space="preserve">NO </v>
          </cell>
          <cell r="AB119" t="str">
            <v>YES</v>
          </cell>
          <cell r="AC119">
            <v>0</v>
          </cell>
          <cell r="AD119">
            <v>0.5</v>
          </cell>
          <cell r="AE119">
            <v>0.83332666666666666</v>
          </cell>
          <cell r="AF119">
            <v>0.5</v>
          </cell>
          <cell r="AG119">
            <v>8.3333333333333329E-2</v>
          </cell>
          <cell r="AH119">
            <v>0</v>
          </cell>
          <cell r="AI119">
            <v>0</v>
          </cell>
          <cell r="AJ119">
            <v>1.91666</v>
          </cell>
          <cell r="AK119" t="str">
            <v xml:space="preserve">Not predicted to be repairable in situ without the removal of the Tank. </v>
          </cell>
          <cell r="AL119" t="str">
            <v xml:space="preserve">Expected to need 2 mechanics to remove the tank.  </v>
          </cell>
          <cell r="AM119" t="str">
            <v>Drain the tank. Disconnect any pipework.  Disconnect fuel level sensor and optical sensor.  Disconnect any retaining fasteners (straps, cradles and mounting plates).  carefully remove the tank to a clean padded work surface. Refit drain plug.  Exchange ou</v>
          </cell>
          <cell r="AN119" t="str">
            <v xml:space="preserve">Systematically remove Safoam layers and discard in accordance with local responsibilities.  Carefully reinstall new layers of Safoam in accordance with instructions. </v>
          </cell>
          <cell r="AO119" t="str">
            <v xml:space="preserve">Systematically remove Safoam layers and discard in accordance with local responsibilities.  Carefully reinstall new layers of Safoam in accordance with instructions. </v>
          </cell>
          <cell r="AP119" t="str">
            <v>Close up in the reverse order and reinstall as necessary.</v>
          </cell>
          <cell r="AR119" t="str">
            <v xml:space="preserve">Repair by exchange available at First or Second line without special facilities. </v>
          </cell>
          <cell r="AS119" t="str">
            <v>Use thread-locking compound on fasteners. Use silicone grease on bonded seals for preservation.  Use anti-seizing grease/compound on bulkhead connectors and bolts.  Use  bonding compound on mounting strap clamp locations as required.</v>
          </cell>
          <cell r="AT119" t="str">
            <v xml:space="preserve">No Special Tools predicted. </v>
          </cell>
          <cell r="AU119">
            <v>2</v>
          </cell>
          <cell r="AV119" t="str">
            <v>yes - 10 years</v>
          </cell>
          <cell r="AW119" t="str">
            <v>Life Limited.  Exchange at 10 years.</v>
          </cell>
          <cell r="AY119">
            <v>121</v>
          </cell>
        </row>
        <row r="120">
          <cell r="A120">
            <v>122</v>
          </cell>
          <cell r="B120">
            <v>30</v>
          </cell>
          <cell r="C120" t="str">
            <v>FT28198</v>
          </cell>
          <cell r="E120" t="str">
            <v>MAIN TANK - 2 - PMRS</v>
          </cell>
          <cell r="F120" t="str">
            <v>Fastener</v>
          </cell>
          <cell r="G120" t="str">
            <v>Earthing Boss</v>
          </cell>
          <cell r="H120" t="str">
            <v>M8 Earthing Boss</v>
          </cell>
          <cell r="I120">
            <v>1</v>
          </cell>
          <cell r="J120">
            <v>1</v>
          </cell>
          <cell r="K120">
            <v>5.6000000000000001E-2</v>
          </cell>
          <cell r="L120">
            <v>5.6000000000000001E-2</v>
          </cell>
          <cell r="M120">
            <v>5.5999999999999999E-8</v>
          </cell>
          <cell r="N120">
            <v>17857142.857142858</v>
          </cell>
          <cell r="O120" t="str">
            <v>NPRD 95 P2-20, Bolt Hex Head - 0.0020M converted to hours</v>
          </cell>
          <cell r="Q120">
            <v>1</v>
          </cell>
          <cell r="R120">
            <v>0.05</v>
          </cell>
          <cell r="S120">
            <v>2.8000000000000004E-3</v>
          </cell>
          <cell r="T120">
            <v>3</v>
          </cell>
          <cell r="U120">
            <v>4</v>
          </cell>
          <cell r="V120" t="str">
            <v>34</v>
          </cell>
          <cell r="W120">
            <v>116</v>
          </cell>
          <cell r="X120" t="str">
            <v>MAIN TANK - 2 - PMRS</v>
          </cell>
          <cell r="Y120" t="str">
            <v>Y</v>
          </cell>
          <cell r="Z120" t="str">
            <v>Predicted to be repairable in situ. Expected to need 1 mechanic to conduct maintenance.  Remove and replace the part with standard Tools. Repair by exchange available at First or Second line without special facilities. No consumeables predicted. No Specia</v>
          </cell>
          <cell r="AA120" t="str">
            <v>YES</v>
          </cell>
          <cell r="AB120" t="str">
            <v>NO</v>
          </cell>
          <cell r="AC120">
            <v>0</v>
          </cell>
          <cell r="AD120">
            <v>0</v>
          </cell>
          <cell r="AE120">
            <v>0.05</v>
          </cell>
          <cell r="AF120">
            <v>0</v>
          </cell>
          <cell r="AG120">
            <v>0</v>
          </cell>
          <cell r="AH120">
            <v>0</v>
          </cell>
          <cell r="AI120">
            <v>0</v>
          </cell>
          <cell r="AJ120">
            <v>0.05</v>
          </cell>
          <cell r="AK120" t="str">
            <v xml:space="preserve">Predicted to be repairable in situ. </v>
          </cell>
          <cell r="AL120" t="str">
            <v xml:space="preserve">Expected to need 1 mechanic to conduct maintenance.  </v>
          </cell>
          <cell r="AO120" t="str">
            <v xml:space="preserve">Remove and replace the part with standard Tools. </v>
          </cell>
          <cell r="AR120" t="str">
            <v xml:space="preserve">Repair by exchange available at First or Second line without special facilities. </v>
          </cell>
          <cell r="AS120" t="str">
            <v xml:space="preserve">No consumeables predicted. </v>
          </cell>
          <cell r="AT120" t="str">
            <v xml:space="preserve">No Special Tools predicted. </v>
          </cell>
          <cell r="AU120">
            <v>1</v>
          </cell>
          <cell r="AV120" t="str">
            <v>No</v>
          </cell>
          <cell r="AW120" t="str">
            <v xml:space="preserve">No predicted life limitations. </v>
          </cell>
          <cell r="AY120">
            <v>122</v>
          </cell>
        </row>
        <row r="121">
          <cell r="A121">
            <v>123</v>
          </cell>
          <cell r="B121">
            <v>31</v>
          </cell>
          <cell r="C121" t="str">
            <v>BT-M3-20CSK</v>
          </cell>
          <cell r="E121" t="str">
            <v>MAIN TANK - 2 - PMRS</v>
          </cell>
          <cell r="F121" t="str">
            <v>Fastener</v>
          </cell>
          <cell r="G121" t="str">
            <v>Earthing Boss</v>
          </cell>
          <cell r="H121" t="str">
            <v>M3 CSK SCREW</v>
          </cell>
          <cell r="I121">
            <v>1</v>
          </cell>
          <cell r="J121">
            <v>1</v>
          </cell>
          <cell r="K121">
            <v>5.6000000000000001E-2</v>
          </cell>
          <cell r="L121">
            <v>5.6000000000000001E-2</v>
          </cell>
          <cell r="M121">
            <v>5.5999999999999999E-8</v>
          </cell>
          <cell r="N121">
            <v>17857142.857142858</v>
          </cell>
          <cell r="O121" t="str">
            <v>NPRD 95 P2-20, Bolt Hex Head - 0.0020M converted to hours</v>
          </cell>
          <cell r="Q121">
            <v>1</v>
          </cell>
          <cell r="R121">
            <v>0.05</v>
          </cell>
          <cell r="S121">
            <v>2.8000000000000004E-3</v>
          </cell>
          <cell r="T121">
            <v>3</v>
          </cell>
          <cell r="U121">
            <v>4</v>
          </cell>
          <cell r="V121" t="str">
            <v>34</v>
          </cell>
          <cell r="W121">
            <v>117</v>
          </cell>
          <cell r="X121" t="str">
            <v>MAIN TANK - 2 - PMRS</v>
          </cell>
          <cell r="Y121" t="str">
            <v>Y</v>
          </cell>
          <cell r="Z121" t="str">
            <v>Predicted to be repairable in situ. Expected to need 1 mechanic to conduct maintenance.  Remove and replace the part with standard Tools. Repair by exchange available at First or Second line without special facilities. No consumeables predicted. No Specia</v>
          </cell>
          <cell r="AA121" t="str">
            <v>YES</v>
          </cell>
          <cell r="AB121" t="str">
            <v>NO</v>
          </cell>
          <cell r="AC121">
            <v>0</v>
          </cell>
          <cell r="AD121">
            <v>0</v>
          </cell>
          <cell r="AE121">
            <v>0.05</v>
          </cell>
          <cell r="AF121">
            <v>0</v>
          </cell>
          <cell r="AG121">
            <v>0</v>
          </cell>
          <cell r="AH121">
            <v>0</v>
          </cell>
          <cell r="AI121">
            <v>0</v>
          </cell>
          <cell r="AJ121">
            <v>0.05</v>
          </cell>
          <cell r="AK121" t="str">
            <v xml:space="preserve">Predicted to be repairable in situ. </v>
          </cell>
          <cell r="AL121" t="str">
            <v xml:space="preserve">Expected to need 1 mechanic to conduct maintenance.  </v>
          </cell>
          <cell r="AO121" t="str">
            <v xml:space="preserve">Remove and replace the part with standard Tools. </v>
          </cell>
          <cell r="AR121" t="str">
            <v xml:space="preserve">Repair by exchange available at First or Second line without special facilities. </v>
          </cell>
          <cell r="AS121" t="str">
            <v xml:space="preserve">No consumeables predicted. </v>
          </cell>
          <cell r="AT121" t="str">
            <v xml:space="preserve">No Special Tools predicted. </v>
          </cell>
          <cell r="AU121">
            <v>1</v>
          </cell>
          <cell r="AV121" t="str">
            <v>No</v>
          </cell>
          <cell r="AW121" t="str">
            <v xml:space="preserve">No predicted life limitations. </v>
          </cell>
          <cell r="AY121">
            <v>123</v>
          </cell>
        </row>
        <row r="122">
          <cell r="A122">
            <v>124</v>
          </cell>
          <cell r="B122">
            <v>18</v>
          </cell>
          <cell r="C122" t="str">
            <v>BT-M8X10HX</v>
          </cell>
          <cell r="E122" t="str">
            <v>MAIN TANK - 2 - PMRS</v>
          </cell>
          <cell r="F122" t="str">
            <v>Fastener</v>
          </cell>
          <cell r="G122" t="str">
            <v>Earthing Boss</v>
          </cell>
          <cell r="H122" t="str">
            <v>M8 BOLT HX HEAD</v>
          </cell>
          <cell r="I122">
            <v>1</v>
          </cell>
          <cell r="J122">
            <v>1</v>
          </cell>
          <cell r="K122">
            <v>5.6000000000000001E-2</v>
          </cell>
          <cell r="L122">
            <v>5.6000000000000001E-2</v>
          </cell>
          <cell r="M122">
            <v>5.5999999999999999E-8</v>
          </cell>
          <cell r="N122">
            <v>17857142.857142858</v>
          </cell>
          <cell r="O122" t="str">
            <v>NPRD 95 P2-20, Bolt Hex Head - 0.0020M converted to hours</v>
          </cell>
          <cell r="Q122">
            <v>1</v>
          </cell>
          <cell r="R122">
            <v>0.05</v>
          </cell>
          <cell r="S122">
            <v>2.8000000000000004E-3</v>
          </cell>
          <cell r="T122">
            <v>3</v>
          </cell>
          <cell r="U122">
            <v>4</v>
          </cell>
          <cell r="V122" t="str">
            <v>34</v>
          </cell>
          <cell r="W122">
            <v>118</v>
          </cell>
          <cell r="X122" t="str">
            <v>MAIN TANK - 2 - PMRS</v>
          </cell>
          <cell r="Y122" t="str">
            <v>Y</v>
          </cell>
          <cell r="Z122" t="str">
            <v>Predicted to be repairable in situ. Expected to need 1 mechanic to conduct maintenance.  Remove and replace the part with standard Tools. Repair by exchange available at First or Second line without special facilities. No consumeables predicted. No Specia</v>
          </cell>
          <cell r="AA122" t="str">
            <v>YES</v>
          </cell>
          <cell r="AB122" t="str">
            <v>NO</v>
          </cell>
          <cell r="AC122">
            <v>0</v>
          </cell>
          <cell r="AD122">
            <v>0</v>
          </cell>
          <cell r="AE122">
            <v>0.05</v>
          </cell>
          <cell r="AF122">
            <v>0</v>
          </cell>
          <cell r="AG122">
            <v>0</v>
          </cell>
          <cell r="AH122">
            <v>0</v>
          </cell>
          <cell r="AI122">
            <v>0</v>
          </cell>
          <cell r="AJ122">
            <v>0.05</v>
          </cell>
          <cell r="AK122" t="str">
            <v xml:space="preserve">Predicted to be repairable in situ. </v>
          </cell>
          <cell r="AL122" t="str">
            <v xml:space="preserve">Expected to need 1 mechanic to conduct maintenance.  </v>
          </cell>
          <cell r="AO122" t="str">
            <v xml:space="preserve">Remove and replace the part with standard Tools. </v>
          </cell>
          <cell r="AR122" t="str">
            <v xml:space="preserve">Repair by exchange available at First or Second line without special facilities. </v>
          </cell>
          <cell r="AS122" t="str">
            <v xml:space="preserve">No consumeables predicted. </v>
          </cell>
          <cell r="AT122" t="str">
            <v xml:space="preserve">No Special Tools predicted. </v>
          </cell>
          <cell r="AU122">
            <v>1</v>
          </cell>
          <cell r="AV122" t="str">
            <v>No</v>
          </cell>
          <cell r="AW122" t="str">
            <v xml:space="preserve">No predicted life limitations. </v>
          </cell>
          <cell r="AY122">
            <v>124</v>
          </cell>
        </row>
        <row r="123">
          <cell r="A123">
            <v>126</v>
          </cell>
          <cell r="B123">
            <v>11</v>
          </cell>
          <cell r="C123" t="str">
            <v>FT28222</v>
          </cell>
          <cell r="E123" t="str">
            <v>MAIN TANK - 2 - PMRS</v>
          </cell>
          <cell r="F123" t="str">
            <v>Fitting</v>
          </cell>
          <cell r="G123" t="str">
            <v>Top Access Plate Assy FT28392</v>
          </cell>
          <cell r="H123" t="str">
            <v>Plate</v>
          </cell>
          <cell r="I123">
            <v>1</v>
          </cell>
          <cell r="J123">
            <v>1</v>
          </cell>
          <cell r="K123">
            <v>0.224</v>
          </cell>
          <cell r="L123">
            <v>0.224</v>
          </cell>
          <cell r="M123">
            <v>2.2399999999999999E-7</v>
          </cell>
          <cell r="N123">
            <v>4464285.7142857146</v>
          </cell>
          <cell r="O123" t="str">
            <v>NPRD 95 P2-152, Plate - 0.008M GM converted to hours.</v>
          </cell>
          <cell r="Q123">
            <v>1</v>
          </cell>
          <cell r="R123">
            <v>0.55000000000000004</v>
          </cell>
          <cell r="S123">
            <v>0.12320000000000002</v>
          </cell>
          <cell r="T123">
            <v>3</v>
          </cell>
          <cell r="U123">
            <v>5</v>
          </cell>
          <cell r="V123" t="str">
            <v>35</v>
          </cell>
          <cell r="W123">
            <v>119</v>
          </cell>
          <cell r="X123" t="str">
            <v>MAIN TANK - 2 - PMRS</v>
          </cell>
          <cell r="Y123" t="str">
            <v>Y</v>
          </cell>
          <cell r="Z123" t="str">
            <v>Predicted to be repairable in situ. Expected to need 1 mechanic to conduct maintenance.  Remove the Top Access Plate. Reinstall in the reverse order. Repair by exchange available at First or Second line without special facilities. No consumeables predicte</v>
          </cell>
          <cell r="AA123" t="str">
            <v>YES</v>
          </cell>
          <cell r="AB123" t="str">
            <v>NO</v>
          </cell>
          <cell r="AC123">
            <v>0</v>
          </cell>
          <cell r="AD123">
            <v>0</v>
          </cell>
          <cell r="AE123">
            <v>0.55000000000000004</v>
          </cell>
          <cell r="AF123">
            <v>0</v>
          </cell>
          <cell r="AG123">
            <v>0</v>
          </cell>
          <cell r="AH123">
            <v>0</v>
          </cell>
          <cell r="AI123">
            <v>0</v>
          </cell>
          <cell r="AJ123">
            <v>0.55000000000000004</v>
          </cell>
          <cell r="AK123" t="str">
            <v xml:space="preserve">Predicted to be repairable in situ. </v>
          </cell>
          <cell r="AL123" t="str">
            <v xml:space="preserve">Expected to need 1 mechanic to conduct maintenance.  </v>
          </cell>
          <cell r="AN123" t="str">
            <v xml:space="preserve">Remove the Top Access Plate. </v>
          </cell>
          <cell r="AP123" t="str">
            <v xml:space="preserve">Reinstall in the reverse order. </v>
          </cell>
          <cell r="AR123" t="str">
            <v xml:space="preserve">Repair by exchange available at First or Second line without special facilities. </v>
          </cell>
          <cell r="AS123" t="str">
            <v xml:space="preserve">No consumeables predicted. </v>
          </cell>
          <cell r="AT123" t="str">
            <v xml:space="preserve">No Special Tools predicted. </v>
          </cell>
          <cell r="AU123">
            <v>1</v>
          </cell>
          <cell r="AV123" t="str">
            <v>No</v>
          </cell>
          <cell r="AW123" t="str">
            <v xml:space="preserve">No predicted life limitations. </v>
          </cell>
          <cell r="AY123">
            <v>126</v>
          </cell>
        </row>
        <row r="124">
          <cell r="A124">
            <v>127</v>
          </cell>
          <cell r="B124">
            <v>12</v>
          </cell>
          <cell r="C124" t="str">
            <v>FT28242</v>
          </cell>
          <cell r="E124" t="str">
            <v>MAIN TANK - 2 - PMRS</v>
          </cell>
          <cell r="F124" t="str">
            <v>Fitting</v>
          </cell>
          <cell r="G124" t="str">
            <v>Top Access Plate Assy FT28392</v>
          </cell>
          <cell r="H124" t="str">
            <v>Backing Ring</v>
          </cell>
          <cell r="I124">
            <v>1</v>
          </cell>
          <cell r="J124">
            <v>1</v>
          </cell>
          <cell r="K124">
            <v>0.89600000000000002</v>
          </cell>
          <cell r="L124">
            <v>0.89600000000000002</v>
          </cell>
          <cell r="M124">
            <v>8.9599999999999998E-7</v>
          </cell>
          <cell r="N124">
            <v>1116071.4285714286</v>
          </cell>
          <cell r="O124" t="str">
            <v>NPRD 95 P2- 176, Ring Backup - 0.0320M converted to hours</v>
          </cell>
          <cell r="Q124">
            <v>1</v>
          </cell>
          <cell r="R124">
            <v>0.63333333333333341</v>
          </cell>
          <cell r="S124">
            <v>0.56746666666666679</v>
          </cell>
          <cell r="T124">
            <v>3</v>
          </cell>
          <cell r="U124">
            <v>5</v>
          </cell>
          <cell r="V124" t="str">
            <v>35</v>
          </cell>
          <cell r="W124">
            <v>120</v>
          </cell>
          <cell r="X124" t="str">
            <v>MAIN TANK - 2 - PMRS</v>
          </cell>
          <cell r="Y124" t="str">
            <v>Y</v>
          </cell>
          <cell r="Z124" t="str">
            <v>Predicted to be repairable in situ. Expected to need 1 mechanic to conduct maintenance.  Remove the Top Access Plate. Remove and replace the Backing Ring and Gasket as necessary. Reinstall in the reverse order. Repair by exchange available at First or Sec</v>
          </cell>
          <cell r="AA124" t="str">
            <v>YES</v>
          </cell>
          <cell r="AB124" t="str">
            <v>NO</v>
          </cell>
          <cell r="AC124">
            <v>0</v>
          </cell>
          <cell r="AD124">
            <v>0</v>
          </cell>
          <cell r="AE124">
            <v>0.55000000000000004</v>
          </cell>
          <cell r="AF124">
            <v>0</v>
          </cell>
          <cell r="AG124">
            <v>8.3333333333333329E-2</v>
          </cell>
          <cell r="AH124">
            <v>0</v>
          </cell>
          <cell r="AI124">
            <v>0</v>
          </cell>
          <cell r="AJ124">
            <v>0.63333333333333341</v>
          </cell>
          <cell r="AK124" t="str">
            <v xml:space="preserve">Predicted to be repairable in situ. </v>
          </cell>
          <cell r="AL124" t="str">
            <v xml:space="preserve">Expected to need 1 mechanic to conduct maintenance.  </v>
          </cell>
          <cell r="AN124" t="str">
            <v xml:space="preserve">Remove the Top Access Plate. </v>
          </cell>
          <cell r="AO124" t="str">
            <v xml:space="preserve">Remove and replace the Backing Ring and Gasket as necessary. </v>
          </cell>
          <cell r="AP124" t="str">
            <v xml:space="preserve">Reinstall in the reverse order. </v>
          </cell>
          <cell r="AR124" t="str">
            <v xml:space="preserve">Repair by exchange available at First or Second line without special facilities. </v>
          </cell>
          <cell r="AS124" t="str">
            <v xml:space="preserve">No consumeables predicted. </v>
          </cell>
          <cell r="AT124" t="str">
            <v xml:space="preserve">No Special Tools predicted. </v>
          </cell>
          <cell r="AU124">
            <v>1</v>
          </cell>
          <cell r="AV124" t="str">
            <v>No</v>
          </cell>
          <cell r="AW124" t="str">
            <v xml:space="preserve">No predicted life limitations. </v>
          </cell>
          <cell r="AY124">
            <v>127</v>
          </cell>
        </row>
        <row r="125">
          <cell r="A125">
            <v>128</v>
          </cell>
          <cell r="B125">
            <v>13</v>
          </cell>
          <cell r="C125" t="str">
            <v>FT28252</v>
          </cell>
          <cell r="E125" t="str">
            <v>MAIN TANK - 2 - PMRS</v>
          </cell>
          <cell r="F125" t="str">
            <v>Seal</v>
          </cell>
          <cell r="G125" t="str">
            <v>Top Access Plate Assy FT28392</v>
          </cell>
          <cell r="H125" t="str">
            <v>Gasket</v>
          </cell>
          <cell r="I125">
            <v>2</v>
          </cell>
          <cell r="J125">
            <v>2</v>
          </cell>
          <cell r="K125">
            <v>2.8915175482151878E-3</v>
          </cell>
          <cell r="L125">
            <v>5.7830350964303756E-3</v>
          </cell>
          <cell r="M125">
            <v>5.7830350964303757E-9</v>
          </cell>
          <cell r="N125">
            <v>172919580</v>
          </cell>
          <cell r="O125" t="str">
            <v>NPRD 95 P2- 98, Gasket P# 2-242N674-70 - 1/864.5979 GF converted to GM.</v>
          </cell>
          <cell r="Q125">
            <v>1</v>
          </cell>
          <cell r="R125">
            <v>0.63333333333333341</v>
          </cell>
          <cell r="S125">
            <v>1.8312944472029524E-3</v>
          </cell>
          <cell r="T125">
            <v>3</v>
          </cell>
          <cell r="U125">
            <v>5</v>
          </cell>
          <cell r="V125" t="str">
            <v>35</v>
          </cell>
          <cell r="W125">
            <v>121</v>
          </cell>
          <cell r="X125" t="str">
            <v>MAIN TANK - 2 - PMRS</v>
          </cell>
          <cell r="Y125" t="str">
            <v>Y</v>
          </cell>
          <cell r="Z125" t="str">
            <v>Predicted to be repairable in situ. Expected to need 1 mechanic to conduct maintenance.  Remove the Top Access Plate. Remove and replace the Backing Ring and Gasket as necessary. Reinstall in the reverse order. Repair by exchange available at First or Sec</v>
          </cell>
          <cell r="AA125" t="str">
            <v>YES</v>
          </cell>
          <cell r="AB125" t="str">
            <v>NO</v>
          </cell>
          <cell r="AC125">
            <v>0</v>
          </cell>
          <cell r="AD125">
            <v>0</v>
          </cell>
          <cell r="AE125">
            <v>0.55000000000000004</v>
          </cell>
          <cell r="AF125">
            <v>0</v>
          </cell>
          <cell r="AG125">
            <v>8.3333333333333329E-2</v>
          </cell>
          <cell r="AH125">
            <v>0</v>
          </cell>
          <cell r="AI125">
            <v>0</v>
          </cell>
          <cell r="AJ125">
            <v>0.63333333333333341</v>
          </cell>
          <cell r="AK125" t="str">
            <v xml:space="preserve">Predicted to be repairable in situ. </v>
          </cell>
          <cell r="AL125" t="str">
            <v xml:space="preserve">Expected to need 1 mechanic to conduct maintenance.  </v>
          </cell>
          <cell r="AN125" t="str">
            <v xml:space="preserve">Remove the Top Access Plate. </v>
          </cell>
          <cell r="AO125" t="str">
            <v xml:space="preserve">Remove and replace the Backing Ring and Gasket as necessary. </v>
          </cell>
          <cell r="AP125" t="str">
            <v xml:space="preserve">Reinstall in the reverse order. </v>
          </cell>
          <cell r="AR125" t="str">
            <v xml:space="preserve">Repair by exchange available at First or Second line without special facilities. </v>
          </cell>
          <cell r="AS125" t="str">
            <v xml:space="preserve">No consumeables predicted. </v>
          </cell>
          <cell r="AT125" t="str">
            <v xml:space="preserve">No Special Tools predicted. </v>
          </cell>
          <cell r="AU125">
            <v>1</v>
          </cell>
          <cell r="AV125" t="str">
            <v>yes - 10 years</v>
          </cell>
          <cell r="AW125" t="str">
            <v>Life Limited.  Exchange at 10 years.</v>
          </cell>
          <cell r="AY125">
            <v>128</v>
          </cell>
        </row>
        <row r="126">
          <cell r="A126">
            <v>129</v>
          </cell>
          <cell r="B126">
            <v>18</v>
          </cell>
          <cell r="C126" t="str">
            <v>BT-M6X25HX/SS</v>
          </cell>
          <cell r="E126" t="str">
            <v>MAIN TANK - 2 - PMRS</v>
          </cell>
          <cell r="F126" t="str">
            <v>Fastener</v>
          </cell>
          <cell r="G126" t="str">
            <v>Top Access Plate Assy FT28392</v>
          </cell>
          <cell r="H126" t="str">
            <v>M6 Bolt Hex Head</v>
          </cell>
          <cell r="I126">
            <v>56</v>
          </cell>
          <cell r="J126">
            <v>56</v>
          </cell>
          <cell r="K126">
            <v>5.6000000000000001E-2</v>
          </cell>
          <cell r="L126">
            <v>3.1360000000000001</v>
          </cell>
          <cell r="M126">
            <v>3.1360000000000001E-6</v>
          </cell>
          <cell r="N126">
            <v>318877.55102040817</v>
          </cell>
          <cell r="O126" t="str">
            <v>NPRD 95 P2-20, Bolt Hex Head - 0.0020M converted to hours</v>
          </cell>
          <cell r="Q126">
            <v>1</v>
          </cell>
          <cell r="R126">
            <v>0.05</v>
          </cell>
          <cell r="S126">
            <v>2.8000000000000004E-3</v>
          </cell>
          <cell r="T126">
            <v>3</v>
          </cell>
          <cell r="U126">
            <v>5</v>
          </cell>
          <cell r="V126" t="str">
            <v>35</v>
          </cell>
          <cell r="W126">
            <v>122</v>
          </cell>
          <cell r="X126" t="str">
            <v>MAIN TANK - 2 - PMRS</v>
          </cell>
          <cell r="Y126" t="str">
            <v>Y</v>
          </cell>
          <cell r="Z126" t="str">
            <v>Predicted to be repairable in situ. Expected to need 1 mechanic to conduct maintenance.  Remove and replace the part with standard Tools. Repair by exchange available at First or Second line without special facilities. No consumeables predicted. No Specia</v>
          </cell>
          <cell r="AA126" t="str">
            <v>YES</v>
          </cell>
          <cell r="AB126" t="str">
            <v>NO</v>
          </cell>
          <cell r="AC126">
            <v>0</v>
          </cell>
          <cell r="AD126">
            <v>0</v>
          </cell>
          <cell r="AE126">
            <v>0.05</v>
          </cell>
          <cell r="AF126">
            <v>0</v>
          </cell>
          <cell r="AG126">
            <v>0</v>
          </cell>
          <cell r="AH126">
            <v>0</v>
          </cell>
          <cell r="AI126">
            <v>0</v>
          </cell>
          <cell r="AJ126">
            <v>0.05</v>
          </cell>
          <cell r="AK126" t="str">
            <v xml:space="preserve">Predicted to be repairable in situ. </v>
          </cell>
          <cell r="AL126" t="str">
            <v xml:space="preserve">Expected to need 1 mechanic to conduct maintenance.  </v>
          </cell>
          <cell r="AO126" t="str">
            <v xml:space="preserve">Remove and replace the part with standard Tools. </v>
          </cell>
          <cell r="AR126" t="str">
            <v xml:space="preserve">Repair by exchange available at First or Second line without special facilities. </v>
          </cell>
          <cell r="AS126" t="str">
            <v xml:space="preserve">No consumeables predicted. </v>
          </cell>
          <cell r="AT126" t="str">
            <v xml:space="preserve">No Special Tools predicted. </v>
          </cell>
          <cell r="AU126">
            <v>1</v>
          </cell>
          <cell r="AV126" t="str">
            <v>No</v>
          </cell>
          <cell r="AW126" t="str">
            <v xml:space="preserve">No predicted life limitations. </v>
          </cell>
          <cell r="AY126">
            <v>129</v>
          </cell>
        </row>
        <row r="127">
          <cell r="A127">
            <v>130</v>
          </cell>
          <cell r="B127">
            <v>4</v>
          </cell>
          <cell r="C127" t="str">
            <v>Z-W-M6/SS</v>
          </cell>
          <cell r="E127" t="str">
            <v>MAIN TANK - 2 - PMRS</v>
          </cell>
          <cell r="F127" t="str">
            <v>Fastener</v>
          </cell>
          <cell r="G127" t="str">
            <v>Top Access Plate Assy FT28392</v>
          </cell>
          <cell r="H127" t="str">
            <v>M6 Washer</v>
          </cell>
          <cell r="I127">
            <v>56</v>
          </cell>
          <cell r="J127">
            <v>56</v>
          </cell>
          <cell r="K127">
            <v>1.6613753838518822E-2</v>
          </cell>
          <cell r="L127">
            <v>0.93037021495705408</v>
          </cell>
          <cell r="M127">
            <v>9.3037021495705402E-7</v>
          </cell>
          <cell r="N127">
            <v>1074840.943877551</v>
          </cell>
          <cell r="O127" t="str">
            <v>NPRD 95 P2-237, Washer P# 7748743 - 1/1685.3506M GM converted to hours</v>
          </cell>
          <cell r="Q127">
            <v>1</v>
          </cell>
          <cell r="R127">
            <v>0.05</v>
          </cell>
          <cell r="S127">
            <v>8.3068769192594111E-4</v>
          </cell>
          <cell r="T127">
            <v>3</v>
          </cell>
          <cell r="U127">
            <v>5</v>
          </cell>
          <cell r="V127" t="str">
            <v>35</v>
          </cell>
          <cell r="W127">
            <v>123</v>
          </cell>
          <cell r="X127" t="str">
            <v>MAIN TANK - 2 - PMRS</v>
          </cell>
          <cell r="Y127" t="str">
            <v>Y</v>
          </cell>
          <cell r="Z127" t="str">
            <v>Predicted to be repairable in situ. Expected to need 1 mechanic to conduct maintenance.  Remove and replace the part with standard Tools. Repair by exchange available at First or Second line without special facilities. No consumeables predicted. No Specia</v>
          </cell>
          <cell r="AA127" t="str">
            <v>YES</v>
          </cell>
          <cell r="AB127" t="str">
            <v>NO</v>
          </cell>
          <cell r="AC127">
            <v>0</v>
          </cell>
          <cell r="AD127">
            <v>0</v>
          </cell>
          <cell r="AE127">
            <v>0.05</v>
          </cell>
          <cell r="AF127">
            <v>0</v>
          </cell>
          <cell r="AG127">
            <v>0</v>
          </cell>
          <cell r="AH127">
            <v>0</v>
          </cell>
          <cell r="AI127">
            <v>0</v>
          </cell>
          <cell r="AJ127">
            <v>0.05</v>
          </cell>
          <cell r="AK127" t="str">
            <v xml:space="preserve">Predicted to be repairable in situ. </v>
          </cell>
          <cell r="AL127" t="str">
            <v xml:space="preserve">Expected to need 1 mechanic to conduct maintenance.  </v>
          </cell>
          <cell r="AO127" t="str">
            <v xml:space="preserve">Remove and replace the part with standard Tools. </v>
          </cell>
          <cell r="AR127" t="str">
            <v xml:space="preserve">Repair by exchange available at First or Second line without special facilities. </v>
          </cell>
          <cell r="AS127" t="str">
            <v xml:space="preserve">No consumeables predicted. </v>
          </cell>
          <cell r="AT127" t="str">
            <v xml:space="preserve">No Special Tools predicted. </v>
          </cell>
          <cell r="AU127">
            <v>1</v>
          </cell>
          <cell r="AV127" t="str">
            <v>No</v>
          </cell>
          <cell r="AW127" t="str">
            <v xml:space="preserve">No predicted life limitations. </v>
          </cell>
          <cell r="AY127">
            <v>130</v>
          </cell>
        </row>
        <row r="128">
          <cell r="A128">
            <v>131</v>
          </cell>
          <cell r="B128">
            <v>14</v>
          </cell>
          <cell r="C128" t="str">
            <v/>
          </cell>
          <cell r="E128" t="str">
            <v>MAIN TANK - 2 - PMRS</v>
          </cell>
          <cell r="F128" t="str">
            <v>Fitting</v>
          </cell>
          <cell r="G128" t="str">
            <v>Fuel Filler LRU</v>
          </cell>
          <cell r="H128" t="str">
            <v>Pressure/Gravity Refuel Coupling</v>
          </cell>
          <cell r="I128">
            <v>1</v>
          </cell>
          <cell r="J128">
            <v>1</v>
          </cell>
          <cell r="K128">
            <v>0.89600000000000002</v>
          </cell>
          <cell r="L128">
            <v>0.89600000000000002</v>
          </cell>
          <cell r="M128">
            <v>8.9599999999999998E-7</v>
          </cell>
          <cell r="N128">
            <v>1116071.4285714286</v>
          </cell>
          <cell r="O128" t="str">
            <v>NPRD 95 P2-6, Adapter - 0.0320M converted to hours</v>
          </cell>
          <cell r="Q128">
            <v>1</v>
          </cell>
          <cell r="R128">
            <v>0.35</v>
          </cell>
          <cell r="S128">
            <v>0.31359999999999999</v>
          </cell>
          <cell r="T128">
            <v>3</v>
          </cell>
          <cell r="U128">
            <v>6</v>
          </cell>
          <cell r="V128" t="str">
            <v>36</v>
          </cell>
          <cell r="W128">
            <v>124</v>
          </cell>
          <cell r="X128" t="str">
            <v>MAIN TANK - 2 - PMRS</v>
          </cell>
          <cell r="Y128" t="str">
            <v>Y</v>
          </cell>
          <cell r="Z128" t="str">
            <v>Predicted to be repairable in situ. Expected to need 1 mechanic to conduct maintenance.  Remove and replace the part with standard Tools. Repair by exchange available at First or Second line without special facilities. No consumeables predicted. No Specia</v>
          </cell>
          <cell r="AA128" t="str">
            <v>YES</v>
          </cell>
          <cell r="AB128" t="str">
            <v>NO</v>
          </cell>
          <cell r="AC128">
            <v>0</v>
          </cell>
          <cell r="AD128">
            <v>0</v>
          </cell>
          <cell r="AE128">
            <v>0.35</v>
          </cell>
          <cell r="AF128">
            <v>0</v>
          </cell>
          <cell r="AG128">
            <v>0</v>
          </cell>
          <cell r="AH128">
            <v>0</v>
          </cell>
          <cell r="AI128">
            <v>0</v>
          </cell>
          <cell r="AJ128">
            <v>0.35</v>
          </cell>
          <cell r="AK128" t="str">
            <v xml:space="preserve">Predicted to be repairable in situ. </v>
          </cell>
          <cell r="AL128" t="str">
            <v xml:space="preserve">Expected to need 1 mechanic to conduct maintenance.  </v>
          </cell>
          <cell r="AO128" t="str">
            <v xml:space="preserve">Remove and replace the part with standard Tools. </v>
          </cell>
          <cell r="AR128" t="str">
            <v xml:space="preserve">Repair by exchange available at First or Second line without special facilities. </v>
          </cell>
          <cell r="AS128" t="str">
            <v xml:space="preserve">No consumeables predicted. </v>
          </cell>
          <cell r="AT128" t="str">
            <v xml:space="preserve">No Special Tools predicted. </v>
          </cell>
          <cell r="AU128">
            <v>1</v>
          </cell>
          <cell r="AV128" t="str">
            <v>No</v>
          </cell>
          <cell r="AW128" t="str">
            <v xml:space="preserve">No predicted life limitations. </v>
          </cell>
          <cell r="AY128">
            <v>131</v>
          </cell>
        </row>
        <row r="129">
          <cell r="A129">
            <v>132</v>
          </cell>
          <cell r="B129">
            <v>15</v>
          </cell>
          <cell r="C129" t="str">
            <v>Y-FCMX109</v>
          </cell>
          <cell r="E129" t="str">
            <v>MAIN TANK - 2 - PMRS</v>
          </cell>
          <cell r="F129" t="str">
            <v>Fitting</v>
          </cell>
          <cell r="G129" t="str">
            <v>Fuel Filler LRU</v>
          </cell>
          <cell r="H129" t="str">
            <v>STANAG 3105  Filler Cap &amp; Lanyard</v>
          </cell>
          <cell r="I129">
            <v>1</v>
          </cell>
          <cell r="J129">
            <v>1</v>
          </cell>
          <cell r="K129">
            <v>24.425797750743651</v>
          </cell>
          <cell r="L129">
            <v>24.425797750743651</v>
          </cell>
          <cell r="M129">
            <v>2.4425797750743652E-5</v>
          </cell>
          <cell r="N129">
            <v>40940.320975578157</v>
          </cell>
          <cell r="O129" t="str">
            <v>Similarity to FT54357</v>
          </cell>
          <cell r="Q129">
            <v>1</v>
          </cell>
          <cell r="R129">
            <v>0.35</v>
          </cell>
          <cell r="S129">
            <v>8.5490292127602778</v>
          </cell>
          <cell r="T129">
            <v>3</v>
          </cell>
          <cell r="U129">
            <v>6</v>
          </cell>
          <cell r="V129" t="str">
            <v>36</v>
          </cell>
          <cell r="W129">
            <v>125</v>
          </cell>
          <cell r="X129" t="str">
            <v>MAIN TANK - 2 - PMRS</v>
          </cell>
          <cell r="Y129" t="str">
            <v>Y</v>
          </cell>
          <cell r="Z129" t="str">
            <v>Predicted to be repairable in situ. Expected to need 1 mechanic to conduct maintenance.  Remove and replace the part with standard Tools. Repair by exchange available at First or Second line without special facilities. No consumeables predicted. No Specia</v>
          </cell>
          <cell r="AA129" t="str">
            <v>YES</v>
          </cell>
          <cell r="AB129" t="str">
            <v>NO</v>
          </cell>
          <cell r="AC129">
            <v>0</v>
          </cell>
          <cell r="AD129">
            <v>0</v>
          </cell>
          <cell r="AE129">
            <v>0.35</v>
          </cell>
          <cell r="AF129">
            <v>0</v>
          </cell>
          <cell r="AG129">
            <v>0</v>
          </cell>
          <cell r="AH129">
            <v>0</v>
          </cell>
          <cell r="AI129">
            <v>0</v>
          </cell>
          <cell r="AJ129">
            <v>0.35</v>
          </cell>
          <cell r="AK129" t="str">
            <v xml:space="preserve">Predicted to be repairable in situ. </v>
          </cell>
          <cell r="AL129" t="str">
            <v xml:space="preserve">Expected to need 1 mechanic to conduct maintenance.  </v>
          </cell>
          <cell r="AO129" t="str">
            <v xml:space="preserve">Remove and replace the part with standard Tools. </v>
          </cell>
          <cell r="AR129" t="str">
            <v xml:space="preserve">Repair by exchange available at First or Second line without special facilities. </v>
          </cell>
          <cell r="AS129" t="str">
            <v xml:space="preserve">No consumeables predicted. </v>
          </cell>
          <cell r="AT129" t="str">
            <v xml:space="preserve">No Special Tools predicted. </v>
          </cell>
          <cell r="AU129">
            <v>1</v>
          </cell>
          <cell r="AV129" t="str">
            <v>No</v>
          </cell>
          <cell r="AW129" t="str">
            <v xml:space="preserve">No predicted life limitations. </v>
          </cell>
          <cell r="AY129">
            <v>132</v>
          </cell>
        </row>
        <row r="130">
          <cell r="A130">
            <v>133</v>
          </cell>
          <cell r="B130">
            <v>16</v>
          </cell>
          <cell r="C130" t="str">
            <v>FT28386</v>
          </cell>
          <cell r="E130" t="str">
            <v>MAIN TANK - 2 - PMRS</v>
          </cell>
          <cell r="F130" t="str">
            <v>Seal</v>
          </cell>
          <cell r="G130" t="str">
            <v>Fuel Filler LRU</v>
          </cell>
          <cell r="H130" t="str">
            <v>Bayonet Fitting</v>
          </cell>
          <cell r="I130">
            <v>1</v>
          </cell>
          <cell r="J130">
            <v>1</v>
          </cell>
          <cell r="K130">
            <v>2.8915175482151878E-3</v>
          </cell>
          <cell r="L130">
            <v>2.8915175482151878E-3</v>
          </cell>
          <cell r="M130">
            <v>2.8915175482151878E-9</v>
          </cell>
          <cell r="N130">
            <v>345839160</v>
          </cell>
          <cell r="O130" t="str">
            <v>NPRD 95 P2- 98, Gasket P# 2-242N674-70 - 1/864.5979 GF converted to GM.</v>
          </cell>
          <cell r="Q130">
            <v>1</v>
          </cell>
          <cell r="R130">
            <v>0.35</v>
          </cell>
          <cell r="S130">
            <v>1.0120311418753156E-3</v>
          </cell>
          <cell r="T130">
            <v>3</v>
          </cell>
          <cell r="U130">
            <v>6</v>
          </cell>
          <cell r="V130" t="str">
            <v>36</v>
          </cell>
          <cell r="W130">
            <v>126</v>
          </cell>
          <cell r="X130" t="str">
            <v>MAIN TANK - 2 - PMRS</v>
          </cell>
          <cell r="Y130" t="str">
            <v>Y</v>
          </cell>
          <cell r="Z130" t="str">
            <v>Predicted to be repairable in situ. Expected to need 1 mechanic to conduct maintenance.  Remove and replace the part with standard Tools. Repair by exchange available at First or Second line without special facilities. No consumeables predicted. No Specia</v>
          </cell>
          <cell r="AA130" t="str">
            <v>YES</v>
          </cell>
          <cell r="AB130" t="str">
            <v>NO</v>
          </cell>
          <cell r="AC130">
            <v>0</v>
          </cell>
          <cell r="AD130">
            <v>0</v>
          </cell>
          <cell r="AE130">
            <v>0.35</v>
          </cell>
          <cell r="AF130">
            <v>0</v>
          </cell>
          <cell r="AG130">
            <v>0</v>
          </cell>
          <cell r="AH130">
            <v>0</v>
          </cell>
          <cell r="AI130">
            <v>0</v>
          </cell>
          <cell r="AJ130">
            <v>0.35</v>
          </cell>
          <cell r="AK130" t="str">
            <v xml:space="preserve">Predicted to be repairable in situ. </v>
          </cell>
          <cell r="AL130" t="str">
            <v xml:space="preserve">Expected to need 1 mechanic to conduct maintenance.  </v>
          </cell>
          <cell r="AO130" t="str">
            <v xml:space="preserve">Remove and replace the part with standard Tools. </v>
          </cell>
          <cell r="AR130" t="str">
            <v xml:space="preserve">Repair by exchange available at First or Second line without special facilities. </v>
          </cell>
          <cell r="AS130" t="str">
            <v xml:space="preserve">No consumeables predicted. </v>
          </cell>
          <cell r="AT130" t="str">
            <v xml:space="preserve">No Special Tools predicted. </v>
          </cell>
          <cell r="AU130">
            <v>1</v>
          </cell>
          <cell r="AV130" t="str">
            <v>No</v>
          </cell>
          <cell r="AW130" t="str">
            <v xml:space="preserve">No predicted life limitations. </v>
          </cell>
          <cell r="AY130">
            <v>133</v>
          </cell>
        </row>
        <row r="131">
          <cell r="A131">
            <v>134</v>
          </cell>
          <cell r="B131">
            <v>17</v>
          </cell>
          <cell r="C131" t="str">
            <v/>
          </cell>
          <cell r="E131" t="str">
            <v>MAIN TANK - 2 - PMRS</v>
          </cell>
          <cell r="F131" t="str">
            <v>Fitting</v>
          </cell>
          <cell r="G131" t="str">
            <v>Fuel Filler LRU</v>
          </cell>
          <cell r="H131" t="str">
            <v>Fuel Filler Strainer</v>
          </cell>
          <cell r="I131">
            <v>1</v>
          </cell>
          <cell r="J131">
            <v>1</v>
          </cell>
          <cell r="K131">
            <v>0.45419861196904177</v>
          </cell>
          <cell r="L131">
            <v>0.45419861196904177</v>
          </cell>
          <cell r="M131">
            <v>4.5419861196904176E-7</v>
          </cell>
          <cell r="N131">
            <v>2201680</v>
          </cell>
          <cell r="O131" t="str">
            <v>NPRD 95 P2-136, Mechanical Filter Screen - 1/11.0084 GB converted to GM</v>
          </cell>
          <cell r="Q131">
            <v>1</v>
          </cell>
          <cell r="R131">
            <v>0.35</v>
          </cell>
          <cell r="S131">
            <v>0.15896951418916461</v>
          </cell>
          <cell r="T131">
            <v>3</v>
          </cell>
          <cell r="U131">
            <v>6</v>
          </cell>
          <cell r="V131" t="str">
            <v>36</v>
          </cell>
          <cell r="W131">
            <v>127</v>
          </cell>
          <cell r="X131" t="str">
            <v>MAIN TANK - 2 - PMRS</v>
          </cell>
          <cell r="Y131" t="str">
            <v>Y</v>
          </cell>
          <cell r="Z131" t="str">
            <v>Predicted to be repairable in situ. Expected to need 1 mechanic to conduct maintenance.  Remove and replace the part with standard Tools. Repair by exchange available at First or Second line without special facilities. No consumeables predicted. No Specia</v>
          </cell>
          <cell r="AA131" t="str">
            <v>YES</v>
          </cell>
          <cell r="AB131" t="str">
            <v>NO</v>
          </cell>
          <cell r="AC131">
            <v>0</v>
          </cell>
          <cell r="AD131">
            <v>0</v>
          </cell>
          <cell r="AE131">
            <v>0.35</v>
          </cell>
          <cell r="AF131">
            <v>0</v>
          </cell>
          <cell r="AG131">
            <v>0</v>
          </cell>
          <cell r="AH131">
            <v>0</v>
          </cell>
          <cell r="AI131">
            <v>0</v>
          </cell>
          <cell r="AJ131">
            <v>0.35</v>
          </cell>
          <cell r="AK131" t="str">
            <v xml:space="preserve">Predicted to be repairable in situ. </v>
          </cell>
          <cell r="AL131" t="str">
            <v xml:space="preserve">Expected to need 1 mechanic to conduct maintenance.  </v>
          </cell>
          <cell r="AO131" t="str">
            <v xml:space="preserve">Remove and replace the part with standard Tools. </v>
          </cell>
          <cell r="AR131" t="str">
            <v xml:space="preserve">Repair by exchange available at First or Second line without special facilities. </v>
          </cell>
          <cell r="AS131" t="str">
            <v xml:space="preserve">No consumeables predicted. </v>
          </cell>
          <cell r="AT131" t="str">
            <v xml:space="preserve">No Special Tools predicted. </v>
          </cell>
          <cell r="AU131">
            <v>1</v>
          </cell>
          <cell r="AV131" t="str">
            <v>No</v>
          </cell>
          <cell r="AW131" t="str">
            <v xml:space="preserve">No predicted life limitations. </v>
          </cell>
          <cell r="AY131">
            <v>134</v>
          </cell>
        </row>
        <row r="132">
          <cell r="A132">
            <v>135</v>
          </cell>
          <cell r="B132">
            <v>45</v>
          </cell>
          <cell r="C132" t="str">
            <v>Y-SS1310</v>
          </cell>
          <cell r="E132" t="str">
            <v>MAIN TANK - 2 - PMRS</v>
          </cell>
          <cell r="F132" t="str">
            <v>Clamp</v>
          </cell>
          <cell r="G132" t="str">
            <v>Fuel Filler LRU</v>
          </cell>
          <cell r="H132" t="str">
            <v xml:space="preserve">Clamp  </v>
          </cell>
          <cell r="I132">
            <v>2</v>
          </cell>
          <cell r="J132">
            <v>2</v>
          </cell>
          <cell r="K132">
            <v>0.10381542448050761</v>
          </cell>
          <cell r="L132">
            <v>0.20763084896101522</v>
          </cell>
          <cell r="M132">
            <v>2.0763084896101523E-7</v>
          </cell>
          <cell r="N132">
            <v>4816240</v>
          </cell>
          <cell r="O132" t="str">
            <v>NPRD 95 P2-40, Clamp Hose P# 105 - 1/48.1624 GB converted to GM.</v>
          </cell>
          <cell r="Q132">
            <v>1</v>
          </cell>
          <cell r="R132">
            <v>0.51666666666666661</v>
          </cell>
          <cell r="S132">
            <v>5.3637969314928924E-2</v>
          </cell>
          <cell r="T132">
            <v>3</v>
          </cell>
          <cell r="U132">
            <v>6</v>
          </cell>
          <cell r="V132" t="str">
            <v>36</v>
          </cell>
          <cell r="W132">
            <v>128</v>
          </cell>
          <cell r="X132" t="str">
            <v>MAIN TANK - 2 - PMRS</v>
          </cell>
          <cell r="Y132" t="str">
            <v>Y</v>
          </cell>
          <cell r="Z132" t="str">
            <v>Predicted to be repairable in situ. Expected to need 1 mechanic to conduct maintenance.  Remove the Top Access Plate. Remove and replace the part with standard Tools. Reinstall in the reverse order. Repair by exchange available at First or Second line wit</v>
          </cell>
          <cell r="AA132" t="str">
            <v>YES</v>
          </cell>
          <cell r="AB132" t="str">
            <v>NO</v>
          </cell>
          <cell r="AC132">
            <v>0</v>
          </cell>
          <cell r="AD132">
            <v>0</v>
          </cell>
          <cell r="AE132">
            <v>0.51666666666666661</v>
          </cell>
          <cell r="AF132">
            <v>0</v>
          </cell>
          <cell r="AG132">
            <v>0</v>
          </cell>
          <cell r="AH132">
            <v>0</v>
          </cell>
          <cell r="AI132">
            <v>0</v>
          </cell>
          <cell r="AJ132">
            <v>0.51666666666666661</v>
          </cell>
          <cell r="AK132" t="str">
            <v xml:space="preserve">Predicted to be repairable in situ. </v>
          </cell>
          <cell r="AL132" t="str">
            <v xml:space="preserve">Expected to need 1 mechanic to conduct maintenance.  </v>
          </cell>
          <cell r="AN132" t="str">
            <v xml:space="preserve">Remove the Top Access Plate. </v>
          </cell>
          <cell r="AO132" t="str">
            <v xml:space="preserve">Remove and replace the part with standard Tools. </v>
          </cell>
          <cell r="AP132" t="str">
            <v xml:space="preserve">Reinstall in the reverse order. </v>
          </cell>
          <cell r="AR132" t="str">
            <v xml:space="preserve">Repair by exchange available at First or Second line without special facilities. </v>
          </cell>
          <cell r="AS132" t="str">
            <v xml:space="preserve">No consumeables predicted. </v>
          </cell>
          <cell r="AT132" t="str">
            <v xml:space="preserve">No Special Tools predicted. </v>
          </cell>
          <cell r="AU132">
            <v>1</v>
          </cell>
          <cell r="AV132" t="str">
            <v>No</v>
          </cell>
          <cell r="AW132" t="str">
            <v xml:space="preserve">No predicted life limitations. </v>
          </cell>
          <cell r="AY132">
            <v>135</v>
          </cell>
        </row>
        <row r="133">
          <cell r="A133">
            <v>136</v>
          </cell>
          <cell r="B133">
            <v>32</v>
          </cell>
          <cell r="C133" t="str">
            <v>FT28385</v>
          </cell>
          <cell r="E133" t="str">
            <v>MAIN TANK - 2 - PMRS</v>
          </cell>
          <cell r="F133" t="str">
            <v>Seal</v>
          </cell>
          <cell r="G133" t="str">
            <v>Fuel Filler LRU</v>
          </cell>
          <cell r="H133" t="str">
            <v>Flex P seal Rubber Moulding</v>
          </cell>
          <cell r="I133">
            <v>1</v>
          </cell>
          <cell r="J133">
            <v>1</v>
          </cell>
          <cell r="K133">
            <v>1.6613753838518822E-2</v>
          </cell>
          <cell r="L133">
            <v>1.6613753838518822E-2</v>
          </cell>
          <cell r="M133">
            <v>1.6613753838518823E-8</v>
          </cell>
          <cell r="N133">
            <v>60191092.857142858</v>
          </cell>
          <cell r="O133" t="str">
            <v>NPRD 95 P2-237, Washer P# 7748743 - 1/1685.3506M GM converted to hours</v>
          </cell>
          <cell r="Q133">
            <v>1</v>
          </cell>
          <cell r="R133">
            <v>0.05</v>
          </cell>
          <cell r="S133">
            <v>8.3068769192594111E-4</v>
          </cell>
          <cell r="T133">
            <v>3</v>
          </cell>
          <cell r="U133">
            <v>6</v>
          </cell>
          <cell r="V133" t="str">
            <v>36</v>
          </cell>
          <cell r="W133">
            <v>129</v>
          </cell>
          <cell r="X133" t="str">
            <v>MAIN TANK - 2 - PMRS</v>
          </cell>
          <cell r="Y133" t="str">
            <v>Y</v>
          </cell>
          <cell r="Z133" t="str">
            <v>Predicted to be repairable in situ. Expected to need 1 mechanic to conduct maintenance.  Remove and replace the part with standard Tools. Repair by exchange available at First or Second line without special facilities. No consumeables predicted. No Specia</v>
          </cell>
          <cell r="AA133" t="str">
            <v>YES</v>
          </cell>
          <cell r="AB133" t="str">
            <v>NO</v>
          </cell>
          <cell r="AC133">
            <v>0</v>
          </cell>
          <cell r="AD133">
            <v>0</v>
          </cell>
          <cell r="AE133">
            <v>0.05</v>
          </cell>
          <cell r="AF133">
            <v>0</v>
          </cell>
          <cell r="AG133">
            <v>0</v>
          </cell>
          <cell r="AH133">
            <v>0</v>
          </cell>
          <cell r="AI133">
            <v>0</v>
          </cell>
          <cell r="AJ133">
            <v>0.05</v>
          </cell>
          <cell r="AK133" t="str">
            <v xml:space="preserve">Predicted to be repairable in situ. </v>
          </cell>
          <cell r="AL133" t="str">
            <v xml:space="preserve">Expected to need 1 mechanic to conduct maintenance.  </v>
          </cell>
          <cell r="AO133" t="str">
            <v xml:space="preserve">Remove and replace the part with standard Tools. </v>
          </cell>
          <cell r="AR133" t="str">
            <v xml:space="preserve">Repair by exchange available at First or Second line without special facilities. </v>
          </cell>
          <cell r="AS133" t="str">
            <v xml:space="preserve">No consumeables predicted. </v>
          </cell>
          <cell r="AT133" t="str">
            <v xml:space="preserve">No Special Tools predicted. </v>
          </cell>
          <cell r="AU133">
            <v>1</v>
          </cell>
          <cell r="AV133" t="str">
            <v>No</v>
          </cell>
          <cell r="AW133" t="str">
            <v xml:space="preserve">No predicted life limitations. </v>
          </cell>
          <cell r="AY133">
            <v>136</v>
          </cell>
        </row>
        <row r="134">
          <cell r="A134">
            <v>137</v>
          </cell>
          <cell r="B134">
            <v>20</v>
          </cell>
          <cell r="C134" t="str">
            <v/>
          </cell>
          <cell r="E134" t="str">
            <v>MAIN TANK - 2 - PMRS</v>
          </cell>
          <cell r="F134" t="str">
            <v>Fitting</v>
          </cell>
          <cell r="G134" t="str">
            <v>Pressure Relief Valve (PRV) LRU (Air)</v>
          </cell>
          <cell r="H134" t="str">
            <v>PRV Unit</v>
          </cell>
          <cell r="I134">
            <v>1</v>
          </cell>
          <cell r="J134">
            <v>1</v>
          </cell>
          <cell r="K134">
            <v>5.98</v>
          </cell>
          <cell r="L134">
            <v>5.98</v>
          </cell>
          <cell r="M134">
            <v>5.9800000000000003E-6</v>
          </cell>
          <cell r="N134">
            <v>167224.08026755851</v>
          </cell>
          <cell r="O134" t="str">
            <v>NPRD 95 P2-225, Valve, Fuel, Pressure Regulator - 2.3920 GF converted to GM.</v>
          </cell>
          <cell r="Q134">
            <v>1</v>
          </cell>
          <cell r="R134">
            <v>0.51666666666666661</v>
          </cell>
          <cell r="S134">
            <v>3.0896666666666666</v>
          </cell>
          <cell r="T134">
            <v>3</v>
          </cell>
          <cell r="U134">
            <v>7</v>
          </cell>
          <cell r="V134" t="str">
            <v>37</v>
          </cell>
          <cell r="W134">
            <v>130</v>
          </cell>
          <cell r="X134" t="str">
            <v>MAIN TANK - 2 - PMRS</v>
          </cell>
          <cell r="Y134" t="str">
            <v>Y</v>
          </cell>
          <cell r="Z134" t="str">
            <v>Predicted to be repairable in situ. Expected to need 1 mechanic to conduct maintenance.  Remove and replace the part with standard Tools. Repair by exchange available at First or Second line without special facilities. No consumeables predicted. No Specia</v>
          </cell>
          <cell r="AA134" t="str">
            <v>YES</v>
          </cell>
          <cell r="AB134" t="str">
            <v>NO</v>
          </cell>
          <cell r="AC134">
            <v>0</v>
          </cell>
          <cell r="AD134">
            <v>0</v>
          </cell>
          <cell r="AE134">
            <v>0.51666666666666661</v>
          </cell>
          <cell r="AF134">
            <v>0</v>
          </cell>
          <cell r="AG134">
            <v>0</v>
          </cell>
          <cell r="AH134">
            <v>0</v>
          </cell>
          <cell r="AI134">
            <v>0</v>
          </cell>
          <cell r="AJ134">
            <v>0.51666666666666661</v>
          </cell>
          <cell r="AK134" t="str">
            <v xml:space="preserve">Predicted to be repairable in situ. </v>
          </cell>
          <cell r="AL134" t="str">
            <v xml:space="preserve">Expected to need 1 mechanic to conduct maintenance.  </v>
          </cell>
          <cell r="AO134" t="str">
            <v xml:space="preserve">Remove and replace the part with standard Tools. </v>
          </cell>
          <cell r="AR134" t="str">
            <v xml:space="preserve">Repair by exchange available at First or Second line without special facilities. </v>
          </cell>
          <cell r="AS134" t="str">
            <v xml:space="preserve">No consumeables predicted. </v>
          </cell>
          <cell r="AT134" t="str">
            <v xml:space="preserve">No Special Tools predicted. </v>
          </cell>
          <cell r="AU134">
            <v>1</v>
          </cell>
          <cell r="AV134" t="str">
            <v>No</v>
          </cell>
          <cell r="AW134" t="str">
            <v xml:space="preserve">No predicted life limitations. </v>
          </cell>
          <cell r="AY134">
            <v>137</v>
          </cell>
        </row>
        <row r="135">
          <cell r="A135">
            <v>138</v>
          </cell>
          <cell r="B135">
            <v>13</v>
          </cell>
          <cell r="C135" t="str">
            <v/>
          </cell>
          <cell r="E135" t="str">
            <v>MAIN TANK - 2 - PMRS</v>
          </cell>
          <cell r="F135" t="str">
            <v>Seal</v>
          </cell>
          <cell r="G135" t="str">
            <v>Pressure Relief Valve (PRV) LRU (Air)</v>
          </cell>
          <cell r="H135" t="str">
            <v>Gasket / 'O' Ring Seal - PRV</v>
          </cell>
          <cell r="I135">
            <v>1</v>
          </cell>
          <cell r="J135">
            <v>1</v>
          </cell>
          <cell r="K135">
            <v>2.8915175482151878E-3</v>
          </cell>
          <cell r="L135">
            <v>2.8915175482151878E-3</v>
          </cell>
          <cell r="M135">
            <v>2.8915175482151878E-9</v>
          </cell>
          <cell r="N135">
            <v>345839160</v>
          </cell>
          <cell r="O135" t="str">
            <v>NPRD 95 P2- 98, Gasket P# 2-242N674-70 - 1/864.5979 GF converted to GM.</v>
          </cell>
          <cell r="Q135">
            <v>1</v>
          </cell>
          <cell r="R135">
            <v>0.51666666666666661</v>
          </cell>
          <cell r="S135">
            <v>1.4939507332445135E-3</v>
          </cell>
          <cell r="T135">
            <v>3</v>
          </cell>
          <cell r="U135">
            <v>7</v>
          </cell>
          <cell r="V135" t="str">
            <v>37</v>
          </cell>
          <cell r="W135">
            <v>131</v>
          </cell>
          <cell r="X135" t="str">
            <v>MAIN TANK - 2 - PMRS</v>
          </cell>
          <cell r="Y135" t="str">
            <v>Y</v>
          </cell>
          <cell r="Z135" t="str">
            <v>Predicted to be repairable in situ. Expected to need 1 mechanic to conduct maintenance.  Remove and replace the part with standard Tools. Repair by exchange available at First or Second line without special facilities. No consumeables predicted. No Specia</v>
          </cell>
          <cell r="AA135" t="str">
            <v>YES</v>
          </cell>
          <cell r="AB135" t="str">
            <v>NO</v>
          </cell>
          <cell r="AC135">
            <v>0</v>
          </cell>
          <cell r="AD135">
            <v>0</v>
          </cell>
          <cell r="AE135">
            <v>0.51666666666666661</v>
          </cell>
          <cell r="AF135">
            <v>0</v>
          </cell>
          <cell r="AG135">
            <v>0</v>
          </cell>
          <cell r="AH135">
            <v>0</v>
          </cell>
          <cell r="AI135">
            <v>0</v>
          </cell>
          <cell r="AJ135">
            <v>0.51666666666666661</v>
          </cell>
          <cell r="AK135" t="str">
            <v xml:space="preserve">Predicted to be repairable in situ. </v>
          </cell>
          <cell r="AL135" t="str">
            <v xml:space="preserve">Expected to need 1 mechanic to conduct maintenance.  </v>
          </cell>
          <cell r="AO135" t="str">
            <v xml:space="preserve">Remove and replace the part with standard Tools. </v>
          </cell>
          <cell r="AR135" t="str">
            <v xml:space="preserve">Repair by exchange available at First or Second line without special facilities. </v>
          </cell>
          <cell r="AS135" t="str">
            <v xml:space="preserve">No consumeables predicted. </v>
          </cell>
          <cell r="AT135" t="str">
            <v xml:space="preserve">No Special Tools predicted. </v>
          </cell>
          <cell r="AU135">
            <v>1</v>
          </cell>
          <cell r="AV135" t="str">
            <v>yes - 10 years</v>
          </cell>
          <cell r="AW135" t="str">
            <v>Life Limited.  Exchange at 10 years.</v>
          </cell>
          <cell r="AY135">
            <v>138</v>
          </cell>
        </row>
        <row r="136">
          <cell r="A136">
            <v>139</v>
          </cell>
          <cell r="B136">
            <v>21</v>
          </cell>
          <cell r="C136" t="str">
            <v/>
          </cell>
          <cell r="E136" t="str">
            <v>MAIN TANK - 2 - PMRS</v>
          </cell>
          <cell r="F136" t="str">
            <v>Fastener</v>
          </cell>
          <cell r="G136" t="str">
            <v>Pressure Relief Valve (PRV) LRU (Air)</v>
          </cell>
          <cell r="H136" t="str">
            <v>Locknut - TBD</v>
          </cell>
          <cell r="I136">
            <v>1</v>
          </cell>
          <cell r="J136">
            <v>1</v>
          </cell>
          <cell r="K136">
            <v>4.4857137227114409E-2</v>
          </cell>
          <cell r="L136">
            <v>4.4857137227114409E-2</v>
          </cell>
          <cell r="M136">
            <v>4.4857137227114411E-8</v>
          </cell>
          <cell r="N136">
            <v>22292996.428571429</v>
          </cell>
          <cell r="O136" t="str">
            <v>NPRD 95 P2-146, Nut Plain Hexagon P# MS-51968-17- 1/624.2039M GM converted to hours.</v>
          </cell>
          <cell r="Q136">
            <v>1</v>
          </cell>
          <cell r="R136">
            <v>1.8833333333333333</v>
          </cell>
          <cell r="S136">
            <v>8.4480941777732133E-2</v>
          </cell>
          <cell r="T136">
            <v>3</v>
          </cell>
          <cell r="U136">
            <v>7</v>
          </cell>
          <cell r="V136" t="str">
            <v>37</v>
          </cell>
          <cell r="W136">
            <v>132</v>
          </cell>
          <cell r="X136" t="str">
            <v>MAIN TANK - 2 - PMRS</v>
          </cell>
          <cell r="Y136" t="str">
            <v>Y</v>
          </cell>
          <cell r="Z136" t="str">
            <v>Not predicted to be repairable in situ without the removal of the Tank. Expected to need 2 mechanics to remove the tank.  Remove the Tank for access, See above for details. Remove Top plate to gain access to the Bulkhead to prevent excessive torque forces</v>
          </cell>
          <cell r="AA136" t="str">
            <v xml:space="preserve">No </v>
          </cell>
          <cell r="AB136" t="str">
            <v>Yes</v>
          </cell>
          <cell r="AC136">
            <v>0</v>
          </cell>
          <cell r="AD136">
            <v>0.875</v>
          </cell>
          <cell r="AE136">
            <v>0.05</v>
          </cell>
          <cell r="AF136">
            <v>0.875</v>
          </cell>
          <cell r="AG136">
            <v>8.3333333333333329E-2</v>
          </cell>
          <cell r="AH136">
            <v>0</v>
          </cell>
          <cell r="AI136">
            <v>0</v>
          </cell>
          <cell r="AJ136">
            <v>1.8833333333333333</v>
          </cell>
          <cell r="AK136" t="str">
            <v xml:space="preserve">Not predicted to be repairable in situ without the removal of the Tank. </v>
          </cell>
          <cell r="AL136" t="str">
            <v xml:space="preserve">Expected to need 2 mechanics to remove the tank.  </v>
          </cell>
          <cell r="AM136" t="str">
            <v xml:space="preserve">Remove the Tank for access, See above for details. Remove Top plate to gain access to the Bulkhead to prevent excessive torque forces. May require the removal of Safoam to gain access. </v>
          </cell>
          <cell r="AR136" t="str">
            <v xml:space="preserve">Repair by exchange available at First or Second line without special facilities. </v>
          </cell>
          <cell r="AS136" t="str">
            <v>Use thread-locking compound on fasteners. Use silicone grease on bonded seals for preservation.  Use anti-seizing grease/compound on bulkhead connectors and bolts.  Use  bonding compound on mounting strap clamp locations as required.</v>
          </cell>
          <cell r="AT136" t="str">
            <v xml:space="preserve">No Special Tools predicted. </v>
          </cell>
          <cell r="AU136">
            <v>2</v>
          </cell>
          <cell r="AV136" t="str">
            <v>No</v>
          </cell>
          <cell r="AW136" t="str">
            <v xml:space="preserve">No predicted life limitations. </v>
          </cell>
          <cell r="AY136">
            <v>139</v>
          </cell>
        </row>
        <row r="137">
          <cell r="A137">
            <v>140</v>
          </cell>
          <cell r="B137">
            <v>18</v>
          </cell>
          <cell r="C137" t="str">
            <v/>
          </cell>
          <cell r="E137" t="str">
            <v>MAIN TANK - 2 - PMRS</v>
          </cell>
          <cell r="F137" t="str">
            <v>Fastener</v>
          </cell>
          <cell r="G137" t="str">
            <v>Pressure Relief Valve (PRV) LRU (Air)</v>
          </cell>
          <cell r="H137" t="str">
            <v>Bolt - M4</v>
          </cell>
          <cell r="I137">
            <v>1</v>
          </cell>
          <cell r="J137">
            <v>1</v>
          </cell>
          <cell r="K137">
            <v>5.6000000000000001E-2</v>
          </cell>
          <cell r="L137">
            <v>5.6000000000000001E-2</v>
          </cell>
          <cell r="M137">
            <v>5.5999999999999999E-8</v>
          </cell>
          <cell r="N137">
            <v>17857142.857142858</v>
          </cell>
          <cell r="O137" t="str">
            <v>NPRD 95 P2-20, Bolt Hex Head - 0.0020M converted to hours</v>
          </cell>
          <cell r="Q137">
            <v>1</v>
          </cell>
          <cell r="R137">
            <v>0.13333333333333333</v>
          </cell>
          <cell r="S137">
            <v>7.4666666666666666E-3</v>
          </cell>
          <cell r="T137">
            <v>3</v>
          </cell>
          <cell r="U137">
            <v>7</v>
          </cell>
          <cell r="V137" t="str">
            <v>37</v>
          </cell>
          <cell r="W137">
            <v>133</v>
          </cell>
          <cell r="X137" t="str">
            <v>MAIN TANK - 2 - PMRS</v>
          </cell>
          <cell r="Y137" t="str">
            <v>Y</v>
          </cell>
          <cell r="Z137" t="str">
            <v>Predicted to be repairable in situ. Expected to need 1 mechanic to conduct maintenance.  Remove and replace the part with standard Tools. Repair by exchange available at First or Second line without special facilities. No consumeables predicted. No Specia</v>
          </cell>
          <cell r="AA137" t="str">
            <v>YES</v>
          </cell>
          <cell r="AB137" t="str">
            <v>NO</v>
          </cell>
          <cell r="AC137">
            <v>0</v>
          </cell>
          <cell r="AD137">
            <v>0</v>
          </cell>
          <cell r="AE137">
            <v>0.05</v>
          </cell>
          <cell r="AF137">
            <v>0</v>
          </cell>
          <cell r="AG137">
            <v>8.3333333333333329E-2</v>
          </cell>
          <cell r="AH137">
            <v>0</v>
          </cell>
          <cell r="AI137">
            <v>0</v>
          </cell>
          <cell r="AJ137">
            <v>0.13333333333333333</v>
          </cell>
          <cell r="AK137" t="str">
            <v xml:space="preserve">Predicted to be repairable in situ. </v>
          </cell>
          <cell r="AL137" t="str">
            <v xml:space="preserve">Expected to need 1 mechanic to conduct maintenance.  </v>
          </cell>
          <cell r="AO137" t="str">
            <v xml:space="preserve">Remove and replace the part with standard Tools. </v>
          </cell>
          <cell r="AR137" t="str">
            <v xml:space="preserve">Repair by exchange available at First or Second line without special facilities. </v>
          </cell>
          <cell r="AS137" t="str">
            <v xml:space="preserve">No consumeables predicted. </v>
          </cell>
          <cell r="AT137" t="str">
            <v xml:space="preserve">No Special Tools predicted. </v>
          </cell>
          <cell r="AU137">
            <v>1</v>
          </cell>
          <cell r="AV137" t="str">
            <v>No</v>
          </cell>
          <cell r="AW137" t="str">
            <v xml:space="preserve">No predicted life limitations. </v>
          </cell>
          <cell r="AY137">
            <v>140</v>
          </cell>
        </row>
        <row r="138">
          <cell r="A138">
            <v>141</v>
          </cell>
          <cell r="B138">
            <v>4</v>
          </cell>
          <cell r="C138" t="str">
            <v/>
          </cell>
          <cell r="E138" t="str">
            <v>MAIN TANK - 2 - PMRS</v>
          </cell>
          <cell r="F138" t="str">
            <v>Spacer</v>
          </cell>
          <cell r="G138" t="str">
            <v>Pressure Relief Valve (PRV) LRU (Air)</v>
          </cell>
          <cell r="H138" t="str">
            <v>Washer - M4</v>
          </cell>
          <cell r="I138">
            <v>1</v>
          </cell>
          <cell r="J138">
            <v>1</v>
          </cell>
          <cell r="K138">
            <v>1.6613753838518822E-2</v>
          </cell>
          <cell r="L138">
            <v>1.6613753838518822E-2</v>
          </cell>
          <cell r="M138">
            <v>1.6613753838518823E-8</v>
          </cell>
          <cell r="N138">
            <v>60191092.857142858</v>
          </cell>
          <cell r="O138" t="str">
            <v>NPRD 95 P2-237, Washer P# 7748743 - 1/1685.3506M GM converted to hours</v>
          </cell>
          <cell r="Q138">
            <v>1</v>
          </cell>
          <cell r="R138">
            <v>0.13333333333333333</v>
          </cell>
          <cell r="S138">
            <v>2.2151671784691762E-3</v>
          </cell>
          <cell r="T138">
            <v>3</v>
          </cell>
          <cell r="U138">
            <v>7</v>
          </cell>
          <cell r="V138" t="str">
            <v>37</v>
          </cell>
          <cell r="W138">
            <v>134</v>
          </cell>
          <cell r="X138" t="str">
            <v>MAIN TANK - 2 - PMRS</v>
          </cell>
          <cell r="Y138" t="str">
            <v>Y</v>
          </cell>
          <cell r="Z138" t="str">
            <v>Predicted to be repairable in situ. Expected to need 1 mechanic to conduct maintenance.  Remove and replace the part with standard Tools. Repair by exchange available at First or Second line without special facilities. No consumeables predicted. No Specia</v>
          </cell>
          <cell r="AA138" t="str">
            <v>YES</v>
          </cell>
          <cell r="AB138" t="str">
            <v>NO</v>
          </cell>
          <cell r="AC138">
            <v>0</v>
          </cell>
          <cell r="AD138">
            <v>0</v>
          </cell>
          <cell r="AE138">
            <v>0.05</v>
          </cell>
          <cell r="AF138">
            <v>0</v>
          </cell>
          <cell r="AG138">
            <v>8.3333333333333329E-2</v>
          </cell>
          <cell r="AH138">
            <v>0</v>
          </cell>
          <cell r="AI138">
            <v>0</v>
          </cell>
          <cell r="AJ138">
            <v>0.13333333333333333</v>
          </cell>
          <cell r="AK138" t="str">
            <v xml:space="preserve">Predicted to be repairable in situ. </v>
          </cell>
          <cell r="AL138" t="str">
            <v xml:space="preserve">Expected to need 1 mechanic to conduct maintenance.  </v>
          </cell>
          <cell r="AO138" t="str">
            <v xml:space="preserve">Remove and replace the part with standard Tools. </v>
          </cell>
          <cell r="AR138" t="str">
            <v xml:space="preserve">Repair by exchange available at First or Second line without special facilities. </v>
          </cell>
          <cell r="AS138" t="str">
            <v xml:space="preserve">No consumeables predicted. </v>
          </cell>
          <cell r="AT138" t="str">
            <v xml:space="preserve">No Special Tools predicted. </v>
          </cell>
          <cell r="AU138">
            <v>1</v>
          </cell>
          <cell r="AV138" t="str">
            <v>No</v>
          </cell>
          <cell r="AW138" t="str">
            <v xml:space="preserve">No predicted life limitations. </v>
          </cell>
          <cell r="AY138">
            <v>141</v>
          </cell>
        </row>
        <row r="139">
          <cell r="A139">
            <v>142</v>
          </cell>
          <cell r="B139">
            <v>14</v>
          </cell>
          <cell r="C139" t="str">
            <v>FT28387</v>
          </cell>
          <cell r="E139" t="str">
            <v>MAIN TANK - 2 - PMRS</v>
          </cell>
          <cell r="F139" t="str">
            <v>Fitting</v>
          </cell>
          <cell r="G139" t="str">
            <v>Pressure Relief Valve (PRV) LRU (Air)</v>
          </cell>
          <cell r="H139" t="str">
            <v xml:space="preserve">Flex Coupling </v>
          </cell>
          <cell r="I139">
            <v>1</v>
          </cell>
          <cell r="J139">
            <v>1</v>
          </cell>
          <cell r="K139">
            <v>0.89600000000000002</v>
          </cell>
          <cell r="L139">
            <v>0.89600000000000002</v>
          </cell>
          <cell r="M139">
            <v>8.9599999999999998E-7</v>
          </cell>
          <cell r="N139">
            <v>1116071.4285714286</v>
          </cell>
          <cell r="O139" t="str">
            <v>NPRD 95 P2-6, Adapter - 0.0320M converted to hours</v>
          </cell>
          <cell r="Q139">
            <v>1</v>
          </cell>
          <cell r="R139">
            <v>0.13333333333333333</v>
          </cell>
          <cell r="S139">
            <v>0.11946666666666667</v>
          </cell>
          <cell r="T139">
            <v>3</v>
          </cell>
          <cell r="U139">
            <v>7</v>
          </cell>
          <cell r="V139" t="str">
            <v>37</v>
          </cell>
          <cell r="W139">
            <v>135</v>
          </cell>
          <cell r="X139" t="str">
            <v>MAIN TANK - 2 - PMRS</v>
          </cell>
          <cell r="Y139" t="str">
            <v>Y</v>
          </cell>
          <cell r="Z139" t="str">
            <v>Predicted to be repairable in situ. Expected to need 1 mechanic to conduct maintenance.  Remove and replace the part with standard Tools. Repair by exchange available at First or Second line without special facilities. No consumeables predicted. No Specia</v>
          </cell>
          <cell r="AA139" t="str">
            <v>YES</v>
          </cell>
          <cell r="AB139" t="str">
            <v>NO</v>
          </cell>
          <cell r="AC139">
            <v>0</v>
          </cell>
          <cell r="AD139">
            <v>0</v>
          </cell>
          <cell r="AE139">
            <v>0.05</v>
          </cell>
          <cell r="AF139">
            <v>0</v>
          </cell>
          <cell r="AG139">
            <v>8.3333333333333329E-2</v>
          </cell>
          <cell r="AH139">
            <v>0</v>
          </cell>
          <cell r="AI139">
            <v>0</v>
          </cell>
          <cell r="AJ139">
            <v>0.13333333333333333</v>
          </cell>
          <cell r="AK139" t="str">
            <v xml:space="preserve">Predicted to be repairable in situ. </v>
          </cell>
          <cell r="AL139" t="str">
            <v xml:space="preserve">Expected to need 1 mechanic to conduct maintenance.  </v>
          </cell>
          <cell r="AO139" t="str">
            <v xml:space="preserve">Remove and replace the part with standard Tools. </v>
          </cell>
          <cell r="AR139" t="str">
            <v xml:space="preserve">Repair by exchange available at First or Second line without special facilities. </v>
          </cell>
          <cell r="AS139" t="str">
            <v xml:space="preserve">No consumeables predicted. </v>
          </cell>
          <cell r="AT139" t="str">
            <v xml:space="preserve">No Special Tools predicted. </v>
          </cell>
          <cell r="AU139">
            <v>1</v>
          </cell>
          <cell r="AV139" t="str">
            <v>No</v>
          </cell>
          <cell r="AW139" t="str">
            <v xml:space="preserve">No predicted life limitations. </v>
          </cell>
          <cell r="AY139">
            <v>142</v>
          </cell>
        </row>
        <row r="140">
          <cell r="A140">
            <v>143</v>
          </cell>
          <cell r="B140">
            <v>11</v>
          </cell>
          <cell r="C140" t="str">
            <v/>
          </cell>
          <cell r="E140" t="str">
            <v>MAIN TANK - 2 - PMRS</v>
          </cell>
          <cell r="F140" t="str">
            <v>Fitting</v>
          </cell>
          <cell r="G140" t="str">
            <v>Pressure Relief Valve (PRV) LRU (Air)</v>
          </cell>
          <cell r="H140" t="str">
            <v>Vehicle Hull Interface Plate</v>
          </cell>
          <cell r="I140">
            <v>1</v>
          </cell>
          <cell r="J140">
            <v>1</v>
          </cell>
          <cell r="K140">
            <v>0.224</v>
          </cell>
          <cell r="L140">
            <v>0.224</v>
          </cell>
          <cell r="M140">
            <v>2.2399999999999999E-7</v>
          </cell>
          <cell r="N140">
            <v>4464285.7142857146</v>
          </cell>
          <cell r="O140" t="str">
            <v>NPRD 95 P2-152, Plate - 0.008M GM converted to hours.</v>
          </cell>
          <cell r="Q140">
            <v>1</v>
          </cell>
          <cell r="R140">
            <v>0.51666666666666661</v>
          </cell>
          <cell r="S140">
            <v>0.11573333333333333</v>
          </cell>
          <cell r="T140">
            <v>3</v>
          </cell>
          <cell r="U140">
            <v>7</v>
          </cell>
          <cell r="V140" t="str">
            <v>37</v>
          </cell>
          <cell r="W140">
            <v>136</v>
          </cell>
          <cell r="X140" t="str">
            <v>MAIN TANK - 2 - PMRS</v>
          </cell>
          <cell r="Y140" t="str">
            <v>Y</v>
          </cell>
          <cell r="Z140" t="str">
            <v>Predicted to be repairable in situ. Expected to need 1 mechanic to conduct maintenance.  Remove and replace the part with standard Tools. Repair by exchange available at First or Second line without special facilities. No consumeables predicted. No Specia</v>
          </cell>
          <cell r="AA140" t="str">
            <v>YES</v>
          </cell>
          <cell r="AB140" t="str">
            <v>NO</v>
          </cell>
          <cell r="AC140">
            <v>0</v>
          </cell>
          <cell r="AD140">
            <v>0</v>
          </cell>
          <cell r="AE140">
            <v>0.51666666666666661</v>
          </cell>
          <cell r="AF140">
            <v>0</v>
          </cell>
          <cell r="AG140">
            <v>0</v>
          </cell>
          <cell r="AH140">
            <v>0</v>
          </cell>
          <cell r="AI140">
            <v>0</v>
          </cell>
          <cell r="AJ140">
            <v>0.51666666666666661</v>
          </cell>
          <cell r="AK140" t="str">
            <v xml:space="preserve">Predicted to be repairable in situ. </v>
          </cell>
          <cell r="AL140" t="str">
            <v xml:space="preserve">Expected to need 1 mechanic to conduct maintenance.  </v>
          </cell>
          <cell r="AO140" t="str">
            <v xml:space="preserve">Remove and replace the part with standard Tools. </v>
          </cell>
          <cell r="AR140" t="str">
            <v xml:space="preserve">Repair by exchange available at First or Second line without special facilities. </v>
          </cell>
          <cell r="AS140" t="str">
            <v xml:space="preserve">No consumeables predicted. </v>
          </cell>
          <cell r="AT140" t="str">
            <v xml:space="preserve">No Special Tools predicted. </v>
          </cell>
          <cell r="AU140">
            <v>1</v>
          </cell>
          <cell r="AV140" t="str">
            <v>No</v>
          </cell>
          <cell r="AW140" t="str">
            <v xml:space="preserve">No predicted life limitations. </v>
          </cell>
          <cell r="AY140">
            <v>143</v>
          </cell>
        </row>
        <row r="141">
          <cell r="A141">
            <v>144</v>
          </cell>
          <cell r="B141">
            <v>18</v>
          </cell>
          <cell r="C141" t="str">
            <v>BT-M3X15HX/SS</v>
          </cell>
          <cell r="E141" t="str">
            <v>MAIN TANK - 2 - PMRS</v>
          </cell>
          <cell r="F141" t="str">
            <v>Fastener</v>
          </cell>
          <cell r="G141" t="str">
            <v>Pressure Relief Valve (PRV) LRU (Air)</v>
          </cell>
          <cell r="H141" t="str">
            <v>Bolt - M3 - Hull Interface Plate</v>
          </cell>
          <cell r="I141">
            <v>8</v>
          </cell>
          <cell r="J141">
            <v>8</v>
          </cell>
          <cell r="K141">
            <v>5.6000000000000001E-2</v>
          </cell>
          <cell r="L141">
            <v>0.44800000000000001</v>
          </cell>
          <cell r="M141">
            <v>4.4799999999999999E-7</v>
          </cell>
          <cell r="N141">
            <v>2232142.8571428573</v>
          </cell>
          <cell r="O141" t="str">
            <v>NPRD 95 P2-20, Bolt Hex Head - 0.0020M converted to hours</v>
          </cell>
          <cell r="Q141">
            <v>1</v>
          </cell>
          <cell r="R141">
            <v>0.13333333333333333</v>
          </cell>
          <cell r="S141">
            <v>7.4666666666666666E-3</v>
          </cell>
          <cell r="T141">
            <v>3</v>
          </cell>
          <cell r="U141">
            <v>7</v>
          </cell>
          <cell r="V141" t="str">
            <v>37</v>
          </cell>
          <cell r="W141">
            <v>137</v>
          </cell>
          <cell r="X141" t="str">
            <v>MAIN TANK - 2 - PMRS</v>
          </cell>
          <cell r="Y141" t="str">
            <v>Y</v>
          </cell>
          <cell r="Z141" t="str">
            <v>Predicted to be repairable in situ. Expected to need 1 mechanic to conduct maintenance.  Remove and replace the part with standard Tools. Repair by exchange available at First or Second line without special facilities. No consumeables predicted. No Specia</v>
          </cell>
          <cell r="AA141" t="str">
            <v>YES</v>
          </cell>
          <cell r="AB141" t="str">
            <v>NO</v>
          </cell>
          <cell r="AC141">
            <v>0</v>
          </cell>
          <cell r="AD141">
            <v>0</v>
          </cell>
          <cell r="AE141">
            <v>0.05</v>
          </cell>
          <cell r="AF141">
            <v>0</v>
          </cell>
          <cell r="AG141">
            <v>8.3333333333333329E-2</v>
          </cell>
          <cell r="AH141">
            <v>0</v>
          </cell>
          <cell r="AI141">
            <v>0</v>
          </cell>
          <cell r="AJ141">
            <v>0.13333333333333333</v>
          </cell>
          <cell r="AK141" t="str">
            <v xml:space="preserve">Predicted to be repairable in situ. </v>
          </cell>
          <cell r="AL141" t="str">
            <v xml:space="preserve">Expected to need 1 mechanic to conduct maintenance.  </v>
          </cell>
          <cell r="AO141" t="str">
            <v xml:space="preserve">Remove and replace the part with standard Tools. </v>
          </cell>
          <cell r="AR141" t="str">
            <v xml:space="preserve">Repair by exchange available at First or Second line without special facilities. </v>
          </cell>
          <cell r="AS141" t="str">
            <v xml:space="preserve">No consumeables predicted. </v>
          </cell>
          <cell r="AT141" t="str">
            <v xml:space="preserve">No Special Tools predicted. </v>
          </cell>
          <cell r="AU141">
            <v>1</v>
          </cell>
          <cell r="AV141" t="str">
            <v>No</v>
          </cell>
          <cell r="AW141" t="str">
            <v xml:space="preserve">No predicted life limitations. </v>
          </cell>
          <cell r="AY141">
            <v>144</v>
          </cell>
        </row>
        <row r="142">
          <cell r="A142">
            <v>145</v>
          </cell>
          <cell r="B142">
            <v>23</v>
          </cell>
          <cell r="C142" t="str">
            <v>Y-SS1324</v>
          </cell>
          <cell r="E142" t="str">
            <v>MAIN TANK - 2 - PMRS</v>
          </cell>
          <cell r="F142" t="str">
            <v>Clamp</v>
          </cell>
          <cell r="G142" t="str">
            <v>Pressure Relief Valve (PRV) LRU (Air)</v>
          </cell>
          <cell r="H142" t="str">
            <v>Clamp - Vent Pipe</v>
          </cell>
          <cell r="I142">
            <v>2</v>
          </cell>
          <cell r="J142">
            <v>2</v>
          </cell>
          <cell r="K142">
            <v>0.10381542448050761</v>
          </cell>
          <cell r="L142">
            <v>0.20763084896101522</v>
          </cell>
          <cell r="M142">
            <v>2.0763084896101523E-7</v>
          </cell>
          <cell r="N142">
            <v>4816240</v>
          </cell>
          <cell r="O142" t="str">
            <v>NPRD 95 P2-40, Clamp Hose P# 105 - 1/48.1624 GB converted to GM.</v>
          </cell>
          <cell r="Q142">
            <v>1</v>
          </cell>
          <cell r="R142">
            <v>0.13333333333333333</v>
          </cell>
          <cell r="S142">
            <v>1.3842056597401014E-2</v>
          </cell>
          <cell r="T142">
            <v>3</v>
          </cell>
          <cell r="U142">
            <v>7</v>
          </cell>
          <cell r="V142" t="str">
            <v>37</v>
          </cell>
          <cell r="W142">
            <v>138</v>
          </cell>
          <cell r="X142" t="str">
            <v>MAIN TANK - 2 - PMRS</v>
          </cell>
          <cell r="Y142" t="str">
            <v>Y</v>
          </cell>
          <cell r="Z142" t="str">
            <v>Predicted to be repairable in situ. Expected to need 1 mechanic to conduct maintenance.  Remove and replace the part with standard Tools. Repair by exchange available at First or Second line without special facilities. No consumeables predicted. No Specia</v>
          </cell>
          <cell r="AA142" t="str">
            <v>YES</v>
          </cell>
          <cell r="AB142" t="str">
            <v>NO</v>
          </cell>
          <cell r="AC142">
            <v>0</v>
          </cell>
          <cell r="AD142">
            <v>0</v>
          </cell>
          <cell r="AE142">
            <v>0.05</v>
          </cell>
          <cell r="AF142">
            <v>0</v>
          </cell>
          <cell r="AG142">
            <v>8.3333333333333329E-2</v>
          </cell>
          <cell r="AH142">
            <v>0</v>
          </cell>
          <cell r="AI142">
            <v>0</v>
          </cell>
          <cell r="AJ142">
            <v>0.13333333333333333</v>
          </cell>
          <cell r="AK142" t="str">
            <v xml:space="preserve">Predicted to be repairable in situ. </v>
          </cell>
          <cell r="AL142" t="str">
            <v xml:space="preserve">Expected to need 1 mechanic to conduct maintenance.  </v>
          </cell>
          <cell r="AO142" t="str">
            <v xml:space="preserve">Remove and replace the part with standard Tools. </v>
          </cell>
          <cell r="AR142" t="str">
            <v xml:space="preserve">Repair by exchange available at First or Second line without special facilities. </v>
          </cell>
          <cell r="AS142" t="str">
            <v xml:space="preserve">No consumeables predicted. </v>
          </cell>
          <cell r="AT142" t="str">
            <v xml:space="preserve">No Special Tools predicted. </v>
          </cell>
          <cell r="AU142">
            <v>1</v>
          </cell>
          <cell r="AV142" t="str">
            <v>No</v>
          </cell>
          <cell r="AW142" t="str">
            <v xml:space="preserve">No predicted life limitations. </v>
          </cell>
          <cell r="AY142">
            <v>145</v>
          </cell>
        </row>
        <row r="143">
          <cell r="A143">
            <v>146</v>
          </cell>
          <cell r="B143">
            <v>12</v>
          </cell>
          <cell r="C143" t="str">
            <v>FT28297</v>
          </cell>
          <cell r="E143" t="str">
            <v>MAIN TANK - 2 - PMRS</v>
          </cell>
          <cell r="F143" t="str">
            <v>Fitting</v>
          </cell>
          <cell r="G143" t="str">
            <v>Fuel Level Sensor LRU</v>
          </cell>
          <cell r="H143" t="str">
            <v>FLS backing ring</v>
          </cell>
          <cell r="I143">
            <v>1</v>
          </cell>
          <cell r="J143">
            <v>1</v>
          </cell>
          <cell r="K143">
            <v>0.89600000000000002</v>
          </cell>
          <cell r="L143">
            <v>0.89600000000000002</v>
          </cell>
          <cell r="M143">
            <v>8.9599999999999998E-7</v>
          </cell>
          <cell r="N143">
            <v>1116071.4285714286</v>
          </cell>
          <cell r="O143" t="str">
            <v>NPRD 95 P2- 176, Ring Backup - 0.0320M converted to hours</v>
          </cell>
          <cell r="Q143">
            <v>1</v>
          </cell>
          <cell r="R143">
            <v>0.93333333333333324</v>
          </cell>
          <cell r="S143">
            <v>0.8362666666666666</v>
          </cell>
          <cell r="T143">
            <v>3</v>
          </cell>
          <cell r="U143">
            <v>8</v>
          </cell>
          <cell r="V143" t="str">
            <v>38</v>
          </cell>
          <cell r="W143">
            <v>139</v>
          </cell>
          <cell r="X143" t="str">
            <v>MAIN TANK - 2 - PMRS</v>
          </cell>
          <cell r="Y143" t="str">
            <v>Y</v>
          </cell>
          <cell r="Z143" t="str">
            <v>Predicted to be repairable in situ. Expected to need 1 mechanic to conduct maintenance.  Remove the Top Access Plate. Remove and replace the FLS Backing Ring and Gasket as necessary. Reinstall in the reverse order. Repair by exchange available at First or</v>
          </cell>
          <cell r="AA143" t="str">
            <v>YES</v>
          </cell>
          <cell r="AB143" t="str">
            <v>NO</v>
          </cell>
          <cell r="AC143">
            <v>0</v>
          </cell>
          <cell r="AD143">
            <v>0.16666666666666666</v>
          </cell>
          <cell r="AE143">
            <v>0.51666666666666661</v>
          </cell>
          <cell r="AF143">
            <v>0.16666666666666666</v>
          </cell>
          <cell r="AG143">
            <v>8.3333333333333329E-2</v>
          </cell>
          <cell r="AH143">
            <v>0</v>
          </cell>
          <cell r="AI143">
            <v>0</v>
          </cell>
          <cell r="AJ143">
            <v>0.93333333333333324</v>
          </cell>
          <cell r="AK143" t="str">
            <v xml:space="preserve">Predicted to be repairable in situ. </v>
          </cell>
          <cell r="AL143" t="str">
            <v xml:space="preserve">Expected to need 1 mechanic to conduct maintenance.  </v>
          </cell>
          <cell r="AN143" t="str">
            <v xml:space="preserve">Remove the Top Access Plate. </v>
          </cell>
          <cell r="AO143" t="str">
            <v xml:space="preserve">Remove and replace the FLS Backing Ring and Gasket as necessary. </v>
          </cell>
          <cell r="AP143" t="str">
            <v xml:space="preserve">Reinstall in the reverse order. </v>
          </cell>
          <cell r="AR143" t="str">
            <v xml:space="preserve">Repair by exchange available at First or Second line without special facilities. </v>
          </cell>
          <cell r="AS143" t="str">
            <v xml:space="preserve">No consumeables predicted. </v>
          </cell>
          <cell r="AT143" t="str">
            <v xml:space="preserve">No Special Tools predicted. </v>
          </cell>
          <cell r="AU143">
            <v>1</v>
          </cell>
          <cell r="AV143" t="str">
            <v>No</v>
          </cell>
          <cell r="AW143" t="str">
            <v xml:space="preserve">No predicted life limitations. </v>
          </cell>
          <cell r="AY143">
            <v>146</v>
          </cell>
        </row>
        <row r="144">
          <cell r="A144">
            <v>147</v>
          </cell>
          <cell r="B144">
            <v>3</v>
          </cell>
          <cell r="C144" t="str">
            <v>FT28270/2</v>
          </cell>
          <cell r="E144" t="str">
            <v>MAIN TANK - 2 - PMRS</v>
          </cell>
          <cell r="F144" t="str">
            <v>Fitting</v>
          </cell>
          <cell r="G144" t="str">
            <v>Fuel Level Sensor LRU</v>
          </cell>
          <cell r="H144" t="str">
            <v>Fuel Level Sensor Unit</v>
          </cell>
          <cell r="I144">
            <v>1</v>
          </cell>
          <cell r="J144">
            <v>1</v>
          </cell>
          <cell r="K144">
            <v>13</v>
          </cell>
          <cell r="L144">
            <v>13</v>
          </cell>
          <cell r="M144">
            <v>1.2999999999999999E-5</v>
          </cell>
          <cell r="N144">
            <v>76923.076923076922</v>
          </cell>
          <cell r="O144" t="str">
            <v>NPRD 95 P2-182, Sensor Level Liquid - 2.6 GB converted to GM.</v>
          </cell>
          <cell r="Q144">
            <v>1</v>
          </cell>
          <cell r="R144">
            <v>0.26666666666666666</v>
          </cell>
          <cell r="S144">
            <v>3.4666666666666668</v>
          </cell>
          <cell r="T144">
            <v>3</v>
          </cell>
          <cell r="U144">
            <v>8</v>
          </cell>
          <cell r="V144" t="str">
            <v>38</v>
          </cell>
          <cell r="W144">
            <v>140</v>
          </cell>
          <cell r="X144" t="str">
            <v>MAIN TANK - 2 - PMRS</v>
          </cell>
          <cell r="Y144" t="str">
            <v>Y</v>
          </cell>
          <cell r="Z144" t="str">
            <v>Predicted to be repairable in situ. Expected to need 1 mechanic to conduct maintenance.  Remove and replace the part with standard Tools. Repair by exchange available at First or Second line without special facilities. No consumeables predicted. No Specia</v>
          </cell>
          <cell r="AA144" t="str">
            <v>YES</v>
          </cell>
          <cell r="AB144" t="str">
            <v>NO</v>
          </cell>
          <cell r="AC144">
            <v>0</v>
          </cell>
          <cell r="AD144">
            <v>0</v>
          </cell>
          <cell r="AE144">
            <v>0.26666666666666666</v>
          </cell>
          <cell r="AF144">
            <v>0</v>
          </cell>
          <cell r="AG144">
            <v>0</v>
          </cell>
          <cell r="AH144">
            <v>0</v>
          </cell>
          <cell r="AI144">
            <v>0</v>
          </cell>
          <cell r="AJ144">
            <v>0.26666666666666666</v>
          </cell>
          <cell r="AK144" t="str">
            <v xml:space="preserve">Predicted to be repairable in situ. </v>
          </cell>
          <cell r="AL144" t="str">
            <v xml:space="preserve">Expected to need 1 mechanic to conduct maintenance.  </v>
          </cell>
          <cell r="AO144" t="str">
            <v xml:space="preserve">Remove and replace the part with standard Tools. </v>
          </cell>
          <cell r="AR144" t="str">
            <v xml:space="preserve">Repair by exchange available at First or Second line without special facilities. </v>
          </cell>
          <cell r="AS144" t="str">
            <v xml:space="preserve">No consumeables predicted. </v>
          </cell>
          <cell r="AT144" t="str">
            <v xml:space="preserve">No Special Tools predicted. </v>
          </cell>
          <cell r="AU144">
            <v>1</v>
          </cell>
          <cell r="AV144" t="str">
            <v>No</v>
          </cell>
          <cell r="AW144" t="str">
            <v xml:space="preserve">No predicted life limitations. </v>
          </cell>
          <cell r="AY144">
            <v>147</v>
          </cell>
        </row>
        <row r="145">
          <cell r="A145">
            <v>148</v>
          </cell>
          <cell r="B145">
            <v>13</v>
          </cell>
          <cell r="C145" t="str">
            <v>FT28296</v>
          </cell>
          <cell r="E145" t="str">
            <v>MAIN TANK - 2 - PMRS</v>
          </cell>
          <cell r="F145" t="str">
            <v>Seal</v>
          </cell>
          <cell r="G145" t="str">
            <v>Fuel Level Sensor LRU</v>
          </cell>
          <cell r="H145" t="str">
            <v>FLS Gasket</v>
          </cell>
          <cell r="I145">
            <v>1</v>
          </cell>
          <cell r="J145">
            <v>1</v>
          </cell>
          <cell r="K145">
            <v>2.8915175482151878E-3</v>
          </cell>
          <cell r="L145">
            <v>2.8915175482151878E-3</v>
          </cell>
          <cell r="M145">
            <v>2.8915175482151878E-9</v>
          </cell>
          <cell r="N145">
            <v>345839160</v>
          </cell>
          <cell r="O145" t="str">
            <v>NPRD 95 P2- 98, Gasket P# 2-242N674-70 - 1/864.5979 GF converted to GM.</v>
          </cell>
          <cell r="Q145">
            <v>1</v>
          </cell>
          <cell r="R145">
            <v>0.93333333333333324</v>
          </cell>
          <cell r="S145">
            <v>2.6987497116675082E-3</v>
          </cell>
          <cell r="T145">
            <v>3</v>
          </cell>
          <cell r="U145">
            <v>8</v>
          </cell>
          <cell r="V145" t="str">
            <v>38</v>
          </cell>
          <cell r="W145">
            <v>141</v>
          </cell>
          <cell r="X145" t="str">
            <v>MAIN TANK - 2 - PMRS</v>
          </cell>
          <cell r="Y145" t="str">
            <v>Y</v>
          </cell>
          <cell r="Z145" t="str">
            <v>Predicted to be repairable in situ. Expected to need 1 mechanic to conduct maintenance.  Remove the Top Access Plate. Remove and replace the FLS Backing Ring and Gasket as necessary. Reinstall in the reverse order. Repair by exchange available at First or</v>
          </cell>
          <cell r="AA145" t="str">
            <v>YES</v>
          </cell>
          <cell r="AB145" t="str">
            <v>NO</v>
          </cell>
          <cell r="AC145">
            <v>0</v>
          </cell>
          <cell r="AD145">
            <v>0.16666666666666666</v>
          </cell>
          <cell r="AE145">
            <v>0.51666666666666661</v>
          </cell>
          <cell r="AF145">
            <v>0.16666666666666666</v>
          </cell>
          <cell r="AG145">
            <v>8.3333333333333329E-2</v>
          </cell>
          <cell r="AH145">
            <v>0</v>
          </cell>
          <cell r="AI145">
            <v>0</v>
          </cell>
          <cell r="AJ145">
            <v>0.93333333333333324</v>
          </cell>
          <cell r="AK145" t="str">
            <v xml:space="preserve">Predicted to be repairable in situ. </v>
          </cell>
          <cell r="AL145" t="str">
            <v xml:space="preserve">Expected to need 1 mechanic to conduct maintenance.  </v>
          </cell>
          <cell r="AN145" t="str">
            <v xml:space="preserve">Remove the Top Access Plate. </v>
          </cell>
          <cell r="AO145" t="str">
            <v xml:space="preserve">Remove and replace the FLS Backing Ring and Gasket as necessary. </v>
          </cell>
          <cell r="AP145" t="str">
            <v xml:space="preserve">Reinstall in the reverse order. </v>
          </cell>
          <cell r="AR145" t="str">
            <v xml:space="preserve">Repair by exchange available at First or Second line without special facilities. </v>
          </cell>
          <cell r="AS145" t="str">
            <v xml:space="preserve">No consumeables predicted. </v>
          </cell>
          <cell r="AT145" t="str">
            <v xml:space="preserve">No Special Tools predicted. </v>
          </cell>
          <cell r="AU145">
            <v>1</v>
          </cell>
          <cell r="AV145" t="str">
            <v>yes - 10 years</v>
          </cell>
          <cell r="AW145" t="str">
            <v>Life Limited.  Exchange at 10 years.</v>
          </cell>
          <cell r="AY145">
            <v>148</v>
          </cell>
        </row>
        <row r="146">
          <cell r="A146">
            <v>149</v>
          </cell>
          <cell r="B146">
            <v>18</v>
          </cell>
          <cell r="C146" t="str">
            <v>BT-M5X30HX/SS</v>
          </cell>
          <cell r="E146" t="str">
            <v>MAIN TANK - 2 - PMRS</v>
          </cell>
          <cell r="F146" t="str">
            <v>Fastener</v>
          </cell>
          <cell r="G146" t="str">
            <v>Fuel Level Sensor LRU</v>
          </cell>
          <cell r="H146" t="str">
            <v>Bolt SAE</v>
          </cell>
          <cell r="I146">
            <v>5</v>
          </cell>
          <cell r="J146">
            <v>5</v>
          </cell>
          <cell r="K146">
            <v>5.6000000000000001E-2</v>
          </cell>
          <cell r="L146">
            <v>0.28000000000000003</v>
          </cell>
          <cell r="M146">
            <v>2.8000000000000002E-7</v>
          </cell>
          <cell r="N146">
            <v>3571428.5714285709</v>
          </cell>
          <cell r="O146" t="str">
            <v>NPRD 95 P2-20, Bolt Hex Head - 0.0020M converted to hours</v>
          </cell>
          <cell r="Q146">
            <v>1</v>
          </cell>
          <cell r="R146">
            <v>0.05</v>
          </cell>
          <cell r="S146">
            <v>2.8000000000000004E-3</v>
          </cell>
          <cell r="T146">
            <v>3</v>
          </cell>
          <cell r="U146">
            <v>8</v>
          </cell>
          <cell r="V146" t="str">
            <v>38</v>
          </cell>
          <cell r="W146">
            <v>142</v>
          </cell>
          <cell r="X146" t="str">
            <v>MAIN TANK - 2 - PMRS</v>
          </cell>
          <cell r="Y146" t="str">
            <v>Y</v>
          </cell>
          <cell r="Z146" t="str">
            <v>Predicted to be repairable in situ. Expected to need 1 mechanic to conduct maintenance.  Remove and replace the part with standard Tools. Repair by exchange available at First or Second line without special facilities. No consumeables predicted. No Specia</v>
          </cell>
          <cell r="AA146" t="str">
            <v>YES</v>
          </cell>
          <cell r="AB146" t="str">
            <v>NO</v>
          </cell>
          <cell r="AC146">
            <v>0</v>
          </cell>
          <cell r="AD146">
            <v>0</v>
          </cell>
          <cell r="AE146">
            <v>0.05</v>
          </cell>
          <cell r="AF146">
            <v>0</v>
          </cell>
          <cell r="AG146">
            <v>0</v>
          </cell>
          <cell r="AH146">
            <v>0</v>
          </cell>
          <cell r="AI146">
            <v>0</v>
          </cell>
          <cell r="AJ146">
            <v>0.05</v>
          </cell>
          <cell r="AK146" t="str">
            <v xml:space="preserve">Predicted to be repairable in situ. </v>
          </cell>
          <cell r="AL146" t="str">
            <v xml:space="preserve">Expected to need 1 mechanic to conduct maintenance.  </v>
          </cell>
          <cell r="AO146" t="str">
            <v xml:space="preserve">Remove and replace the part with standard Tools. </v>
          </cell>
          <cell r="AR146" t="str">
            <v xml:space="preserve">Repair by exchange available at First or Second line without special facilities. </v>
          </cell>
          <cell r="AS146" t="str">
            <v xml:space="preserve">No consumeables predicted. </v>
          </cell>
          <cell r="AT146" t="str">
            <v xml:space="preserve">No Special Tools predicted. </v>
          </cell>
          <cell r="AU146">
            <v>1</v>
          </cell>
          <cell r="AV146" t="str">
            <v>No</v>
          </cell>
          <cell r="AW146" t="str">
            <v xml:space="preserve">No predicted life limitations. </v>
          </cell>
          <cell r="AY146">
            <v>149</v>
          </cell>
        </row>
        <row r="147">
          <cell r="A147">
            <v>150</v>
          </cell>
          <cell r="B147">
            <v>4</v>
          </cell>
          <cell r="C147" t="str">
            <v>Z-W-M5</v>
          </cell>
          <cell r="E147" t="str">
            <v>MAIN TANK - 2 - PMRS</v>
          </cell>
          <cell r="F147" t="str">
            <v>Fastener</v>
          </cell>
          <cell r="G147" t="str">
            <v>Fuel Level Sensor LRU</v>
          </cell>
          <cell r="H147" t="str">
            <v>Washer SAE</v>
          </cell>
          <cell r="I147">
            <v>5</v>
          </cell>
          <cell r="J147">
            <v>5</v>
          </cell>
          <cell r="K147">
            <v>1.6613753838518822E-2</v>
          </cell>
          <cell r="L147">
            <v>8.3068769192594108E-2</v>
          </cell>
          <cell r="M147">
            <v>8.3068769192594113E-8</v>
          </cell>
          <cell r="N147">
            <v>12038218.571428571</v>
          </cell>
          <cell r="O147" t="str">
            <v>NPRD 95 P2-237, Washer P# 7748743 - 1/1685.3506M GM converted to hours</v>
          </cell>
          <cell r="Q147">
            <v>1</v>
          </cell>
          <cell r="R147">
            <v>0.05</v>
          </cell>
          <cell r="S147">
            <v>8.3068769192594111E-4</v>
          </cell>
          <cell r="T147">
            <v>3</v>
          </cell>
          <cell r="U147">
            <v>8</v>
          </cell>
          <cell r="V147" t="str">
            <v>38</v>
          </cell>
          <cell r="W147">
            <v>143</v>
          </cell>
          <cell r="X147" t="str">
            <v>MAIN TANK - 2 - PMRS</v>
          </cell>
          <cell r="Y147" t="str">
            <v>Y</v>
          </cell>
          <cell r="Z147" t="str">
            <v>Predicted to be repairable in situ. Expected to need 1 mechanic to conduct maintenance.  Remove and replace the part with standard Tools. Repair by exchange available at First or Second line without special facilities. No consumeables predicted. No Specia</v>
          </cell>
          <cell r="AA147" t="str">
            <v>YES</v>
          </cell>
          <cell r="AB147" t="str">
            <v>NO</v>
          </cell>
          <cell r="AC147">
            <v>0</v>
          </cell>
          <cell r="AD147">
            <v>0</v>
          </cell>
          <cell r="AE147">
            <v>0.05</v>
          </cell>
          <cell r="AF147">
            <v>0</v>
          </cell>
          <cell r="AG147">
            <v>0</v>
          </cell>
          <cell r="AH147">
            <v>0</v>
          </cell>
          <cell r="AI147">
            <v>0</v>
          </cell>
          <cell r="AJ147">
            <v>0.05</v>
          </cell>
          <cell r="AK147" t="str">
            <v xml:space="preserve">Predicted to be repairable in situ. </v>
          </cell>
          <cell r="AL147" t="str">
            <v xml:space="preserve">Expected to need 1 mechanic to conduct maintenance.  </v>
          </cell>
          <cell r="AO147" t="str">
            <v xml:space="preserve">Remove and replace the part with standard Tools. </v>
          </cell>
          <cell r="AR147" t="str">
            <v xml:space="preserve">Repair by exchange available at First or Second line without special facilities. </v>
          </cell>
          <cell r="AS147" t="str">
            <v xml:space="preserve">No consumeables predicted. </v>
          </cell>
          <cell r="AT147" t="str">
            <v xml:space="preserve">No Special Tools predicted. (May require 1/2 inch spanners due to part availability).  </v>
          </cell>
          <cell r="AU147">
            <v>1</v>
          </cell>
          <cell r="AV147" t="str">
            <v>No</v>
          </cell>
          <cell r="AW147" t="str">
            <v xml:space="preserve">No predicted life limitations. </v>
          </cell>
          <cell r="AY147">
            <v>150</v>
          </cell>
        </row>
        <row r="148">
          <cell r="A148">
            <v>151</v>
          </cell>
          <cell r="B148">
            <v>44</v>
          </cell>
          <cell r="C148" t="str">
            <v>SV15LOMDCF</v>
          </cell>
          <cell r="E148" t="str">
            <v>MAIN TANK - 2 - PMRS</v>
          </cell>
          <cell r="F148" t="str">
            <v>Fitting</v>
          </cell>
          <cell r="G148" t="str">
            <v>Inward Relief Port LRU (Air) (4)</v>
          </cell>
          <cell r="H148" t="str">
            <v>M22 X 1.5 Bulkhead Connector</v>
          </cell>
          <cell r="I148">
            <v>1</v>
          </cell>
          <cell r="J148">
            <v>1</v>
          </cell>
          <cell r="K148">
            <v>2.5424000000000002</v>
          </cell>
          <cell r="L148">
            <v>2.5424000000000002</v>
          </cell>
          <cell r="M148">
            <v>2.5424000000000004E-6</v>
          </cell>
          <cell r="N148">
            <v>393329.13782252988</v>
          </cell>
          <cell r="O148" t="str">
            <v>NPRD 95 P2-49, Connector Adapter - 0.0908M converted to hours</v>
          </cell>
          <cell r="Q148">
            <v>1</v>
          </cell>
          <cell r="R148">
            <v>1.8833333333333333</v>
          </cell>
          <cell r="S148">
            <v>4.7881866666666673</v>
          </cell>
          <cell r="T148">
            <v>3</v>
          </cell>
          <cell r="U148">
            <v>9</v>
          </cell>
          <cell r="V148" t="str">
            <v>39</v>
          </cell>
          <cell r="W148">
            <v>144</v>
          </cell>
          <cell r="X148" t="str">
            <v>MAIN TANK - 2 - PMRS</v>
          </cell>
          <cell r="Y148" t="str">
            <v>Y</v>
          </cell>
          <cell r="Z148" t="str">
            <v>Not predicted to be repairable in situ without the removal of the Tank. Expected to need 2 mechanics to remove the tank.  Remove the Tank for access, See above for details. Remove Top plate to gain access to the Bulkhead to prevent excessive torque forces</v>
          </cell>
          <cell r="AA148" t="str">
            <v xml:space="preserve">No </v>
          </cell>
          <cell r="AB148" t="str">
            <v>Yes</v>
          </cell>
          <cell r="AC148">
            <v>0</v>
          </cell>
          <cell r="AD148">
            <v>0.875</v>
          </cell>
          <cell r="AE148">
            <v>0.05</v>
          </cell>
          <cell r="AF148">
            <v>0.875</v>
          </cell>
          <cell r="AG148">
            <v>8.3333333333333329E-2</v>
          </cell>
          <cell r="AH148">
            <v>0</v>
          </cell>
          <cell r="AI148">
            <v>0</v>
          </cell>
          <cell r="AJ148">
            <v>1.8833333333333333</v>
          </cell>
          <cell r="AK148" t="str">
            <v xml:space="preserve">Not predicted to be repairable in situ without the removal of the Tank. </v>
          </cell>
          <cell r="AL148" t="str">
            <v xml:space="preserve">Expected to need 2 mechanics to remove the tank.  </v>
          </cell>
          <cell r="AM148" t="str">
            <v xml:space="preserve">Remove the Tank for access, See above for details. Remove Top plate to gain access to the Bulkhead to prevent excessive torque forces. May require the removal of Safoam to gain access. </v>
          </cell>
          <cell r="AR148" t="str">
            <v xml:space="preserve">Repair by exchange available at First or Second line without special facilities. </v>
          </cell>
          <cell r="AS148" t="str">
            <v>Use thread-locking compound on fasteners. Use silicone grease on bonded seals for preservation.  Use anti-seizing grease/compound on bulkhead connectors and bolts.  Use  bonding compound on mounting strap clamp locations as required.</v>
          </cell>
          <cell r="AT148" t="str">
            <v xml:space="preserve">No Special Tools predicted. </v>
          </cell>
          <cell r="AU148">
            <v>2</v>
          </cell>
          <cell r="AV148" t="str">
            <v>No</v>
          </cell>
          <cell r="AW148" t="str">
            <v xml:space="preserve">No predicted life limitations. </v>
          </cell>
          <cell r="AY148">
            <v>151</v>
          </cell>
        </row>
        <row r="149">
          <cell r="A149">
            <v>152</v>
          </cell>
          <cell r="B149">
            <v>21</v>
          </cell>
          <cell r="C149" t="str">
            <v>MLN22</v>
          </cell>
          <cell r="E149" t="str">
            <v>MAIN TANK - 2 - PMRS</v>
          </cell>
          <cell r="F149" t="str">
            <v>Fitting</v>
          </cell>
          <cell r="G149" t="str">
            <v>Inward Relief Port LRU (Air) (4)</v>
          </cell>
          <cell r="H149" t="str">
            <v>M22 X 1.5 Locknut</v>
          </cell>
          <cell r="I149">
            <v>1</v>
          </cell>
          <cell r="J149">
            <v>1</v>
          </cell>
          <cell r="K149">
            <v>4.4857137227114409E-2</v>
          </cell>
          <cell r="L149">
            <v>4.4857137227114409E-2</v>
          </cell>
          <cell r="M149">
            <v>4.4857137227114411E-8</v>
          </cell>
          <cell r="N149">
            <v>22292996.428571429</v>
          </cell>
          <cell r="O149" t="str">
            <v>NPRD 95 P2-146, Nut Plain Hexagon P# MS-51968-17- 1/624.2039M GM converted to hours.</v>
          </cell>
          <cell r="Q149">
            <v>1</v>
          </cell>
          <cell r="R149">
            <v>1.8833333333333333</v>
          </cell>
          <cell r="S149">
            <v>8.4480941777732133E-2</v>
          </cell>
          <cell r="T149">
            <v>3</v>
          </cell>
          <cell r="U149">
            <v>9</v>
          </cell>
          <cell r="V149" t="str">
            <v>39</v>
          </cell>
          <cell r="W149">
            <v>145</v>
          </cell>
          <cell r="X149" t="str">
            <v>MAIN TANK - 2 - PMRS</v>
          </cell>
          <cell r="Y149" t="str">
            <v>Y</v>
          </cell>
          <cell r="Z149" t="str">
            <v>Not predicted to be repairable in situ without the removal of the Tank. Expected to need 2 mechanics to remove the tank.  Remove the Tank for access, See above for details. Remove Top plate to gain access to the Bulkhead to prevent excessive torque forces</v>
          </cell>
          <cell r="AA149" t="str">
            <v xml:space="preserve">No </v>
          </cell>
          <cell r="AB149" t="str">
            <v>Yes</v>
          </cell>
          <cell r="AC149">
            <v>0</v>
          </cell>
          <cell r="AD149">
            <v>0.875</v>
          </cell>
          <cell r="AE149">
            <v>0.05</v>
          </cell>
          <cell r="AF149">
            <v>0.875</v>
          </cell>
          <cell r="AG149">
            <v>8.3333333333333329E-2</v>
          </cell>
          <cell r="AH149">
            <v>0</v>
          </cell>
          <cell r="AI149">
            <v>0</v>
          </cell>
          <cell r="AJ149">
            <v>1.8833333333333333</v>
          </cell>
          <cell r="AK149" t="str">
            <v xml:space="preserve">Not predicted to be repairable in situ without the removal of the Tank. </v>
          </cell>
          <cell r="AL149" t="str">
            <v xml:space="preserve">Expected to need 2 mechanics to remove the tank.  </v>
          </cell>
          <cell r="AM149" t="str">
            <v xml:space="preserve">Remove the Tank for access, See above for details. Remove Top plate to gain access to the Bulkhead to prevent excessive torque forces. May require the removal of Safoam to gain access. </v>
          </cell>
          <cell r="AR149" t="str">
            <v xml:space="preserve">Repair by exchange available at First or Second line without special facilities. </v>
          </cell>
          <cell r="AS149" t="str">
            <v>Use thread-locking compound on fasteners. Use silicone grease on bonded seals for preservation.  Use anti-seizing grease/compound on bulkhead connectors and bolts.  Use  bonding compound on mounting strap clamp locations as required.</v>
          </cell>
          <cell r="AT149" t="str">
            <v xml:space="preserve">No Special Tools predicted. </v>
          </cell>
          <cell r="AU149">
            <v>2</v>
          </cell>
          <cell r="AV149" t="str">
            <v>No</v>
          </cell>
          <cell r="AW149" t="str">
            <v xml:space="preserve">No predicted life limitations. </v>
          </cell>
          <cell r="AY149">
            <v>152</v>
          </cell>
        </row>
        <row r="150">
          <cell r="A150">
            <v>153</v>
          </cell>
          <cell r="B150">
            <v>6</v>
          </cell>
          <cell r="C150" t="str">
            <v>22MM BONDED</v>
          </cell>
          <cell r="E150" t="str">
            <v>MAIN TANK - 2 - PMRS</v>
          </cell>
          <cell r="F150" t="str">
            <v>Seal</v>
          </cell>
          <cell r="G150" t="str">
            <v>Inward Relief Port LRU (Air) (4)</v>
          </cell>
          <cell r="H150" t="str">
            <v>M22 X 1.5 Bonded Seal</v>
          </cell>
          <cell r="I150">
            <v>1</v>
          </cell>
          <cell r="J150">
            <v>1</v>
          </cell>
          <cell r="K150">
            <v>0.19500000000000001</v>
          </cell>
          <cell r="L150">
            <v>0.19500000000000001</v>
          </cell>
          <cell r="M150">
            <v>1.9500000000000001E-7</v>
          </cell>
          <cell r="N150">
            <v>5128205.128205128</v>
          </cell>
          <cell r="O150" t="str">
            <v>NPRD 95 P2-179, Seal O-Ring - 0.0780 GF converted to GM.</v>
          </cell>
          <cell r="Q150">
            <v>1</v>
          </cell>
          <cell r="R150">
            <v>1.8833333333333333</v>
          </cell>
          <cell r="S150">
            <v>0.36725000000000002</v>
          </cell>
          <cell r="T150">
            <v>3</v>
          </cell>
          <cell r="U150">
            <v>9</v>
          </cell>
          <cell r="V150" t="str">
            <v>39</v>
          </cell>
          <cell r="W150">
            <v>146</v>
          </cell>
          <cell r="X150" t="str">
            <v>MAIN TANK - 2 - PMRS</v>
          </cell>
          <cell r="Y150" t="str">
            <v>Y</v>
          </cell>
          <cell r="Z150" t="str">
            <v>Not predicted to be repairable in situ without the removal of the Tank. Expected to need 2 mechanics to remove the tank.  Remove the Tank for access, See above for details. Remove Top plate to gain access to the Bulkhead to prevent excessive torque forces</v>
          </cell>
          <cell r="AA150" t="str">
            <v xml:space="preserve">No </v>
          </cell>
          <cell r="AB150" t="str">
            <v>Yes</v>
          </cell>
          <cell r="AC150">
            <v>0</v>
          </cell>
          <cell r="AD150">
            <v>0.875</v>
          </cell>
          <cell r="AE150">
            <v>0.05</v>
          </cell>
          <cell r="AF150">
            <v>0.875</v>
          </cell>
          <cell r="AG150">
            <v>8.3333333333333329E-2</v>
          </cell>
          <cell r="AH150">
            <v>0</v>
          </cell>
          <cell r="AI150">
            <v>0</v>
          </cell>
          <cell r="AJ150">
            <v>1.8833333333333333</v>
          </cell>
          <cell r="AK150" t="str">
            <v xml:space="preserve">Not predicted to be repairable in situ without the removal of the Tank. </v>
          </cell>
          <cell r="AL150" t="str">
            <v xml:space="preserve">Expected to need 2 mechanics to remove the tank.  </v>
          </cell>
          <cell r="AM150" t="str">
            <v xml:space="preserve">Remove the Tank for access, See above for details. Remove Top plate to gain access to the Bulkhead to prevent excessive torque forces. May require the removal of Safoam to gain access. </v>
          </cell>
          <cell r="AR150" t="str">
            <v xml:space="preserve">Repair by exchange available at First or Second line without special facilities. </v>
          </cell>
          <cell r="AS150" t="str">
            <v>Use thread-locking compound on fasteners. Use silicone grease on bonded seals for preservation.  Use anti-seizing grease/compound on bulkhead connectors and bolts.  Use  bonding compound on mounting strap clamp locations as required.</v>
          </cell>
          <cell r="AT150" t="str">
            <v xml:space="preserve">No Special Tools predicted. </v>
          </cell>
          <cell r="AU150">
            <v>2</v>
          </cell>
          <cell r="AV150" t="str">
            <v>yes - 10 years</v>
          </cell>
          <cell r="AW150" t="str">
            <v>Life Limited.  Exchange at 10 years.</v>
          </cell>
          <cell r="AY150">
            <v>153</v>
          </cell>
        </row>
        <row r="151">
          <cell r="A151">
            <v>154</v>
          </cell>
          <cell r="B151">
            <v>24</v>
          </cell>
          <cell r="C151" t="str">
            <v>EW15LOMDCF</v>
          </cell>
          <cell r="E151" t="str">
            <v>MAIN TANK - 2 - PMRS</v>
          </cell>
          <cell r="F151" t="str">
            <v>Fitting</v>
          </cell>
          <cell r="G151" t="str">
            <v>Inward Relief Port LRU (Air) (4)</v>
          </cell>
          <cell r="H151" t="str">
            <v>M22 X 1.5 90° Swivel Fem/Fixed Male Union</v>
          </cell>
          <cell r="I151">
            <v>1</v>
          </cell>
          <cell r="J151">
            <v>1</v>
          </cell>
          <cell r="K151">
            <v>2.5424000000000002</v>
          </cell>
          <cell r="L151">
            <v>2.5424000000000002</v>
          </cell>
          <cell r="M151">
            <v>2.5424000000000004E-6</v>
          </cell>
          <cell r="N151">
            <v>393329.13782252988</v>
          </cell>
          <cell r="O151" t="str">
            <v>NPRD 95 P2-49, Connector Adapter - 0.0908M converted to hours</v>
          </cell>
          <cell r="Q151">
            <v>1</v>
          </cell>
          <cell r="R151">
            <v>0.18333333333333332</v>
          </cell>
          <cell r="S151">
            <v>0.46610666666666667</v>
          </cell>
          <cell r="T151">
            <v>3</v>
          </cell>
          <cell r="U151">
            <v>9</v>
          </cell>
          <cell r="V151" t="str">
            <v>39</v>
          </cell>
          <cell r="W151">
            <v>147</v>
          </cell>
          <cell r="X151" t="str">
            <v>MAIN TANK - 2 - PMRS</v>
          </cell>
          <cell r="Y151" t="str">
            <v>Y</v>
          </cell>
          <cell r="Z151" t="str">
            <v>Predicted to be repairable in situ. Expected to need 1 mechanic to conduct maintenance.  Remove and replace the part with standard Tools. Repair by exchange available at First or Second line without special facilities. No consumeables predicted. No Specia</v>
          </cell>
          <cell r="AA151" t="str">
            <v>YES</v>
          </cell>
          <cell r="AB151" t="str">
            <v>NO</v>
          </cell>
          <cell r="AC151">
            <v>0</v>
          </cell>
          <cell r="AD151">
            <v>0</v>
          </cell>
          <cell r="AE151">
            <v>0.18333333333333332</v>
          </cell>
          <cell r="AF151">
            <v>0</v>
          </cell>
          <cell r="AG151">
            <v>0</v>
          </cell>
          <cell r="AH151">
            <v>0</v>
          </cell>
          <cell r="AI151">
            <v>0</v>
          </cell>
          <cell r="AJ151">
            <v>0.18333333333333332</v>
          </cell>
          <cell r="AK151" t="str">
            <v xml:space="preserve">Predicted to be repairable in situ. </v>
          </cell>
          <cell r="AL151" t="str">
            <v xml:space="preserve">Expected to need 1 mechanic to conduct maintenance.  </v>
          </cell>
          <cell r="AO151" t="str">
            <v xml:space="preserve">Remove and replace the part with standard Tools. </v>
          </cell>
          <cell r="AR151" t="str">
            <v xml:space="preserve">Repair by exchange available at First or Second line without special facilities. </v>
          </cell>
          <cell r="AS151" t="str">
            <v xml:space="preserve">No consumeables predicted. </v>
          </cell>
          <cell r="AT151" t="str">
            <v xml:space="preserve">No Special Tools predicted. </v>
          </cell>
          <cell r="AU151">
            <v>1</v>
          </cell>
          <cell r="AV151" t="str">
            <v>No</v>
          </cell>
          <cell r="AW151" t="str">
            <v xml:space="preserve">No predicted life limitations. </v>
          </cell>
          <cell r="AY151">
            <v>154</v>
          </cell>
        </row>
        <row r="152">
          <cell r="A152">
            <v>155</v>
          </cell>
          <cell r="B152">
            <v>25</v>
          </cell>
          <cell r="C152" t="str">
            <v>FT28450</v>
          </cell>
          <cell r="E152" t="str">
            <v>MAIN TANK - 2 - PMRS</v>
          </cell>
          <cell r="F152" t="str">
            <v>Fitting</v>
          </cell>
          <cell r="G152" t="str">
            <v>Fuel Feed - Aft Pick Up(2) Optical sensor</v>
          </cell>
          <cell r="H152" t="str">
            <v>FNAV ASSEMBLY</v>
          </cell>
          <cell r="I152">
            <v>1</v>
          </cell>
          <cell r="J152">
            <v>1</v>
          </cell>
          <cell r="K152">
            <v>2.6158200555016551</v>
          </cell>
          <cell r="L152">
            <v>2.6158200555016551</v>
          </cell>
          <cell r="M152">
            <v>2.6158200555016553E-6</v>
          </cell>
          <cell r="N152">
            <v>382289.29314031987</v>
          </cell>
          <cell r="O152" t="str">
            <v>Part comparison to FT54024</v>
          </cell>
          <cell r="Q152">
            <v>1</v>
          </cell>
          <cell r="R152">
            <v>1.2666666666666666</v>
          </cell>
          <cell r="S152">
            <v>3.3133720703020964</v>
          </cell>
          <cell r="T152">
            <v>3</v>
          </cell>
          <cell r="U152">
            <v>10</v>
          </cell>
          <cell r="V152" t="str">
            <v>310</v>
          </cell>
          <cell r="W152">
            <v>148</v>
          </cell>
          <cell r="X152" t="str">
            <v>MAIN TANK - 2 - PMRS</v>
          </cell>
          <cell r="Y152" t="str">
            <v>Y</v>
          </cell>
          <cell r="Z152" t="str">
            <v>Not predicted to be repairable in situ without the removal of the Tank. Expected to need 2 mechanics to remove the tank.  Remove and replace tank in accordance with above.  Remove and replace the part with standard Tools. Repair by exchange available at F</v>
          </cell>
          <cell r="AA152" t="str">
            <v>No</v>
          </cell>
          <cell r="AB152" t="str">
            <v>Yes</v>
          </cell>
          <cell r="AC152">
            <v>0</v>
          </cell>
          <cell r="AD152">
            <v>0.5</v>
          </cell>
          <cell r="AE152">
            <v>0.18333333333333332</v>
          </cell>
          <cell r="AF152">
            <v>0.5</v>
          </cell>
          <cell r="AG152">
            <v>8.3333333333333329E-2</v>
          </cell>
          <cell r="AH152">
            <v>0</v>
          </cell>
          <cell r="AI152">
            <v>0</v>
          </cell>
          <cell r="AJ152">
            <v>1.2666666666666666</v>
          </cell>
          <cell r="AK152" t="str">
            <v xml:space="preserve">Not predicted to be repairable in situ without the removal of the Tank. </v>
          </cell>
          <cell r="AL152" t="str">
            <v xml:space="preserve">Expected to need 2 mechanics to remove the tank.  </v>
          </cell>
          <cell r="AM152" t="str">
            <v xml:space="preserve">Remove and replace tank in accordance with above.  </v>
          </cell>
          <cell r="AO152" t="str">
            <v xml:space="preserve">Remove and replace the part with standard Tools. </v>
          </cell>
          <cell r="AR152" t="str">
            <v xml:space="preserve">Repair by exchange available at First or Second line without special facilities. </v>
          </cell>
          <cell r="AS152" t="str">
            <v>Use thread-locking compound on fasteners. Use silicone grease on bonded seals for preservation.  Use anti-seizing grease/compound on bulkhead connectors and bolts.  Use  bonding compound on mounting strap clamp locations as required.</v>
          </cell>
          <cell r="AT152" t="str">
            <v xml:space="preserve">No Special Tools predicted. </v>
          </cell>
          <cell r="AU152">
            <v>2</v>
          </cell>
          <cell r="AV152" t="str">
            <v>No</v>
          </cell>
          <cell r="AW152" t="str">
            <v xml:space="preserve">No predicted life limitations. </v>
          </cell>
          <cell r="AY152">
            <v>155</v>
          </cell>
        </row>
        <row r="153">
          <cell r="A153">
            <v>156</v>
          </cell>
          <cell r="B153">
            <v>6</v>
          </cell>
          <cell r="C153" t="str">
            <v>Y-BS-M36</v>
          </cell>
          <cell r="E153" t="str">
            <v>MAIN TANK - 2 - PMRS</v>
          </cell>
          <cell r="F153" t="str">
            <v>Seal</v>
          </cell>
          <cell r="G153" t="str">
            <v>Fuel Feed - Aft Pick Up(2) Optical sensor</v>
          </cell>
          <cell r="H153" t="str">
            <v>M36 Bonded Seal</v>
          </cell>
          <cell r="I153">
            <v>1</v>
          </cell>
          <cell r="J153">
            <v>1</v>
          </cell>
          <cell r="K153">
            <v>0.19500000000000001</v>
          </cell>
          <cell r="L153">
            <v>0.19500000000000001</v>
          </cell>
          <cell r="M153">
            <v>1.9500000000000001E-7</v>
          </cell>
          <cell r="N153">
            <v>5128205.128205128</v>
          </cell>
          <cell r="O153" t="str">
            <v>NPRD 95 P2-179, Seal O-Ring - 0.0780 GF converted to GM.</v>
          </cell>
          <cell r="Q153">
            <v>1</v>
          </cell>
          <cell r="R153">
            <v>1.8833333333333333</v>
          </cell>
          <cell r="S153">
            <v>0.36725000000000002</v>
          </cell>
          <cell r="T153">
            <v>3</v>
          </cell>
          <cell r="U153">
            <v>10</v>
          </cell>
          <cell r="V153" t="str">
            <v>310</v>
          </cell>
          <cell r="W153">
            <v>149</v>
          </cell>
          <cell r="X153" t="str">
            <v>MAIN TANK - 2 - PMRS</v>
          </cell>
          <cell r="Y153" t="str">
            <v>Y</v>
          </cell>
          <cell r="Z153" t="str">
            <v>Not predicted to be repairable in situ without the removal of the Tank. Expected to need 2 mechanics to remove the tank.  Remove the Tank for access, See above for details. Remove Top plate to gain access to the Bulkhead to prevent excessive torque forces</v>
          </cell>
          <cell r="AA153" t="str">
            <v xml:space="preserve">No </v>
          </cell>
          <cell r="AB153" t="str">
            <v>Yes</v>
          </cell>
          <cell r="AC153">
            <v>0</v>
          </cell>
          <cell r="AD153">
            <v>0.875</v>
          </cell>
          <cell r="AE153">
            <v>0.05</v>
          </cell>
          <cell r="AF153">
            <v>0.875</v>
          </cell>
          <cell r="AG153">
            <v>8.3333333333333329E-2</v>
          </cell>
          <cell r="AH153">
            <v>0</v>
          </cell>
          <cell r="AI153">
            <v>0</v>
          </cell>
          <cell r="AJ153">
            <v>1.8833333333333333</v>
          </cell>
          <cell r="AK153" t="str">
            <v xml:space="preserve">Not predicted to be repairable in situ without the removal of the Tank. </v>
          </cell>
          <cell r="AL153" t="str">
            <v xml:space="preserve">Expected to need 2 mechanics to remove the tank.  </v>
          </cell>
          <cell r="AM153" t="str">
            <v xml:space="preserve">Remove the Tank for access, See above for details. Remove Top plate to gain access to the Bulkhead to prevent excessive torque forces. May require the removal of Safoam to gain access. </v>
          </cell>
          <cell r="AR153" t="str">
            <v xml:space="preserve">Repair by exchange available at First or Second line without special facilities. </v>
          </cell>
          <cell r="AS153" t="str">
            <v>Use thread-locking compound on fasteners. Use silicone grease on bonded seals for preservation.  Use anti-seizing grease/compound on bulkhead connectors and bolts.  Use  bonding compound on mounting strap clamp locations as required.</v>
          </cell>
          <cell r="AT153" t="str">
            <v xml:space="preserve">No Special Tools predicted. </v>
          </cell>
          <cell r="AU153">
            <v>2</v>
          </cell>
          <cell r="AV153" t="str">
            <v>yes - 10 years</v>
          </cell>
          <cell r="AW153" t="str">
            <v>Life Limited.  Exchange at 10 years.</v>
          </cell>
          <cell r="AY153">
            <v>156</v>
          </cell>
        </row>
        <row r="154">
          <cell r="A154">
            <v>157</v>
          </cell>
          <cell r="B154">
            <v>26</v>
          </cell>
          <cell r="C154" t="str">
            <v>FT28300</v>
          </cell>
          <cell r="E154" t="str">
            <v>MAIN TANK - 2 - PMRS</v>
          </cell>
          <cell r="F154" t="str">
            <v>Fitting</v>
          </cell>
          <cell r="G154" t="str">
            <v>Fuel Feed - Aft Pick Up(2) Optical sensor</v>
          </cell>
          <cell r="H154" t="str">
            <v>Backing Ring Bottom</v>
          </cell>
          <cell r="I154">
            <v>1</v>
          </cell>
          <cell r="J154">
            <v>1</v>
          </cell>
          <cell r="K154">
            <v>0.224</v>
          </cell>
          <cell r="L154">
            <v>0.224</v>
          </cell>
          <cell r="M154">
            <v>2.2399999999999999E-7</v>
          </cell>
          <cell r="N154">
            <v>4464285.7142857146</v>
          </cell>
          <cell r="O154" t="str">
            <v>NPRD 95 P2-152, Plate - 0.008M GM converted to hours.</v>
          </cell>
          <cell r="Q154">
            <v>1</v>
          </cell>
          <cell r="R154">
            <v>1.2666666666666666</v>
          </cell>
          <cell r="S154">
            <v>0.28373333333333334</v>
          </cell>
          <cell r="T154">
            <v>3</v>
          </cell>
          <cell r="U154">
            <v>10</v>
          </cell>
          <cell r="V154" t="str">
            <v>310</v>
          </cell>
          <cell r="W154">
            <v>150</v>
          </cell>
          <cell r="X154" t="str">
            <v>MAIN TANK - 2 - PMRS</v>
          </cell>
          <cell r="Y154" t="str">
            <v>Y</v>
          </cell>
          <cell r="Z154" t="str">
            <v>Not predicted to be repairable in situ without the removal of the Tank. Expected to need 2 mechanics to remove the tank.  Remove and replace tank in accordance with above.  Remove and replace the part with standard Tools. Repair by exchange available at F</v>
          </cell>
          <cell r="AA154" t="str">
            <v>No</v>
          </cell>
          <cell r="AB154" t="str">
            <v>Yes</v>
          </cell>
          <cell r="AC154">
            <v>0</v>
          </cell>
          <cell r="AD154">
            <v>0.5</v>
          </cell>
          <cell r="AE154">
            <v>0.18333333333333332</v>
          </cell>
          <cell r="AF154">
            <v>0.5</v>
          </cell>
          <cell r="AG154">
            <v>8.3333333333333329E-2</v>
          </cell>
          <cell r="AH154">
            <v>0</v>
          </cell>
          <cell r="AI154">
            <v>0</v>
          </cell>
          <cell r="AJ154">
            <v>1.2666666666666666</v>
          </cell>
          <cell r="AK154" t="str">
            <v xml:space="preserve">Not predicted to be repairable in situ without the removal of the Tank. </v>
          </cell>
          <cell r="AL154" t="str">
            <v xml:space="preserve">Expected to need 2 mechanics to remove the tank.  </v>
          </cell>
          <cell r="AM154" t="str">
            <v xml:space="preserve">Remove and replace tank in accordance with above.  </v>
          </cell>
          <cell r="AO154" t="str">
            <v xml:space="preserve">Remove and replace the part with standard Tools. </v>
          </cell>
          <cell r="AR154" t="str">
            <v xml:space="preserve">Repair by exchange available at First or Second line without special facilities. </v>
          </cell>
          <cell r="AS154" t="str">
            <v>Use thread-locking compound on fasteners. Use silicone grease on bonded seals for preservation.  Use anti-seizing grease/compound on bulkhead connectors and bolts.  Use  bonding compound on mounting strap clamp locations as required.</v>
          </cell>
          <cell r="AT154" t="str">
            <v xml:space="preserve">No Special Tools predicted. </v>
          </cell>
          <cell r="AU154">
            <v>2</v>
          </cell>
          <cell r="AV154" t="str">
            <v>yes - 10 years</v>
          </cell>
          <cell r="AY154">
            <v>157</v>
          </cell>
        </row>
        <row r="155">
          <cell r="A155">
            <v>158</v>
          </cell>
          <cell r="B155">
            <v>13</v>
          </cell>
          <cell r="C155" t="str">
            <v>FT28299</v>
          </cell>
          <cell r="E155" t="str">
            <v>MAIN TANK - 2 - PMRS</v>
          </cell>
          <cell r="F155" t="str">
            <v>Seal</v>
          </cell>
          <cell r="G155" t="str">
            <v>Fuel Feed - Aft Pick Up(2) Optical sensor</v>
          </cell>
          <cell r="H155" t="str">
            <v>Backing Plate Gasket</v>
          </cell>
          <cell r="I155">
            <v>2</v>
          </cell>
          <cell r="J155">
            <v>2</v>
          </cell>
          <cell r="K155">
            <v>2.8915175482151878E-3</v>
          </cell>
          <cell r="L155">
            <v>5.7830350964303756E-3</v>
          </cell>
          <cell r="M155">
            <v>5.7830350964303757E-9</v>
          </cell>
          <cell r="N155">
            <v>172919580</v>
          </cell>
          <cell r="O155" t="str">
            <v>NPRD 95 P2- 98, Gasket P# 2-242N674-70 - 1/864.5979 GF converted to GM.</v>
          </cell>
          <cell r="Q155">
            <v>1</v>
          </cell>
          <cell r="R155">
            <v>1.6</v>
          </cell>
          <cell r="S155">
            <v>4.6264280771442998E-3</v>
          </cell>
          <cell r="T155">
            <v>3</v>
          </cell>
          <cell r="U155">
            <v>10</v>
          </cell>
          <cell r="V155" t="str">
            <v>310</v>
          </cell>
          <cell r="W155">
            <v>151</v>
          </cell>
          <cell r="X155" t="str">
            <v>MAIN TANK - 2 - PMRS</v>
          </cell>
          <cell r="Y155" t="str">
            <v>Y</v>
          </cell>
          <cell r="Z155" t="str">
            <v>Not predicted to be repairable in situ without the removal of the Tank. Expected to need 2 mechanics to remove the tank.  Remove the Tank for access, See above for details. Remove the Top Access Plate. Remove and replace the Backing Ring and Gasket as nec</v>
          </cell>
          <cell r="AA155" t="str">
            <v>No</v>
          </cell>
          <cell r="AB155" t="str">
            <v>Yes</v>
          </cell>
          <cell r="AC155">
            <v>0</v>
          </cell>
          <cell r="AD155">
            <v>0.5</v>
          </cell>
          <cell r="AE155">
            <v>0.51666666666666661</v>
          </cell>
          <cell r="AF155">
            <v>0.5</v>
          </cell>
          <cell r="AG155">
            <v>8.3333333333333329E-2</v>
          </cell>
          <cell r="AH155">
            <v>0</v>
          </cell>
          <cell r="AI155">
            <v>0</v>
          </cell>
          <cell r="AJ155">
            <v>1.6</v>
          </cell>
          <cell r="AK155" t="str">
            <v xml:space="preserve">Not predicted to be repairable in situ without the removal of the Tank. </v>
          </cell>
          <cell r="AL155" t="str">
            <v xml:space="preserve">Expected to need 2 mechanics to remove the tank.  </v>
          </cell>
          <cell r="AM155" t="str">
            <v xml:space="preserve">Remove the Tank for access, See above for details. </v>
          </cell>
          <cell r="AN155" t="str">
            <v xml:space="preserve">Remove the Top Access Plate. </v>
          </cell>
          <cell r="AO155" t="str">
            <v xml:space="preserve">Remove and replace the Backing Ring and Gasket as necessary. </v>
          </cell>
          <cell r="AP155" t="str">
            <v xml:space="preserve">Reinstall in the reverse order. </v>
          </cell>
          <cell r="AR155" t="str">
            <v xml:space="preserve">Repair by exchange available at First or Second line without special facilities. </v>
          </cell>
          <cell r="AS155" t="str">
            <v>Use thread-locking compound on fasteners. Use silicone grease on bonded seals for preservation.  Use anti-seizing grease/compound on bulkhead connectors and bolts.  Use  bonding compound on mounting strap clamp locations as required.</v>
          </cell>
          <cell r="AT155" t="str">
            <v xml:space="preserve">No Special Tools predicted. </v>
          </cell>
          <cell r="AU155">
            <v>2</v>
          </cell>
          <cell r="AV155" t="str">
            <v>yes - 10 years</v>
          </cell>
          <cell r="AW155" t="str">
            <v>Life Limited.  Exchange at 10 years.</v>
          </cell>
          <cell r="AY155">
            <v>158</v>
          </cell>
        </row>
        <row r="156">
          <cell r="A156">
            <v>159</v>
          </cell>
          <cell r="B156">
            <v>11</v>
          </cell>
          <cell r="C156" t="str">
            <v>FT28298</v>
          </cell>
          <cell r="E156" t="str">
            <v>MAIN TANK - 2 - PMRS</v>
          </cell>
          <cell r="F156" t="str">
            <v>Seal</v>
          </cell>
          <cell r="G156" t="str">
            <v>Fuel Feed - Aft Pick Up(2) Optical sensor</v>
          </cell>
          <cell r="H156" t="str">
            <v>Backing Plate</v>
          </cell>
          <cell r="I156">
            <v>1</v>
          </cell>
          <cell r="J156">
            <v>1</v>
          </cell>
          <cell r="K156">
            <v>0.224</v>
          </cell>
          <cell r="L156">
            <v>0.224</v>
          </cell>
          <cell r="M156">
            <v>2.2399999999999999E-7</v>
          </cell>
          <cell r="N156">
            <v>4464285.7142857146</v>
          </cell>
          <cell r="O156" t="str">
            <v>NPRD 95 P2-152, Plate - 0.008M GM converted to hours.</v>
          </cell>
          <cell r="Q156">
            <v>1</v>
          </cell>
          <cell r="R156">
            <v>0.6</v>
          </cell>
          <cell r="S156">
            <v>0.13439999999999999</v>
          </cell>
          <cell r="T156">
            <v>3</v>
          </cell>
          <cell r="U156">
            <v>10</v>
          </cell>
          <cell r="V156" t="str">
            <v>310</v>
          </cell>
          <cell r="W156">
            <v>152</v>
          </cell>
          <cell r="X156" t="str">
            <v>MAIN TANK - 2 - PMRS</v>
          </cell>
          <cell r="Y156" t="str">
            <v>Y</v>
          </cell>
          <cell r="Z156" t="str">
            <v>Not predicted to be repairable in situ without the removal of the Tank. Expected to need 2 mechanics to remove the tank.  Remove the Tank for access, See above for details. Remove the Top Access Plate. Reinstall in the reverse order. Repair by exchange av</v>
          </cell>
          <cell r="AA156" t="str">
            <v>No</v>
          </cell>
          <cell r="AB156" t="str">
            <v>Yes</v>
          </cell>
          <cell r="AC156">
            <v>0</v>
          </cell>
          <cell r="AD156">
            <v>0</v>
          </cell>
          <cell r="AE156">
            <v>0.51666666666666661</v>
          </cell>
          <cell r="AF156">
            <v>0</v>
          </cell>
          <cell r="AG156">
            <v>8.3333333333333329E-2</v>
          </cell>
          <cell r="AH156">
            <v>0</v>
          </cell>
          <cell r="AI156">
            <v>0</v>
          </cell>
          <cell r="AJ156">
            <v>0.6</v>
          </cell>
          <cell r="AK156" t="str">
            <v xml:space="preserve">Not predicted to be repairable in situ without the removal of the Tank. </v>
          </cell>
          <cell r="AL156" t="str">
            <v xml:space="preserve">Expected to need 2 mechanics to remove the tank.  </v>
          </cell>
          <cell r="AM156" t="str">
            <v xml:space="preserve">Remove the Tank for access, See above for details. </v>
          </cell>
          <cell r="AN156" t="str">
            <v xml:space="preserve">Remove the Top Access Plate. </v>
          </cell>
          <cell r="AP156" t="str">
            <v xml:space="preserve">Reinstall in the reverse order. </v>
          </cell>
          <cell r="AR156" t="str">
            <v xml:space="preserve">Repair by exchange available at First or Second line without special facilities. </v>
          </cell>
          <cell r="AS156" t="str">
            <v>Use thread-locking compound on fasteners. Use silicone grease on bonded seals for preservation.  Use anti-seizing grease/compound on bulkhead connectors and bolts.  Use  bonding compound on mounting strap clamp locations as required.</v>
          </cell>
          <cell r="AT156" t="str">
            <v xml:space="preserve">No Special Tools predicted. </v>
          </cell>
          <cell r="AU156">
            <v>2</v>
          </cell>
          <cell r="AV156" t="str">
            <v>No</v>
          </cell>
          <cell r="AW156" t="str">
            <v xml:space="preserve">No predicted life limitations. </v>
          </cell>
          <cell r="AY156">
            <v>159</v>
          </cell>
        </row>
        <row r="157">
          <cell r="A157">
            <v>160</v>
          </cell>
          <cell r="B157">
            <v>18</v>
          </cell>
          <cell r="C157" t="str">
            <v>BT-M6X16CSK/SS</v>
          </cell>
          <cell r="E157" t="str">
            <v>MAIN TANK - 2 - PMRS</v>
          </cell>
          <cell r="F157" t="str">
            <v>Fastener</v>
          </cell>
          <cell r="G157" t="str">
            <v>Fuel Feed - Aft Pick Up(2) Optical sensor</v>
          </cell>
          <cell r="H157" t="str">
            <v>M6 Bolt CSK Head</v>
          </cell>
          <cell r="I157">
            <v>5</v>
          </cell>
          <cell r="J157">
            <v>5</v>
          </cell>
          <cell r="K157">
            <v>5.6000000000000001E-2</v>
          </cell>
          <cell r="L157">
            <v>0.28000000000000003</v>
          </cell>
          <cell r="M157">
            <v>2.8000000000000002E-7</v>
          </cell>
          <cell r="N157">
            <v>3571428.5714285709</v>
          </cell>
          <cell r="O157" t="str">
            <v>NPRD 95 P2-20, Bolt Hex Head - 0.0020M converted to hours</v>
          </cell>
          <cell r="Q157">
            <v>1</v>
          </cell>
          <cell r="R157">
            <v>0.05</v>
          </cell>
          <cell r="S157">
            <v>2.8000000000000004E-3</v>
          </cell>
          <cell r="T157">
            <v>3</v>
          </cell>
          <cell r="U157">
            <v>10</v>
          </cell>
          <cell r="V157" t="str">
            <v>310</v>
          </cell>
          <cell r="W157">
            <v>153</v>
          </cell>
          <cell r="X157" t="str">
            <v>MAIN TANK - 2 - PMRS</v>
          </cell>
          <cell r="Y157" t="str">
            <v>Y</v>
          </cell>
          <cell r="Z157" t="str">
            <v>Predicted to be repairable in situ. Expected to need 1 mechanic to conduct maintenance.  Remove and replace the part with standard Tools. Repair by exchange available at First or Second line without special facilities. No consumeables predicted. No Specia</v>
          </cell>
          <cell r="AA157" t="str">
            <v>YES</v>
          </cell>
          <cell r="AB157" t="str">
            <v>NO</v>
          </cell>
          <cell r="AC157">
            <v>0</v>
          </cell>
          <cell r="AD157">
            <v>0</v>
          </cell>
          <cell r="AE157">
            <v>0.05</v>
          </cell>
          <cell r="AF157">
            <v>0</v>
          </cell>
          <cell r="AG157">
            <v>0</v>
          </cell>
          <cell r="AH157">
            <v>0</v>
          </cell>
          <cell r="AI157">
            <v>0</v>
          </cell>
          <cell r="AJ157">
            <v>0.05</v>
          </cell>
          <cell r="AK157" t="str">
            <v xml:space="preserve">Predicted to be repairable in situ. </v>
          </cell>
          <cell r="AL157" t="str">
            <v xml:space="preserve">Expected to need 1 mechanic to conduct maintenance.  </v>
          </cell>
          <cell r="AO157" t="str">
            <v xml:space="preserve">Remove and replace the part with standard Tools. </v>
          </cell>
          <cell r="AR157" t="str">
            <v xml:space="preserve">Repair by exchange available at First or Second line without special facilities. </v>
          </cell>
          <cell r="AS157" t="str">
            <v xml:space="preserve">No consumeables predicted. </v>
          </cell>
          <cell r="AT157" t="str">
            <v xml:space="preserve">No Special Tools predicted. </v>
          </cell>
          <cell r="AU157">
            <v>1</v>
          </cell>
          <cell r="AV157" t="str">
            <v>No</v>
          </cell>
          <cell r="AW157" t="str">
            <v xml:space="preserve">No predicted life limitations. </v>
          </cell>
          <cell r="AY157">
            <v>160</v>
          </cell>
        </row>
        <row r="158">
          <cell r="A158">
            <v>161</v>
          </cell>
          <cell r="B158">
            <v>6</v>
          </cell>
          <cell r="C158" t="str">
            <v>26MM BONDED</v>
          </cell>
          <cell r="E158" t="str">
            <v>MAIN TANK - 2 - PMRS</v>
          </cell>
          <cell r="F158" t="str">
            <v>Fitting</v>
          </cell>
          <cell r="G158" t="str">
            <v>Fuel Feed - Aft Pick Up(2) Optical sensor</v>
          </cell>
          <cell r="H158" t="str">
            <v>26mm Bonded Seal</v>
          </cell>
          <cell r="I158">
            <v>1</v>
          </cell>
          <cell r="J158">
            <v>1</v>
          </cell>
          <cell r="K158">
            <v>0.19500000000000001</v>
          </cell>
          <cell r="L158">
            <v>0.19500000000000001</v>
          </cell>
          <cell r="M158">
            <v>1.9500000000000001E-7</v>
          </cell>
          <cell r="N158">
            <v>5128205.128205128</v>
          </cell>
          <cell r="O158" t="str">
            <v>NPRD 95 P2-179, Seal O-Ring - 0.0780 GF converted to GM.</v>
          </cell>
          <cell r="Q158">
            <v>1</v>
          </cell>
          <cell r="R158">
            <v>1.8833333333333333</v>
          </cell>
          <cell r="S158">
            <v>0.36725000000000002</v>
          </cell>
          <cell r="T158">
            <v>3</v>
          </cell>
          <cell r="U158">
            <v>10</v>
          </cell>
          <cell r="V158" t="str">
            <v>310</v>
          </cell>
          <cell r="W158">
            <v>154</v>
          </cell>
          <cell r="X158" t="str">
            <v>MAIN TANK - 2 - PMRS</v>
          </cell>
          <cell r="Y158" t="str">
            <v>Y</v>
          </cell>
          <cell r="Z158" t="str">
            <v>Not predicted to be repairable in situ without the removal of the Tank. Expected to need 2 mechanics to remove the tank.  Remove the Tank for access, See above for details. Remove Top plate to gain access to the Bulkhead to prevent excessive torque forces</v>
          </cell>
          <cell r="AA158" t="str">
            <v xml:space="preserve">No </v>
          </cell>
          <cell r="AB158" t="str">
            <v>Yes</v>
          </cell>
          <cell r="AC158">
            <v>0</v>
          </cell>
          <cell r="AD158">
            <v>0.875</v>
          </cell>
          <cell r="AE158">
            <v>0.05</v>
          </cell>
          <cell r="AF158">
            <v>0.875</v>
          </cell>
          <cell r="AG158">
            <v>8.3333333333333329E-2</v>
          </cell>
          <cell r="AH158">
            <v>0</v>
          </cell>
          <cell r="AI158">
            <v>0</v>
          </cell>
          <cell r="AJ158">
            <v>1.8833333333333333</v>
          </cell>
          <cell r="AK158" t="str">
            <v xml:space="preserve">Not predicted to be repairable in situ without the removal of the Tank. </v>
          </cell>
          <cell r="AL158" t="str">
            <v xml:space="preserve">Expected to need 2 mechanics to remove the tank.  </v>
          </cell>
          <cell r="AM158" t="str">
            <v xml:space="preserve">Remove the Tank for access, See above for details. Remove Top plate to gain access to the Bulkhead to prevent excessive torque forces. May require the removal of Safoam to gain access. </v>
          </cell>
          <cell r="AR158" t="str">
            <v xml:space="preserve">Repair by exchange available at First or Second line without special facilities. </v>
          </cell>
          <cell r="AS158" t="str">
            <v>Use thread-locking compound on fasteners. Use silicone grease on bonded seals for preservation.  Use anti-seizing grease/compound on bulkhead connectors and bolts.  Use  bonding compound on mounting strap clamp locations as required.</v>
          </cell>
          <cell r="AT158" t="str">
            <v xml:space="preserve">No Special Tools predicted. </v>
          </cell>
          <cell r="AU158">
            <v>2</v>
          </cell>
          <cell r="AV158" t="str">
            <v>yes - 10 years</v>
          </cell>
          <cell r="AW158" t="str">
            <v>Life Limited.  Exchange at 10 years.</v>
          </cell>
          <cell r="AY158">
            <v>161</v>
          </cell>
        </row>
        <row r="159">
          <cell r="A159">
            <v>162</v>
          </cell>
          <cell r="B159">
            <v>27</v>
          </cell>
          <cell r="C159" t="str">
            <v>Y-764305-20</v>
          </cell>
          <cell r="E159" t="str">
            <v>MAIN TANK - 2 - PMRS</v>
          </cell>
          <cell r="F159" t="str">
            <v>Fitting</v>
          </cell>
          <cell r="G159" t="str">
            <v>Fuel Feed - Aft Pick Up(2) Optical sensor</v>
          </cell>
          <cell r="H159" t="str">
            <v>M26 Banjo Bolt</v>
          </cell>
          <cell r="I159">
            <v>1</v>
          </cell>
          <cell r="J159">
            <v>1</v>
          </cell>
          <cell r="K159">
            <v>2.5424000000000002</v>
          </cell>
          <cell r="L159">
            <v>2.5424000000000002</v>
          </cell>
          <cell r="M159">
            <v>2.5424000000000004E-6</v>
          </cell>
          <cell r="N159">
            <v>393329.13782252988</v>
          </cell>
          <cell r="O159" t="str">
            <v>NPRD 95 P2-49, Connector Adapter - 0.0908M converted to hours</v>
          </cell>
          <cell r="Q159">
            <v>1</v>
          </cell>
          <cell r="R159">
            <v>7.6666666666666661E-2</v>
          </cell>
          <cell r="S159">
            <v>0.19491733333333333</v>
          </cell>
          <cell r="T159">
            <v>3</v>
          </cell>
          <cell r="U159">
            <v>10</v>
          </cell>
          <cell r="V159" t="str">
            <v>310</v>
          </cell>
          <cell r="W159">
            <v>155</v>
          </cell>
          <cell r="X159" t="str">
            <v>MAIN TANK - 2 - PMRS</v>
          </cell>
          <cell r="Y159" t="str">
            <v>Y</v>
          </cell>
          <cell r="Z159" t="str">
            <v>Predicted to be repairable in situ. Expected to need 1 mechanic to conduct maintenance.  Remove and replace the part with standard Tools. Repair by exchange available at First or Second line without special facilities. No consumeables predicted. No Specia</v>
          </cell>
          <cell r="AA159" t="str">
            <v>YES</v>
          </cell>
          <cell r="AB159" t="str">
            <v>NO</v>
          </cell>
          <cell r="AC159">
            <v>0</v>
          </cell>
          <cell r="AD159">
            <v>0</v>
          </cell>
          <cell r="AE159">
            <v>7.6666666666666661E-2</v>
          </cell>
          <cell r="AF159">
            <v>0</v>
          </cell>
          <cell r="AG159">
            <v>0</v>
          </cell>
          <cell r="AH159">
            <v>0</v>
          </cell>
          <cell r="AI159">
            <v>0</v>
          </cell>
          <cell r="AJ159">
            <v>7.6666666666666661E-2</v>
          </cell>
          <cell r="AK159" t="str">
            <v xml:space="preserve">Predicted to be repairable in situ. </v>
          </cell>
          <cell r="AL159" t="str">
            <v xml:space="preserve">Expected to need 1 mechanic to conduct maintenance.  </v>
          </cell>
          <cell r="AO159" t="str">
            <v xml:space="preserve">Remove and replace the part with standard Tools. </v>
          </cell>
          <cell r="AR159" t="str">
            <v xml:space="preserve">Repair by exchange available at First or Second line without special facilities. </v>
          </cell>
          <cell r="AS159" t="str">
            <v xml:space="preserve">No consumeables predicted. </v>
          </cell>
          <cell r="AT159" t="str">
            <v xml:space="preserve">No Special Tools predicted. </v>
          </cell>
          <cell r="AU159">
            <v>1</v>
          </cell>
          <cell r="AV159" t="str">
            <v>No</v>
          </cell>
          <cell r="AW159" t="str">
            <v xml:space="preserve">No predicted life limitations. </v>
          </cell>
          <cell r="AY159">
            <v>162</v>
          </cell>
        </row>
        <row r="160">
          <cell r="A160">
            <v>163</v>
          </cell>
          <cell r="B160">
            <v>49</v>
          </cell>
          <cell r="C160" t="str">
            <v>FT28289</v>
          </cell>
          <cell r="E160" t="str">
            <v>MAIN TANK - 2 - PMRS</v>
          </cell>
          <cell r="F160" t="str">
            <v>Insert</v>
          </cell>
          <cell r="G160" t="str">
            <v>Fuel Feed - Aft Pick Up(2) Optical sensor</v>
          </cell>
          <cell r="H160" t="str">
            <v>Insert 1/2" UNF</v>
          </cell>
          <cell r="I160">
            <v>1</v>
          </cell>
          <cell r="J160">
            <v>1</v>
          </cell>
          <cell r="K160">
            <v>0.44800000000000001</v>
          </cell>
          <cell r="L160">
            <v>0.44800000000000001</v>
          </cell>
          <cell r="M160">
            <v>4.4799999999999999E-7</v>
          </cell>
          <cell r="N160">
            <v>2232142.8571428573</v>
          </cell>
          <cell r="O160" t="str">
            <v>NPRD 95 P2-122, Insert Mount Engine - 0.0160M converted to hours.</v>
          </cell>
          <cell r="Q160">
            <v>1</v>
          </cell>
          <cell r="R160">
            <v>1.1000000000000001</v>
          </cell>
          <cell r="S160">
            <v>0.49279999999999996</v>
          </cell>
          <cell r="T160">
            <v>3</v>
          </cell>
          <cell r="U160">
            <v>10</v>
          </cell>
          <cell r="V160" t="str">
            <v>310</v>
          </cell>
          <cell r="W160">
            <v>156</v>
          </cell>
          <cell r="X160" t="str">
            <v>MAIN TANK - 2 - PMRS</v>
          </cell>
          <cell r="Y160" t="str">
            <v>Y</v>
          </cell>
          <cell r="Z160" t="str">
            <v>Not predicted to be repairable in situ without the removal of the Tank. Expected to need 2 mechanics to remove the tank.  Remove and replace tank in accordance with above.  V. difficult to repair.  Tank will be beyond economic repair. Repair by exchange a</v>
          </cell>
          <cell r="AA160" t="str">
            <v xml:space="preserve">NO </v>
          </cell>
          <cell r="AB160" t="str">
            <v>YES</v>
          </cell>
          <cell r="AC160">
            <v>0</v>
          </cell>
          <cell r="AD160">
            <v>0.5</v>
          </cell>
          <cell r="AE160">
            <v>1.6666666666666666E-2</v>
          </cell>
          <cell r="AF160">
            <v>0.5</v>
          </cell>
          <cell r="AG160">
            <v>8.3333333333333329E-2</v>
          </cell>
          <cell r="AH160">
            <v>0</v>
          </cell>
          <cell r="AI160">
            <v>0</v>
          </cell>
          <cell r="AJ160">
            <v>1.1000000000000001</v>
          </cell>
          <cell r="AK160" t="str">
            <v xml:space="preserve">Not predicted to be repairable in situ without the removal of the Tank. </v>
          </cell>
          <cell r="AL160" t="str">
            <v xml:space="preserve">Expected to need 2 mechanics to remove the tank.  </v>
          </cell>
          <cell r="AM160" t="str">
            <v xml:space="preserve">Remove and replace tank in accordance with above.  </v>
          </cell>
          <cell r="AN160" t="str">
            <v xml:space="preserve">V. difficult to repair.  Tank will be beyond economic repair. </v>
          </cell>
          <cell r="AR160" t="str">
            <v xml:space="preserve">Repair by exchange available at First or Second line without special facilities. </v>
          </cell>
          <cell r="AS160" t="str">
            <v>Use thread-locking compound on fasteners. Use silicone grease on bonded seals for preservation.  Use anti-seizing grease/compound on bulkhead connectors and bolts.  Use  bonding compound on mounting strap clamp locations as required.</v>
          </cell>
          <cell r="AT160" t="str">
            <v xml:space="preserve">No Special Tools predicted. </v>
          </cell>
          <cell r="AU160">
            <v>2</v>
          </cell>
          <cell r="AV160" t="str">
            <v>No</v>
          </cell>
          <cell r="AW160" t="str">
            <v xml:space="preserve">No predicted life limitations. </v>
          </cell>
          <cell r="AY160">
            <v>163</v>
          </cell>
        </row>
        <row r="161">
          <cell r="A161">
            <v>164</v>
          </cell>
          <cell r="B161">
            <v>3</v>
          </cell>
          <cell r="C161" t="str">
            <v/>
          </cell>
          <cell r="E161" t="str">
            <v>MAIN TANK - 2 - PMRS</v>
          </cell>
          <cell r="F161" t="str">
            <v>Fitting</v>
          </cell>
          <cell r="G161" t="str">
            <v>Fuel Feed - Aft Pick Up(2) Optical sensor</v>
          </cell>
          <cell r="H161" t="str">
            <v>Optical sensor unit</v>
          </cell>
          <cell r="I161">
            <v>1</v>
          </cell>
          <cell r="J161">
            <v>1</v>
          </cell>
          <cell r="K161">
            <v>13</v>
          </cell>
          <cell r="L161">
            <v>13</v>
          </cell>
          <cell r="M161">
            <v>1.2999999999999999E-5</v>
          </cell>
          <cell r="N161">
            <v>76923.076923076922</v>
          </cell>
          <cell r="O161" t="str">
            <v>NPRD 95 P2-182, Sensor Level Liquid - 2.6 GB converted to GM.</v>
          </cell>
          <cell r="Q161">
            <v>1</v>
          </cell>
          <cell r="R161">
            <v>1.2666666666666666</v>
          </cell>
          <cell r="S161">
            <v>16.466666666666665</v>
          </cell>
          <cell r="T161">
            <v>3</v>
          </cell>
          <cell r="U161">
            <v>10</v>
          </cell>
          <cell r="V161" t="str">
            <v>310</v>
          </cell>
          <cell r="W161">
            <v>157</v>
          </cell>
          <cell r="X161" t="str">
            <v>MAIN TANK - 2 - PMRS</v>
          </cell>
          <cell r="Y161" t="str">
            <v>Y</v>
          </cell>
          <cell r="Z161" t="str">
            <v>Not predicted to be repairable in situ without the removal of the Tank. Expected to need 2 mechanics to remove the tank.  Remove the Tank for access, See above for details. Remove and Replace the part with standard Tools. Repair by exchange available at F</v>
          </cell>
          <cell r="AA161" t="str">
            <v>No</v>
          </cell>
          <cell r="AB161" t="str">
            <v>Yes</v>
          </cell>
          <cell r="AC161">
            <v>0</v>
          </cell>
          <cell r="AD161">
            <v>0.5</v>
          </cell>
          <cell r="AE161">
            <v>0.18333333333333332</v>
          </cell>
          <cell r="AF161">
            <v>0.5</v>
          </cell>
          <cell r="AG161">
            <v>8.3333333333333329E-2</v>
          </cell>
          <cell r="AH161">
            <v>0</v>
          </cell>
          <cell r="AI161">
            <v>0</v>
          </cell>
          <cell r="AJ161">
            <v>1.2666666666666666</v>
          </cell>
          <cell r="AK161" t="str">
            <v xml:space="preserve">Not predicted to be repairable in situ without the removal of the Tank. </v>
          </cell>
          <cell r="AL161" t="str">
            <v xml:space="preserve">Expected to need 2 mechanics to remove the tank.  </v>
          </cell>
          <cell r="AM161" t="str">
            <v xml:space="preserve">Remove the Tank for access, See above for details. </v>
          </cell>
          <cell r="AN161" t="str">
            <v xml:space="preserve">Remove and Replace the part with standard Tools. </v>
          </cell>
          <cell r="AR161" t="str">
            <v xml:space="preserve">Repair by exchange available at First or Second line without special facilities. </v>
          </cell>
          <cell r="AS161" t="str">
            <v>Use thread-locking compound on fasteners. Use silicone grease on bonded seals for preservation.  Use anti-seizing grease/compound on bulkhead connectors and bolts.  Use  bonding compound on mounting strap clamp locations as required.</v>
          </cell>
          <cell r="AT161" t="str">
            <v>Due to availlability.  This part is highly likley to require imperial spanner.</v>
          </cell>
          <cell r="AU161">
            <v>2</v>
          </cell>
          <cell r="AV161" t="str">
            <v>No</v>
          </cell>
          <cell r="AW161" t="str">
            <v xml:space="preserve">No predicted life limitations. </v>
          </cell>
          <cell r="AY161">
            <v>164</v>
          </cell>
        </row>
        <row r="162">
          <cell r="A162">
            <v>165</v>
          </cell>
          <cell r="B162">
            <v>4</v>
          </cell>
          <cell r="C162" t="str">
            <v>Y-BS1/2UNF</v>
          </cell>
          <cell r="E162" t="str">
            <v>MAIN TANK - 2 - PMRS</v>
          </cell>
          <cell r="F162" t="str">
            <v>Seal</v>
          </cell>
          <cell r="G162" t="str">
            <v>Fuel Feed - Aft Pick Up(2) Optical sensor</v>
          </cell>
          <cell r="H162" t="str">
            <v>Washer 1/2 UNF</v>
          </cell>
          <cell r="I162">
            <v>1</v>
          </cell>
          <cell r="J162">
            <v>1</v>
          </cell>
          <cell r="K162">
            <v>1.6613753838518822E-2</v>
          </cell>
          <cell r="L162">
            <v>1.6613753838518822E-2</v>
          </cell>
          <cell r="M162">
            <v>1.6613753838518823E-8</v>
          </cell>
          <cell r="N162">
            <v>60191092.857142858</v>
          </cell>
          <cell r="O162" t="str">
            <v>NPRD 95 P2-237, Washer P# 7748743 - 1/1685.3506M GM converted to hours</v>
          </cell>
          <cell r="Q162">
            <v>1</v>
          </cell>
          <cell r="R162">
            <v>0.35</v>
          </cell>
          <cell r="S162">
            <v>5.8148138434815878E-3</v>
          </cell>
          <cell r="T162">
            <v>3</v>
          </cell>
          <cell r="U162">
            <v>10</v>
          </cell>
          <cell r="V162" t="str">
            <v>310</v>
          </cell>
          <cell r="W162">
            <v>158</v>
          </cell>
          <cell r="X162" t="str">
            <v>MAIN TANK - 2 - PMRS</v>
          </cell>
          <cell r="Y162" t="str">
            <v>Y</v>
          </cell>
          <cell r="Z162" t="str">
            <v>Predicted to be repairable in situ. Expected to need 1 mechanic to conduct maintenance.  Remove and replace the part with standard Tools. Repair by exchange available at First or Second line without special facilities. No consumeables predicted. No Specia</v>
          </cell>
          <cell r="AA162" t="str">
            <v>YES</v>
          </cell>
          <cell r="AB162" t="str">
            <v>NO</v>
          </cell>
          <cell r="AC162">
            <v>0</v>
          </cell>
          <cell r="AD162">
            <v>0</v>
          </cell>
          <cell r="AE162">
            <v>0.35</v>
          </cell>
          <cell r="AF162">
            <v>0</v>
          </cell>
          <cell r="AG162">
            <v>0</v>
          </cell>
          <cell r="AH162">
            <v>0</v>
          </cell>
          <cell r="AI162">
            <v>0</v>
          </cell>
          <cell r="AJ162">
            <v>0.35</v>
          </cell>
          <cell r="AK162" t="str">
            <v xml:space="preserve">Predicted to be repairable in situ. </v>
          </cell>
          <cell r="AL162" t="str">
            <v xml:space="preserve">Expected to need 1 mechanic to conduct maintenance.  </v>
          </cell>
          <cell r="AO162" t="str">
            <v xml:space="preserve">Remove and replace the part with standard Tools. </v>
          </cell>
          <cell r="AR162" t="str">
            <v xml:space="preserve">Repair by exchange available at First or Second line without special facilities. </v>
          </cell>
          <cell r="AS162" t="str">
            <v xml:space="preserve">No consumeables predicted. </v>
          </cell>
          <cell r="AT162" t="str">
            <v xml:space="preserve">No Special Tools predicted. (May require 1/2 inch spanners due to part availability).  </v>
          </cell>
          <cell r="AU162">
            <v>1</v>
          </cell>
          <cell r="AV162" t="str">
            <v>No</v>
          </cell>
          <cell r="AW162" t="str">
            <v xml:space="preserve">No predicted life limitations. </v>
          </cell>
          <cell r="AY162">
            <v>165</v>
          </cell>
        </row>
        <row r="163">
          <cell r="A163">
            <v>166</v>
          </cell>
          <cell r="B163">
            <v>25</v>
          </cell>
          <cell r="C163" t="str">
            <v>FT28450</v>
          </cell>
          <cell r="E163" t="str">
            <v>MAIN TANK - 2 - PMRS</v>
          </cell>
          <cell r="F163" t="str">
            <v>Fitting</v>
          </cell>
          <cell r="G163" t="str">
            <v>Fuel Feed - Fwd Pick Up(1)   Optical sensor</v>
          </cell>
          <cell r="H163" t="str">
            <v>FNAV ASSEMBLY</v>
          </cell>
          <cell r="I163">
            <v>1</v>
          </cell>
          <cell r="J163">
            <v>1</v>
          </cell>
          <cell r="K163">
            <v>2.6158200555016551</v>
          </cell>
          <cell r="L163">
            <v>2.6158200555016551</v>
          </cell>
          <cell r="M163">
            <v>2.6158200555016553E-6</v>
          </cell>
          <cell r="N163">
            <v>382289.29314031987</v>
          </cell>
          <cell r="O163" t="str">
            <v>Part comparison to FT54024</v>
          </cell>
          <cell r="Q163">
            <v>1</v>
          </cell>
          <cell r="R163">
            <v>1.2666666666666666</v>
          </cell>
          <cell r="S163">
            <v>3.3133720703020964</v>
          </cell>
          <cell r="T163">
            <v>3</v>
          </cell>
          <cell r="U163">
            <v>11</v>
          </cell>
          <cell r="V163" t="str">
            <v>311</v>
          </cell>
          <cell r="W163">
            <v>159</v>
          </cell>
          <cell r="X163" t="str">
            <v>MAIN TANK - 2 - PMRS</v>
          </cell>
          <cell r="Y163" t="str">
            <v>Y</v>
          </cell>
          <cell r="Z163" t="str">
            <v>Not predicted to be repairable in situ without the removal of the Tank. Expected to need 2 mechanics to remove the tank.  Remove and replace tank in accordance with above.  Remove and replace the part with standard Tools. Repair by exchange available at F</v>
          </cell>
          <cell r="AA163" t="str">
            <v>No</v>
          </cell>
          <cell r="AB163" t="str">
            <v>Yes</v>
          </cell>
          <cell r="AC163">
            <v>0</v>
          </cell>
          <cell r="AD163">
            <v>0.5</v>
          </cell>
          <cell r="AE163">
            <v>0.18333333333333332</v>
          </cell>
          <cell r="AF163">
            <v>0.5</v>
          </cell>
          <cell r="AG163">
            <v>8.3333333333333329E-2</v>
          </cell>
          <cell r="AH163">
            <v>0</v>
          </cell>
          <cell r="AI163">
            <v>0</v>
          </cell>
          <cell r="AJ163">
            <v>1.2666666666666666</v>
          </cell>
          <cell r="AK163" t="str">
            <v xml:space="preserve">Not predicted to be repairable in situ without the removal of the Tank. </v>
          </cell>
          <cell r="AL163" t="str">
            <v xml:space="preserve">Expected to need 2 mechanics to remove the tank.  </v>
          </cell>
          <cell r="AM163" t="str">
            <v xml:space="preserve">Remove and replace tank in accordance with above.  </v>
          </cell>
          <cell r="AO163" t="str">
            <v xml:space="preserve">Remove and replace the part with standard Tools. </v>
          </cell>
          <cell r="AR163" t="str">
            <v xml:space="preserve">Repair by exchange available at First or Second line without special facilities. </v>
          </cell>
          <cell r="AS163" t="str">
            <v>Use thread-locking compound on fasteners. Use silicone grease on bonded seals for preservation.  Use anti-seizing grease/compound on bulkhead connectors and bolts.  Use  bonding compound on mounting strap clamp locations as required.</v>
          </cell>
          <cell r="AT163" t="str">
            <v xml:space="preserve">No Special Tools predicted. </v>
          </cell>
          <cell r="AU163">
            <v>2</v>
          </cell>
          <cell r="AV163" t="str">
            <v>No</v>
          </cell>
          <cell r="AW163" t="str">
            <v xml:space="preserve">No predicted life limitations. </v>
          </cell>
          <cell r="AY163">
            <v>166</v>
          </cell>
        </row>
        <row r="164">
          <cell r="A164">
            <v>167</v>
          </cell>
          <cell r="B164">
            <v>6</v>
          </cell>
          <cell r="C164" t="str">
            <v>26MM BONDED</v>
          </cell>
          <cell r="E164" t="str">
            <v>MAIN TANK - 2 - PMRS</v>
          </cell>
          <cell r="F164" t="str">
            <v>Seal</v>
          </cell>
          <cell r="G164" t="str">
            <v>Fuel Feed - Fwd Pick Up(1)   Optical sensor</v>
          </cell>
          <cell r="H164" t="str">
            <v>26mm Bonded Seal</v>
          </cell>
          <cell r="I164">
            <v>1</v>
          </cell>
          <cell r="J164">
            <v>1</v>
          </cell>
          <cell r="K164">
            <v>0.19500000000000001</v>
          </cell>
          <cell r="L164">
            <v>0.19500000000000001</v>
          </cell>
          <cell r="M164">
            <v>1.9500000000000001E-7</v>
          </cell>
          <cell r="N164">
            <v>5128205.128205128</v>
          </cell>
          <cell r="O164" t="str">
            <v>NPRD 95 P2-179, Seal O-Ring - 0.0780 GF converted to GM.</v>
          </cell>
          <cell r="Q164">
            <v>1</v>
          </cell>
          <cell r="R164">
            <v>1.8833333333333333</v>
          </cell>
          <cell r="S164">
            <v>0.36725000000000002</v>
          </cell>
          <cell r="T164">
            <v>3</v>
          </cell>
          <cell r="U164">
            <v>11</v>
          </cell>
          <cell r="V164" t="str">
            <v>311</v>
          </cell>
          <cell r="W164">
            <v>160</v>
          </cell>
          <cell r="X164" t="str">
            <v>MAIN TANK - 2 - PMRS</v>
          </cell>
          <cell r="Y164" t="str">
            <v>Y</v>
          </cell>
          <cell r="Z164" t="str">
            <v>Not predicted to be repairable in situ without the removal of the Tank. Expected to need 2 mechanics to remove the tank.  Remove the Tank for access, See above for details. Remove Top plate to gain access to the Bulkhead to prevent excessive torque forces</v>
          </cell>
          <cell r="AA164" t="str">
            <v xml:space="preserve">No </v>
          </cell>
          <cell r="AB164" t="str">
            <v>Yes</v>
          </cell>
          <cell r="AC164">
            <v>0</v>
          </cell>
          <cell r="AD164">
            <v>0.875</v>
          </cell>
          <cell r="AE164">
            <v>0.05</v>
          </cell>
          <cell r="AF164">
            <v>0.875</v>
          </cell>
          <cell r="AG164">
            <v>8.3333333333333329E-2</v>
          </cell>
          <cell r="AH164">
            <v>0</v>
          </cell>
          <cell r="AI164">
            <v>0</v>
          </cell>
          <cell r="AJ164">
            <v>1.8833333333333333</v>
          </cell>
          <cell r="AK164" t="str">
            <v xml:space="preserve">Not predicted to be repairable in situ without the removal of the Tank. </v>
          </cell>
          <cell r="AL164" t="str">
            <v xml:space="preserve">Expected to need 2 mechanics to remove the tank.  </v>
          </cell>
          <cell r="AM164" t="str">
            <v xml:space="preserve">Remove the Tank for access, See above for details. Remove Top plate to gain access to the Bulkhead to prevent excessive torque forces. May require the removal of Safoam to gain access. </v>
          </cell>
          <cell r="AR164" t="str">
            <v xml:space="preserve">Repair by exchange available at First or Second line without special facilities. </v>
          </cell>
          <cell r="AS164" t="str">
            <v>Use thread-locking compound on fasteners. Use silicone grease on bonded seals for preservation.  Use anti-seizing grease/compound on bulkhead connectors and bolts.  Use  bonding compound on mounting strap clamp locations as required.</v>
          </cell>
          <cell r="AT164" t="str">
            <v xml:space="preserve">No Special Tools predicted. </v>
          </cell>
          <cell r="AU164">
            <v>2</v>
          </cell>
          <cell r="AV164" t="str">
            <v>yes - 10 years</v>
          </cell>
          <cell r="AW164" t="str">
            <v>Life Limited.  Exchange at 10 years.</v>
          </cell>
          <cell r="AY164">
            <v>167</v>
          </cell>
        </row>
        <row r="165">
          <cell r="A165">
            <v>168</v>
          </cell>
          <cell r="B165">
            <v>27</v>
          </cell>
          <cell r="C165" t="str">
            <v>Y-764305-20</v>
          </cell>
          <cell r="E165" t="str">
            <v>MAIN TANK - 2 - PMRS</v>
          </cell>
          <cell r="F165" t="str">
            <v>Fitting</v>
          </cell>
          <cell r="G165" t="str">
            <v>Fuel Feed - Fwd Pick Up(1)   Optical sensor</v>
          </cell>
          <cell r="H165" t="str">
            <v>M26 Banjo Bolt</v>
          </cell>
          <cell r="I165">
            <v>1</v>
          </cell>
          <cell r="J165">
            <v>1</v>
          </cell>
          <cell r="K165">
            <v>2.5424000000000002</v>
          </cell>
          <cell r="L165">
            <v>2.5424000000000002</v>
          </cell>
          <cell r="M165">
            <v>2.5424000000000004E-6</v>
          </cell>
          <cell r="N165">
            <v>393329.13782252988</v>
          </cell>
          <cell r="O165" t="str">
            <v>NPRD 95 P2-49, Connector Adapter - 0.0908M converted to hours</v>
          </cell>
          <cell r="Q165">
            <v>1</v>
          </cell>
          <cell r="R165">
            <v>7.6666666666666661E-2</v>
          </cell>
          <cell r="S165">
            <v>0.19491733333333333</v>
          </cell>
          <cell r="T165">
            <v>3</v>
          </cell>
          <cell r="U165">
            <v>11</v>
          </cell>
          <cell r="V165" t="str">
            <v>311</v>
          </cell>
          <cell r="W165">
            <v>161</v>
          </cell>
          <cell r="X165" t="str">
            <v>MAIN TANK - 2 - PMRS</v>
          </cell>
          <cell r="Y165" t="str">
            <v>Y</v>
          </cell>
          <cell r="Z165" t="str">
            <v>Predicted to be repairable in situ. Expected to need 1 mechanic to conduct maintenance.  Remove and replace the part with standard Tools. Repair by exchange available at First or Second line without special facilities. No consumeables predicted. No Specia</v>
          </cell>
          <cell r="AA165" t="str">
            <v>YES</v>
          </cell>
          <cell r="AB165" t="str">
            <v>NO</v>
          </cell>
          <cell r="AC165">
            <v>0</v>
          </cell>
          <cell r="AD165">
            <v>0</v>
          </cell>
          <cell r="AE165">
            <v>7.6666666666666661E-2</v>
          </cell>
          <cell r="AF165">
            <v>0</v>
          </cell>
          <cell r="AG165">
            <v>0</v>
          </cell>
          <cell r="AH165">
            <v>0</v>
          </cell>
          <cell r="AI165">
            <v>0</v>
          </cell>
          <cell r="AJ165">
            <v>7.6666666666666661E-2</v>
          </cell>
          <cell r="AK165" t="str">
            <v xml:space="preserve">Predicted to be repairable in situ. </v>
          </cell>
          <cell r="AL165" t="str">
            <v xml:space="preserve">Expected to need 1 mechanic to conduct maintenance.  </v>
          </cell>
          <cell r="AO165" t="str">
            <v xml:space="preserve">Remove and replace the part with standard Tools. </v>
          </cell>
          <cell r="AR165" t="str">
            <v xml:space="preserve">Repair by exchange available at First or Second line without special facilities. </v>
          </cell>
          <cell r="AS165" t="str">
            <v xml:space="preserve">No consumeables predicted. </v>
          </cell>
          <cell r="AT165" t="str">
            <v xml:space="preserve">No Special Tools predicted. </v>
          </cell>
          <cell r="AU165">
            <v>1</v>
          </cell>
          <cell r="AV165" t="str">
            <v>No</v>
          </cell>
          <cell r="AW165" t="str">
            <v xml:space="preserve">No predicted life limitations. </v>
          </cell>
          <cell r="AY165">
            <v>168</v>
          </cell>
        </row>
        <row r="166">
          <cell r="A166">
            <v>169</v>
          </cell>
          <cell r="B166">
            <v>49</v>
          </cell>
          <cell r="C166" t="str">
            <v>FT28289</v>
          </cell>
          <cell r="E166" t="str">
            <v>MAIN TANK - 2 - PMRS</v>
          </cell>
          <cell r="F166" t="str">
            <v>Insert</v>
          </cell>
          <cell r="G166" t="str">
            <v>Fuel Feed - Fwd Pick Up(1)   Optical sensor</v>
          </cell>
          <cell r="H166" t="str">
            <v>Insert 1/2" UNF</v>
          </cell>
          <cell r="I166">
            <v>1</v>
          </cell>
          <cell r="J166">
            <v>1</v>
          </cell>
          <cell r="K166">
            <v>0.44800000000000001</v>
          </cell>
          <cell r="L166">
            <v>0.44800000000000001</v>
          </cell>
          <cell r="M166">
            <v>4.4799999999999999E-7</v>
          </cell>
          <cell r="N166">
            <v>2232142.8571428573</v>
          </cell>
          <cell r="O166" t="str">
            <v>NPRD 95 P2-122, Insert Mount Engine - 0.0160M converted to hours.</v>
          </cell>
          <cell r="Q166">
            <v>1</v>
          </cell>
          <cell r="R166">
            <v>1.1000000000000001</v>
          </cell>
          <cell r="S166">
            <v>0.49279999999999996</v>
          </cell>
          <cell r="T166">
            <v>3</v>
          </cell>
          <cell r="U166">
            <v>11</v>
          </cell>
          <cell r="V166" t="str">
            <v>311</v>
          </cell>
          <cell r="W166">
            <v>162</v>
          </cell>
          <cell r="X166" t="str">
            <v>MAIN TANK - 2 - PMRS</v>
          </cell>
          <cell r="Y166" t="str">
            <v>Y</v>
          </cell>
          <cell r="Z166" t="str">
            <v>Not predicted to be repairable in situ without the removal of the Tank. Expected to need 2 mechanics to remove the tank.  Remove and replace tank in accordance with above.  V. difficult to repair.  Tank will be beyond economic repair. Repair by exchange a</v>
          </cell>
          <cell r="AA166" t="str">
            <v xml:space="preserve">NO </v>
          </cell>
          <cell r="AB166" t="str">
            <v>YES</v>
          </cell>
          <cell r="AC166">
            <v>0</v>
          </cell>
          <cell r="AD166">
            <v>0.5</v>
          </cell>
          <cell r="AE166">
            <v>1.6666666666666666E-2</v>
          </cell>
          <cell r="AF166">
            <v>0.5</v>
          </cell>
          <cell r="AG166">
            <v>8.3333333333333329E-2</v>
          </cell>
          <cell r="AH166">
            <v>0</v>
          </cell>
          <cell r="AI166">
            <v>0</v>
          </cell>
          <cell r="AJ166">
            <v>1.1000000000000001</v>
          </cell>
          <cell r="AK166" t="str">
            <v xml:space="preserve">Not predicted to be repairable in situ without the removal of the Tank. </v>
          </cell>
          <cell r="AL166" t="str">
            <v xml:space="preserve">Expected to need 2 mechanics to remove the tank.  </v>
          </cell>
          <cell r="AM166" t="str">
            <v xml:space="preserve">Remove and replace tank in accordance with above.  </v>
          </cell>
          <cell r="AN166" t="str">
            <v xml:space="preserve">V. difficult to repair.  Tank will be beyond economic repair. </v>
          </cell>
          <cell r="AR166" t="str">
            <v xml:space="preserve">Repair by exchange available at First or Second line without special facilities. </v>
          </cell>
          <cell r="AS166" t="str">
            <v>Use thread-locking compound on fasteners. Use silicone grease on bonded seals for preservation.  Use anti-seizing grease/compound on bulkhead connectors and bolts.  Use  bonding compound on mounting strap clamp locations as required.</v>
          </cell>
          <cell r="AT166" t="str">
            <v xml:space="preserve">No Special Tools predicted. </v>
          </cell>
          <cell r="AU166">
            <v>2</v>
          </cell>
          <cell r="AV166" t="str">
            <v>No</v>
          </cell>
          <cell r="AW166" t="str">
            <v xml:space="preserve">No predicted life limitations. </v>
          </cell>
          <cell r="AY166">
            <v>169</v>
          </cell>
        </row>
        <row r="167">
          <cell r="A167">
            <v>170</v>
          </cell>
          <cell r="B167">
            <v>3</v>
          </cell>
          <cell r="C167" t="str">
            <v/>
          </cell>
          <cell r="E167" t="str">
            <v>MAIN TANK - 2 - PMRS</v>
          </cell>
          <cell r="F167" t="str">
            <v>Fitting</v>
          </cell>
          <cell r="G167" t="str">
            <v>Fuel Feed - Fwd Pick Up(1)   Optical sensor</v>
          </cell>
          <cell r="H167" t="str">
            <v>Optical sensor unit</v>
          </cell>
          <cell r="I167">
            <v>1</v>
          </cell>
          <cell r="J167">
            <v>1</v>
          </cell>
          <cell r="K167">
            <v>13</v>
          </cell>
          <cell r="L167">
            <v>13</v>
          </cell>
          <cell r="M167">
            <v>1.2999999999999999E-5</v>
          </cell>
          <cell r="N167">
            <v>76923.076923076922</v>
          </cell>
          <cell r="O167" t="str">
            <v>NPRD 95 P2-182, Sensor Level Liquid - 2.6 GB converted to GM.</v>
          </cell>
          <cell r="Q167">
            <v>1</v>
          </cell>
          <cell r="R167">
            <v>1.2666666666666666</v>
          </cell>
          <cell r="S167">
            <v>16.466666666666665</v>
          </cell>
          <cell r="T167">
            <v>3</v>
          </cell>
          <cell r="U167">
            <v>11</v>
          </cell>
          <cell r="V167" t="str">
            <v>311</v>
          </cell>
          <cell r="W167">
            <v>163</v>
          </cell>
          <cell r="X167" t="str">
            <v>MAIN TANK - 2 - PMRS</v>
          </cell>
          <cell r="Y167" t="str">
            <v>Y</v>
          </cell>
          <cell r="Z167" t="str">
            <v>Not predicted to be repairable in situ without the removal of the Tank. Expected to need 2 mechanics to remove the tank.  Remove the Tank for access, See above for details. Remove and Replace the part with standard Tools. Repair by exchange available at F</v>
          </cell>
          <cell r="AA167" t="str">
            <v>No</v>
          </cell>
          <cell r="AB167" t="str">
            <v>Yes</v>
          </cell>
          <cell r="AC167">
            <v>0</v>
          </cell>
          <cell r="AD167">
            <v>0.5</v>
          </cell>
          <cell r="AE167">
            <v>0.18333333333333332</v>
          </cell>
          <cell r="AF167">
            <v>0.5</v>
          </cell>
          <cell r="AG167">
            <v>8.3333333333333329E-2</v>
          </cell>
          <cell r="AH167">
            <v>0</v>
          </cell>
          <cell r="AI167">
            <v>0</v>
          </cell>
          <cell r="AJ167">
            <v>1.2666666666666666</v>
          </cell>
          <cell r="AK167" t="str">
            <v xml:space="preserve">Not predicted to be repairable in situ without the removal of the Tank. </v>
          </cell>
          <cell r="AL167" t="str">
            <v xml:space="preserve">Expected to need 2 mechanics to remove the tank.  </v>
          </cell>
          <cell r="AM167" t="str">
            <v xml:space="preserve">Remove the Tank for access, See above for details. </v>
          </cell>
          <cell r="AN167" t="str">
            <v xml:space="preserve">Remove and Replace the part with standard Tools. </v>
          </cell>
          <cell r="AR167" t="str">
            <v xml:space="preserve">Repair by exchange available at First or Second line without special facilities. </v>
          </cell>
          <cell r="AS167" t="str">
            <v>Use thread-locking compound on fasteners. Use silicone grease on bonded seals for preservation.  Use anti-seizing grease/compound on bulkhead connectors and bolts.  Use  bonding compound on mounting strap clamp locations as required.</v>
          </cell>
          <cell r="AT167" t="str">
            <v>Due to availlability.  This part is highly likley to require imperial spanner.</v>
          </cell>
          <cell r="AU167">
            <v>2</v>
          </cell>
          <cell r="AV167" t="str">
            <v>No</v>
          </cell>
          <cell r="AW167" t="str">
            <v xml:space="preserve">No predicted life limitations. </v>
          </cell>
          <cell r="AY167">
            <v>170</v>
          </cell>
        </row>
        <row r="168">
          <cell r="A168">
            <v>171</v>
          </cell>
          <cell r="B168">
            <v>4</v>
          </cell>
          <cell r="C168" t="str">
            <v>Y-BS1/2UNF</v>
          </cell>
          <cell r="E168" t="str">
            <v>MAIN TANK - 2 - PMRS</v>
          </cell>
          <cell r="F168" t="str">
            <v>Seal</v>
          </cell>
          <cell r="G168" t="str">
            <v>Fuel Feed - Fwd Pick Up(1)   Optical sensor</v>
          </cell>
          <cell r="H168" t="str">
            <v>Washer 1/2 UNF</v>
          </cell>
          <cell r="I168">
            <v>1</v>
          </cell>
          <cell r="J168">
            <v>1</v>
          </cell>
          <cell r="K168">
            <v>1.6613753838518822E-2</v>
          </cell>
          <cell r="L168">
            <v>1.6613753838518822E-2</v>
          </cell>
          <cell r="M168">
            <v>1.6613753838518823E-8</v>
          </cell>
          <cell r="N168">
            <v>60191092.857142858</v>
          </cell>
          <cell r="O168" t="str">
            <v>NPRD 95 P2-237, Washer P# 7748743 - 1/1685.3506M GM converted to hours</v>
          </cell>
          <cell r="Q168">
            <v>1</v>
          </cell>
          <cell r="R168">
            <v>0.35</v>
          </cell>
          <cell r="S168">
            <v>5.8148138434815878E-3</v>
          </cell>
          <cell r="T168">
            <v>3</v>
          </cell>
          <cell r="U168">
            <v>11</v>
          </cell>
          <cell r="V168" t="str">
            <v>311</v>
          </cell>
          <cell r="W168">
            <v>164</v>
          </cell>
          <cell r="X168" t="str">
            <v>MAIN TANK - 2 - PMRS</v>
          </cell>
          <cell r="Y168" t="str">
            <v>Y</v>
          </cell>
          <cell r="Z168" t="str">
            <v>Predicted to be repairable in situ. Expected to need 1 mechanic to conduct maintenance.  Remove and replace the part with standard Tools. Repair by exchange available at First or Second line without special facilities. No consumeables predicted. No Specia</v>
          </cell>
          <cell r="AA168" t="str">
            <v>YES</v>
          </cell>
          <cell r="AB168" t="str">
            <v>NO</v>
          </cell>
          <cell r="AC168">
            <v>0</v>
          </cell>
          <cell r="AD168">
            <v>0</v>
          </cell>
          <cell r="AE168">
            <v>0.35</v>
          </cell>
          <cell r="AF168">
            <v>0</v>
          </cell>
          <cell r="AG168">
            <v>0</v>
          </cell>
          <cell r="AH168">
            <v>0</v>
          </cell>
          <cell r="AI168">
            <v>0</v>
          </cell>
          <cell r="AJ168">
            <v>0.35</v>
          </cell>
          <cell r="AK168" t="str">
            <v xml:space="preserve">Predicted to be repairable in situ. </v>
          </cell>
          <cell r="AL168" t="str">
            <v xml:space="preserve">Expected to need 1 mechanic to conduct maintenance.  </v>
          </cell>
          <cell r="AO168" t="str">
            <v xml:space="preserve">Remove and replace the part with standard Tools. </v>
          </cell>
          <cell r="AR168" t="str">
            <v xml:space="preserve">Repair by exchange available at First or Second line without special facilities. </v>
          </cell>
          <cell r="AS168" t="str">
            <v xml:space="preserve">No consumeables predicted. </v>
          </cell>
          <cell r="AT168" t="str">
            <v xml:space="preserve">No Special Tools predicted. (May require 1/2 inch spanners due to part availability).  </v>
          </cell>
          <cell r="AU168">
            <v>1</v>
          </cell>
          <cell r="AV168" t="str">
            <v>No</v>
          </cell>
          <cell r="AW168" t="str">
            <v xml:space="preserve">No predicted life limitations. </v>
          </cell>
          <cell r="AY168">
            <v>171</v>
          </cell>
        </row>
        <row r="169">
          <cell r="A169">
            <v>172</v>
          </cell>
          <cell r="B169">
            <v>6</v>
          </cell>
          <cell r="C169" t="str">
            <v>26MM BONDED</v>
          </cell>
          <cell r="E169" t="str">
            <v>MAIN TANK - 2 - PMRS</v>
          </cell>
          <cell r="F169">
            <v>0</v>
          </cell>
          <cell r="G169" t="str">
            <v>APU Fuel Supply</v>
          </cell>
          <cell r="H169" t="str">
            <v>26mm Bonded Seal</v>
          </cell>
          <cell r="I169">
            <v>1</v>
          </cell>
          <cell r="J169">
            <v>1</v>
          </cell>
          <cell r="K169">
            <v>0.19500000000000001</v>
          </cell>
          <cell r="L169">
            <v>0.19500000000000001</v>
          </cell>
          <cell r="M169">
            <v>1.9500000000000001E-7</v>
          </cell>
          <cell r="N169">
            <v>5128205.128205128</v>
          </cell>
          <cell r="O169" t="str">
            <v>NPRD 95 P2-179, Seal O-Ring - 0.0780 GF converted to GM.</v>
          </cell>
          <cell r="Q169">
            <v>1</v>
          </cell>
          <cell r="R169">
            <v>1.8833333333333333</v>
          </cell>
          <cell r="S169">
            <v>0.36725000000000002</v>
          </cell>
          <cell r="T169">
            <v>3</v>
          </cell>
          <cell r="U169">
            <v>12</v>
          </cell>
          <cell r="V169" t="str">
            <v>312</v>
          </cell>
          <cell r="W169">
            <v>165</v>
          </cell>
          <cell r="X169" t="str">
            <v>MAIN TANK - 2 - PMRS</v>
          </cell>
          <cell r="Y169" t="str">
            <v>Y</v>
          </cell>
          <cell r="Z169" t="str">
            <v>Not predicted to be repairable in situ without the removal of the Tank. Expected to need 2 mechanics to remove the tank.  Remove the Tank for access, See above for details. Remove Top plate to gain access to the Bulkhead to prevent excessive torque forces</v>
          </cell>
          <cell r="AA169" t="str">
            <v xml:space="preserve">No </v>
          </cell>
          <cell r="AB169" t="str">
            <v>Yes</v>
          </cell>
          <cell r="AC169">
            <v>0</v>
          </cell>
          <cell r="AD169">
            <v>0.875</v>
          </cell>
          <cell r="AE169">
            <v>0.05</v>
          </cell>
          <cell r="AF169">
            <v>0.875</v>
          </cell>
          <cell r="AG169">
            <v>8.3333333333333329E-2</v>
          </cell>
          <cell r="AH169">
            <v>0</v>
          </cell>
          <cell r="AI169">
            <v>0</v>
          </cell>
          <cell r="AJ169">
            <v>1.8833333333333333</v>
          </cell>
          <cell r="AK169" t="str">
            <v xml:space="preserve">Not predicted to be repairable in situ without the removal of the Tank. </v>
          </cell>
          <cell r="AL169" t="str">
            <v xml:space="preserve">Expected to need 2 mechanics to remove the tank.  </v>
          </cell>
          <cell r="AM169" t="str">
            <v xml:space="preserve">Remove the Tank for access, See above for details. Remove Top plate to gain access to the Bulkhead to prevent excessive torque forces. May require the removal of Safoam to gain access. </v>
          </cell>
          <cell r="AR169" t="str">
            <v xml:space="preserve">Repair by exchange available at First or Second line without special facilities. </v>
          </cell>
          <cell r="AS169" t="str">
            <v>Use thread-locking compound on fasteners. Use silicone grease on bonded seals for preservation.  Use anti-seizing grease/compound on bulkhead connectors and bolts.  Use  bonding compound on mounting strap clamp locations as required.</v>
          </cell>
          <cell r="AT169" t="str">
            <v xml:space="preserve">No Special Tools predicted. </v>
          </cell>
          <cell r="AU169">
            <v>2</v>
          </cell>
          <cell r="AV169" t="str">
            <v>yes - 10 years</v>
          </cell>
          <cell r="AW169" t="str">
            <v>Life Limited.  Exchange at 10 years.</v>
          </cell>
          <cell r="AY169">
            <v>172</v>
          </cell>
        </row>
        <row r="170">
          <cell r="A170">
            <v>173</v>
          </cell>
          <cell r="B170">
            <v>27</v>
          </cell>
          <cell r="C170" t="str">
            <v>Y-764305-20</v>
          </cell>
          <cell r="E170" t="str">
            <v>MAIN TANK - 2 - PMRS</v>
          </cell>
          <cell r="F170">
            <v>0</v>
          </cell>
          <cell r="G170" t="str">
            <v>APU Fuel Supply</v>
          </cell>
          <cell r="H170" t="str">
            <v>M26 Banjo Bolt</v>
          </cell>
          <cell r="I170">
            <v>1</v>
          </cell>
          <cell r="J170">
            <v>1</v>
          </cell>
          <cell r="K170">
            <v>2.5424000000000002</v>
          </cell>
          <cell r="L170">
            <v>2.5424000000000002</v>
          </cell>
          <cell r="M170">
            <v>2.5424000000000004E-6</v>
          </cell>
          <cell r="N170">
            <v>393329.13782252988</v>
          </cell>
          <cell r="O170" t="str">
            <v>NPRD 95 P2-49, Connector Adapter - 0.0908M converted to hours</v>
          </cell>
          <cell r="Q170">
            <v>1</v>
          </cell>
          <cell r="R170">
            <v>7.6666666666666661E-2</v>
          </cell>
          <cell r="S170">
            <v>0.19491733333333333</v>
          </cell>
          <cell r="T170">
            <v>3</v>
          </cell>
          <cell r="U170">
            <v>12</v>
          </cell>
          <cell r="V170" t="str">
            <v>312</v>
          </cell>
          <cell r="W170">
            <v>166</v>
          </cell>
          <cell r="X170" t="str">
            <v>MAIN TANK - 2 - PMRS</v>
          </cell>
          <cell r="Y170" t="str">
            <v>Y</v>
          </cell>
          <cell r="Z170" t="str">
            <v>Predicted to be repairable in situ. Expected to need 1 mechanic to conduct maintenance.  Remove and replace the part with standard Tools. Repair by exchange available at First or Second line without special facilities. No consumeables predicted. No Specia</v>
          </cell>
          <cell r="AA170" t="str">
            <v>YES</v>
          </cell>
          <cell r="AB170" t="str">
            <v>NO</v>
          </cell>
          <cell r="AC170">
            <v>0</v>
          </cell>
          <cell r="AD170">
            <v>0</v>
          </cell>
          <cell r="AE170">
            <v>7.6666666666666661E-2</v>
          </cell>
          <cell r="AF170">
            <v>0</v>
          </cell>
          <cell r="AG170">
            <v>0</v>
          </cell>
          <cell r="AH170">
            <v>0</v>
          </cell>
          <cell r="AI170">
            <v>0</v>
          </cell>
          <cell r="AJ170">
            <v>7.6666666666666661E-2</v>
          </cell>
          <cell r="AK170" t="str">
            <v xml:space="preserve">Predicted to be repairable in situ. </v>
          </cell>
          <cell r="AL170" t="str">
            <v xml:space="preserve">Expected to need 1 mechanic to conduct maintenance.  </v>
          </cell>
          <cell r="AO170" t="str">
            <v xml:space="preserve">Remove and replace the part with standard Tools. </v>
          </cell>
          <cell r="AR170" t="str">
            <v xml:space="preserve">Repair by exchange available at First or Second line without special facilities. </v>
          </cell>
          <cell r="AS170" t="str">
            <v xml:space="preserve">No consumeables predicted. </v>
          </cell>
          <cell r="AT170" t="str">
            <v xml:space="preserve">No Special Tools predicted. </v>
          </cell>
          <cell r="AU170">
            <v>1</v>
          </cell>
          <cell r="AV170" t="str">
            <v>No</v>
          </cell>
          <cell r="AW170" t="str">
            <v xml:space="preserve">No predicted life limitations. </v>
          </cell>
          <cell r="AY170">
            <v>173</v>
          </cell>
        </row>
        <row r="171">
          <cell r="A171">
            <v>174</v>
          </cell>
          <cell r="B171">
            <v>6</v>
          </cell>
          <cell r="C171" t="str">
            <v>Y-BS36</v>
          </cell>
          <cell r="E171" t="str">
            <v>MAIN TANK - 2 - PMRS</v>
          </cell>
          <cell r="F171">
            <v>0</v>
          </cell>
          <cell r="G171" t="str">
            <v>APU Fuel Supply</v>
          </cell>
          <cell r="H171" t="str">
            <v>M36 Bonded Seal</v>
          </cell>
          <cell r="I171">
            <v>1</v>
          </cell>
          <cell r="J171">
            <v>1</v>
          </cell>
          <cell r="K171">
            <v>0.19500000000000001</v>
          </cell>
          <cell r="L171">
            <v>0.19500000000000001</v>
          </cell>
          <cell r="M171">
            <v>1.9500000000000001E-7</v>
          </cell>
          <cell r="N171">
            <v>5128205.128205128</v>
          </cell>
          <cell r="O171" t="str">
            <v>NPRD 95 P2-179, Seal O-Ring - 0.0780 GF converted to GM.</v>
          </cell>
          <cell r="Q171">
            <v>1</v>
          </cell>
          <cell r="R171">
            <v>1.8833333333333333</v>
          </cell>
          <cell r="S171">
            <v>0.36725000000000002</v>
          </cell>
          <cell r="T171">
            <v>3</v>
          </cell>
          <cell r="U171">
            <v>12</v>
          </cell>
          <cell r="V171" t="str">
            <v>312</v>
          </cell>
          <cell r="W171">
            <v>167</v>
          </cell>
          <cell r="X171" t="str">
            <v>MAIN TANK - 2 - PMRS</v>
          </cell>
          <cell r="Y171" t="str">
            <v>Y</v>
          </cell>
          <cell r="Z171" t="str">
            <v>Not predicted to be repairable in situ without the removal of the Tank. Expected to need 2 mechanics to remove the tank.  Remove the Tank for access, See above for details. Remove Top plate to gain access to the Bulkhead to prevent excessive torque forces</v>
          </cell>
          <cell r="AA171" t="str">
            <v xml:space="preserve">No </v>
          </cell>
          <cell r="AB171" t="str">
            <v>Yes</v>
          </cell>
          <cell r="AC171">
            <v>0</v>
          </cell>
          <cell r="AD171">
            <v>0.875</v>
          </cell>
          <cell r="AE171">
            <v>0.05</v>
          </cell>
          <cell r="AF171">
            <v>0.875</v>
          </cell>
          <cell r="AG171">
            <v>8.3333333333333329E-2</v>
          </cell>
          <cell r="AH171">
            <v>0</v>
          </cell>
          <cell r="AI171">
            <v>0</v>
          </cell>
          <cell r="AJ171">
            <v>1.8833333333333333</v>
          </cell>
          <cell r="AK171" t="str">
            <v xml:space="preserve">Not predicted to be repairable in situ without the removal of the Tank. </v>
          </cell>
          <cell r="AL171" t="str">
            <v xml:space="preserve">Expected to need 2 mechanics to remove the tank.  </v>
          </cell>
          <cell r="AM171" t="str">
            <v xml:space="preserve">Remove the Tank for access, See above for details. Remove Top plate to gain access to the Bulkhead to prevent excessive torque forces. May require the removal of Safoam to gain access. </v>
          </cell>
          <cell r="AR171" t="str">
            <v xml:space="preserve">Repair by exchange available at First or Second line without special facilities. </v>
          </cell>
          <cell r="AS171" t="str">
            <v>Use thread-locking compound on fasteners. Use silicone grease on bonded seals for preservation.  Use anti-seizing grease/compound on bulkhead connectors and bolts.  Use  bonding compound on mounting strap clamp locations as required.</v>
          </cell>
          <cell r="AT171" t="str">
            <v xml:space="preserve">No Special Tools predicted. </v>
          </cell>
          <cell r="AU171">
            <v>2</v>
          </cell>
          <cell r="AV171" t="str">
            <v>yes - 10 years</v>
          </cell>
          <cell r="AW171" t="str">
            <v>Life Limited.  Exchange at 10 years.</v>
          </cell>
          <cell r="AY171">
            <v>174</v>
          </cell>
        </row>
        <row r="172">
          <cell r="A172">
            <v>175</v>
          </cell>
          <cell r="B172">
            <v>21</v>
          </cell>
          <cell r="C172" t="str">
            <v>FT28436</v>
          </cell>
          <cell r="E172" t="str">
            <v>MAIN TANK - 2 - PMRS</v>
          </cell>
          <cell r="F172">
            <v>0</v>
          </cell>
          <cell r="G172" t="str">
            <v>APU Fuel Supply</v>
          </cell>
          <cell r="H172" t="str">
            <v>M36 Thin Nut LH Thread</v>
          </cell>
          <cell r="I172">
            <v>1</v>
          </cell>
          <cell r="J172">
            <v>1</v>
          </cell>
          <cell r="K172">
            <v>4.4857137227114409E-2</v>
          </cell>
          <cell r="L172">
            <v>4.4857137227114409E-2</v>
          </cell>
          <cell r="M172">
            <v>4.4857137227114411E-8</v>
          </cell>
          <cell r="N172">
            <v>22292996.428571429</v>
          </cell>
          <cell r="O172" t="str">
            <v>NPRD 95 P2-146, Nut Plain Hexagon P# MS-51968-17- 1/624.2039M GM converted to hours.</v>
          </cell>
          <cell r="Q172">
            <v>1</v>
          </cell>
          <cell r="R172">
            <v>7.6666666666666661E-2</v>
          </cell>
          <cell r="S172">
            <v>3.4390471874121043E-3</v>
          </cell>
          <cell r="T172">
            <v>3</v>
          </cell>
          <cell r="U172">
            <v>12</v>
          </cell>
          <cell r="V172" t="str">
            <v>312</v>
          </cell>
          <cell r="W172">
            <v>168</v>
          </cell>
          <cell r="X172" t="str">
            <v>MAIN TANK - 2 - PMRS</v>
          </cell>
          <cell r="Y172" t="str">
            <v>Y</v>
          </cell>
          <cell r="Z172" t="str">
            <v>Predicted to be repairable in situ. Expected to need 1 mechanic to conduct maintenance.  Remove and replace the part with standard Tools. Repair by exchange available at First or Second line without special facilities. No consumeables predicted. No Specia</v>
          </cell>
          <cell r="AA172" t="str">
            <v>YES</v>
          </cell>
          <cell r="AB172" t="str">
            <v>NO</v>
          </cell>
          <cell r="AC172">
            <v>0</v>
          </cell>
          <cell r="AD172">
            <v>0</v>
          </cell>
          <cell r="AE172">
            <v>7.6666666666666661E-2</v>
          </cell>
          <cell r="AF172">
            <v>0</v>
          </cell>
          <cell r="AG172">
            <v>0</v>
          </cell>
          <cell r="AH172">
            <v>0</v>
          </cell>
          <cell r="AI172">
            <v>0</v>
          </cell>
          <cell r="AJ172">
            <v>7.6666666666666661E-2</v>
          </cell>
          <cell r="AK172" t="str">
            <v xml:space="preserve">Predicted to be repairable in situ. </v>
          </cell>
          <cell r="AL172" t="str">
            <v xml:space="preserve">Expected to need 1 mechanic to conduct maintenance.  </v>
          </cell>
          <cell r="AO172" t="str">
            <v xml:space="preserve">Remove and replace the part with standard Tools. </v>
          </cell>
          <cell r="AR172" t="str">
            <v xml:space="preserve">Repair by exchange available at First or Second line without special facilities. </v>
          </cell>
          <cell r="AS172" t="str">
            <v xml:space="preserve">No consumeables predicted. </v>
          </cell>
          <cell r="AT172" t="str">
            <v xml:space="preserve">No Special Tools predicted. </v>
          </cell>
          <cell r="AU172">
            <v>1</v>
          </cell>
          <cell r="AV172" t="str">
            <v>No</v>
          </cell>
          <cell r="AW172" t="str">
            <v xml:space="preserve">No predicted life limitations. </v>
          </cell>
          <cell r="AY172">
            <v>175</v>
          </cell>
        </row>
        <row r="173">
          <cell r="A173">
            <v>176</v>
          </cell>
          <cell r="B173">
            <v>44</v>
          </cell>
          <cell r="C173" t="str">
            <v/>
          </cell>
          <cell r="E173" t="str">
            <v>MAIN TANK - 2 - PMRS</v>
          </cell>
          <cell r="F173">
            <v>0</v>
          </cell>
          <cell r="G173" t="str">
            <v>APU Fuel Supply</v>
          </cell>
          <cell r="H173" t="str">
            <v>Banjo Backing Block</v>
          </cell>
          <cell r="I173">
            <v>1</v>
          </cell>
          <cell r="J173">
            <v>1</v>
          </cell>
          <cell r="K173">
            <v>2.5424000000000002</v>
          </cell>
          <cell r="L173">
            <v>2.5424000000000002</v>
          </cell>
          <cell r="M173">
            <v>2.5424000000000004E-6</v>
          </cell>
          <cell r="N173">
            <v>393329.13782252988</v>
          </cell>
          <cell r="O173" t="str">
            <v>NPRD 95 P2-49, Connector Adapter - 0.0908M converted to hours</v>
          </cell>
          <cell r="Q173">
            <v>1</v>
          </cell>
          <cell r="R173">
            <v>1.1599999999999999</v>
          </cell>
          <cell r="S173">
            <v>2.9491840000000002</v>
          </cell>
          <cell r="T173">
            <v>3</v>
          </cell>
          <cell r="U173">
            <v>12</v>
          </cell>
          <cell r="V173" t="str">
            <v>312</v>
          </cell>
          <cell r="W173">
            <v>169</v>
          </cell>
          <cell r="X173" t="str">
            <v>MAIN TANK - 2 - PMRS</v>
          </cell>
          <cell r="Y173" t="str">
            <v>Y</v>
          </cell>
          <cell r="Z173" t="str">
            <v>Not predicted to be repairable in situ without the removal of the Tank. Expected to need 2 mechanics to remove the tank.  Remove the Tank for access, See above for details. Repair by exchange available at First or Second line without special facilities. U</v>
          </cell>
          <cell r="AA173" t="str">
            <v>No</v>
          </cell>
          <cell r="AB173" t="str">
            <v>Yes</v>
          </cell>
          <cell r="AC173">
            <v>0</v>
          </cell>
          <cell r="AD173">
            <v>0.5</v>
          </cell>
          <cell r="AE173">
            <v>7.6666666666666661E-2</v>
          </cell>
          <cell r="AF173">
            <v>0.5</v>
          </cell>
          <cell r="AG173">
            <v>8.3333333333333329E-2</v>
          </cell>
          <cell r="AH173">
            <v>0</v>
          </cell>
          <cell r="AI173">
            <v>0</v>
          </cell>
          <cell r="AJ173">
            <v>1.1599999999999999</v>
          </cell>
          <cell r="AK173" t="str">
            <v xml:space="preserve">Not predicted to be repairable in situ without the removal of the Tank. </v>
          </cell>
          <cell r="AL173" t="str">
            <v xml:space="preserve">Expected to need 2 mechanics to remove the tank.  </v>
          </cell>
          <cell r="AM173" t="str">
            <v xml:space="preserve">Remove the Tank for access, See above for details. </v>
          </cell>
          <cell r="AR173" t="str">
            <v xml:space="preserve">Repair by exchange available at First or Second line without special facilities. </v>
          </cell>
          <cell r="AS173" t="str">
            <v>Use thread-locking compound on fasteners. Use silicone grease on bonded seals for preservation.  Use anti-seizing grease/compound on bulkhead connectors and bolts.  Use  bonding compound on mounting strap clamp locations as required.</v>
          </cell>
          <cell r="AT173" t="str">
            <v xml:space="preserve">No Special Tools predicted. </v>
          </cell>
          <cell r="AU173">
            <v>2</v>
          </cell>
          <cell r="AV173" t="str">
            <v>No</v>
          </cell>
          <cell r="AW173" t="str">
            <v xml:space="preserve">No predicted life limitations. </v>
          </cell>
          <cell r="AY173">
            <v>176</v>
          </cell>
        </row>
        <row r="174">
          <cell r="A174">
            <v>177</v>
          </cell>
          <cell r="B174">
            <v>28</v>
          </cell>
          <cell r="C174" t="str">
            <v>FT28672</v>
          </cell>
          <cell r="E174" t="str">
            <v>MAIN TANK - 2 - PMRS</v>
          </cell>
          <cell r="F174" t="str">
            <v>Cradle</v>
          </cell>
          <cell r="G174" t="str">
            <v>Tank Restraint Straps</v>
          </cell>
          <cell r="H174" t="str">
            <v>2" Wide Stainless Steel Body Kit</v>
          </cell>
          <cell r="I174">
            <v>1</v>
          </cell>
          <cell r="J174">
            <v>1</v>
          </cell>
          <cell r="K174">
            <v>0.112</v>
          </cell>
          <cell r="L174">
            <v>0.112</v>
          </cell>
          <cell r="M174">
            <v>1.12E-7</v>
          </cell>
          <cell r="N174">
            <v>8928571.4285714291</v>
          </cell>
          <cell r="O174" t="str">
            <v>NPRD 95 P2- 152, Plate Universal - 0.0040M converted to hours</v>
          </cell>
          <cell r="Q174">
            <v>1</v>
          </cell>
          <cell r="R174">
            <v>1.85</v>
          </cell>
          <cell r="S174">
            <v>0.2072</v>
          </cell>
          <cell r="T174">
            <v>3</v>
          </cell>
          <cell r="U174">
            <v>13</v>
          </cell>
          <cell r="V174" t="str">
            <v>313</v>
          </cell>
          <cell r="W174">
            <v>170</v>
          </cell>
          <cell r="X174" t="str">
            <v>MAIN TANK - 2 - PMRS</v>
          </cell>
          <cell r="Y174" t="str">
            <v>Y</v>
          </cell>
          <cell r="Z174" t="str">
            <v>Not predicted to be repairable in situ without the removal of the Tank. Expected to need 2 mechanics to remove the tank.  Remove and replace tank in accordance with above.  Remove and replace the part with standard Tools. Repair by exchange available at F</v>
          </cell>
          <cell r="AA174" t="str">
            <v>NO</v>
          </cell>
          <cell r="AB174" t="str">
            <v>YES</v>
          </cell>
          <cell r="AC174">
            <v>0</v>
          </cell>
          <cell r="AD174">
            <v>0.5</v>
          </cell>
          <cell r="AE174">
            <v>0.76666666666666661</v>
          </cell>
          <cell r="AF174">
            <v>0.5</v>
          </cell>
          <cell r="AG174">
            <v>8.3333333333333329E-2</v>
          </cell>
          <cell r="AH174">
            <v>0</v>
          </cell>
          <cell r="AI174">
            <v>0</v>
          </cell>
          <cell r="AJ174">
            <v>1.85</v>
          </cell>
          <cell r="AK174" t="str">
            <v xml:space="preserve">Not predicted to be repairable in situ without the removal of the Tank. </v>
          </cell>
          <cell r="AL174" t="str">
            <v xml:space="preserve">Expected to need 2 mechanics to remove the tank.  </v>
          </cell>
          <cell r="AM174" t="str">
            <v xml:space="preserve">Remove and replace tank in accordance with above.  </v>
          </cell>
          <cell r="AO174" t="str">
            <v xml:space="preserve">Remove and replace the part with standard Tools. </v>
          </cell>
          <cell r="AR174" t="str">
            <v xml:space="preserve">Repair by exchange available at First or Second line without special facilities. </v>
          </cell>
          <cell r="AS174" t="str">
            <v>Use thread-locking compound on fasteners. Use silicone grease on bonded seals for preservation.  Use anti-seizing grease/compound on bulkhead connectors and bolts.  Use  bonding compound on mounting strap clamp locations as required.</v>
          </cell>
          <cell r="AT174" t="str">
            <v xml:space="preserve">No Special Tools predicted. </v>
          </cell>
          <cell r="AU174">
            <v>2</v>
          </cell>
          <cell r="AV174" t="str">
            <v>No</v>
          </cell>
          <cell r="AW174" t="str">
            <v xml:space="preserve">No predicted life limitations. </v>
          </cell>
          <cell r="AY174">
            <v>177</v>
          </cell>
        </row>
        <row r="175">
          <cell r="A175">
            <v>178</v>
          </cell>
          <cell r="B175">
            <v>49</v>
          </cell>
          <cell r="C175" t="str">
            <v>FT28230</v>
          </cell>
          <cell r="E175" t="str">
            <v>MAIN TANK - 2 - PMRS</v>
          </cell>
          <cell r="F175" t="str">
            <v>Insert</v>
          </cell>
          <cell r="G175" t="str">
            <v xml:space="preserve">Drain Plug Assembly </v>
          </cell>
          <cell r="H175" t="str">
            <v xml:space="preserve">M24 X 1.5 Nut Insert (RM) </v>
          </cell>
          <cell r="I175">
            <v>1</v>
          </cell>
          <cell r="J175">
            <v>1</v>
          </cell>
          <cell r="K175">
            <v>0.44800000000000001</v>
          </cell>
          <cell r="L175">
            <v>0.44800000000000001</v>
          </cell>
          <cell r="M175">
            <v>4.4799999999999999E-7</v>
          </cell>
          <cell r="N175">
            <v>2232142.8571428573</v>
          </cell>
          <cell r="O175" t="str">
            <v>NPRD 95 P2-122, Insert Mount Engine - 0.0160M converted to hours.</v>
          </cell>
          <cell r="Q175">
            <v>1</v>
          </cell>
          <cell r="R175">
            <v>1.1000000000000001</v>
          </cell>
          <cell r="S175">
            <v>0.49279999999999996</v>
          </cell>
          <cell r="T175">
            <v>3</v>
          </cell>
          <cell r="U175">
            <v>14</v>
          </cell>
          <cell r="V175" t="str">
            <v>314</v>
          </cell>
          <cell r="W175">
            <v>171</v>
          </cell>
          <cell r="X175" t="str">
            <v>MAIN TANK - 2 - PMRS</v>
          </cell>
          <cell r="Y175" t="str">
            <v>Y</v>
          </cell>
          <cell r="Z175" t="str">
            <v>Not predicted to be repairable in situ without the removal of the Tank. Expected to need 2 mechanics to remove the tank.  Remove and replace tank in accordance with above.  V. difficult to repair.  Tank will be beyond economic repair. Repair by exchange a</v>
          </cell>
          <cell r="AA175" t="str">
            <v xml:space="preserve">NO </v>
          </cell>
          <cell r="AB175" t="str">
            <v>YES</v>
          </cell>
          <cell r="AC175">
            <v>0</v>
          </cell>
          <cell r="AD175">
            <v>0.5</v>
          </cell>
          <cell r="AE175">
            <v>1.6666666666666666E-2</v>
          </cell>
          <cell r="AF175">
            <v>0.5</v>
          </cell>
          <cell r="AG175">
            <v>8.3333333333333329E-2</v>
          </cell>
          <cell r="AH175">
            <v>0</v>
          </cell>
          <cell r="AI175">
            <v>0</v>
          </cell>
          <cell r="AJ175">
            <v>1.1000000000000001</v>
          </cell>
          <cell r="AK175" t="str">
            <v xml:space="preserve">Not predicted to be repairable in situ without the removal of the Tank. </v>
          </cell>
          <cell r="AL175" t="str">
            <v xml:space="preserve">Expected to need 2 mechanics to remove the tank.  </v>
          </cell>
          <cell r="AM175" t="str">
            <v xml:space="preserve">Remove and replace tank in accordance with above.  </v>
          </cell>
          <cell r="AN175" t="str">
            <v xml:space="preserve">V. difficult to repair.  Tank will be beyond economic repair. </v>
          </cell>
          <cell r="AR175" t="str">
            <v xml:space="preserve">Repair by exchange available at First or Second line without special facilities. </v>
          </cell>
          <cell r="AS175" t="str">
            <v>Use thread-locking compound on fasteners. Use silicone grease on bonded seals for preservation.  Use anti-seizing grease/compound on bulkhead connectors and bolts.  Use  bonding compound on mounting strap clamp locations as required.</v>
          </cell>
          <cell r="AT175" t="str">
            <v xml:space="preserve">No Special Tools predicted. </v>
          </cell>
          <cell r="AU175">
            <v>2</v>
          </cell>
          <cell r="AV175" t="str">
            <v>No</v>
          </cell>
          <cell r="AW175" t="str">
            <v xml:space="preserve">No predicted life limitations. </v>
          </cell>
          <cell r="AY175">
            <v>178</v>
          </cell>
        </row>
        <row r="176">
          <cell r="A176">
            <v>179</v>
          </cell>
          <cell r="B176">
            <v>9</v>
          </cell>
          <cell r="C176" t="str">
            <v>ROV16SCFX</v>
          </cell>
          <cell r="E176" t="str">
            <v>MAIN TANK - 2 - PMRS</v>
          </cell>
          <cell r="F176" t="str">
            <v>Fitting</v>
          </cell>
          <cell r="G176" t="str">
            <v xml:space="preserve">Drain Plug Assembly </v>
          </cell>
          <cell r="H176" t="str">
            <v>M24 X 1.5 Solid Plug</v>
          </cell>
          <cell r="I176">
            <v>1</v>
          </cell>
          <cell r="J176">
            <v>1</v>
          </cell>
          <cell r="K176">
            <v>0.29959999999999998</v>
          </cell>
          <cell r="L176">
            <v>0.29959999999999998</v>
          </cell>
          <cell r="M176">
            <v>2.9959999999999996E-7</v>
          </cell>
          <cell r="N176">
            <v>3337783.7116154875</v>
          </cell>
          <cell r="O176" t="str">
            <v>NPRD 95 P2-152, Plug - 0.0107M converted to hours</v>
          </cell>
          <cell r="Q176">
            <v>1</v>
          </cell>
          <cell r="R176">
            <v>0.18333333333333332</v>
          </cell>
          <cell r="S176">
            <v>5.4926666666666658E-2</v>
          </cell>
          <cell r="T176">
            <v>3</v>
          </cell>
          <cell r="U176">
            <v>14</v>
          </cell>
          <cell r="V176" t="str">
            <v>314</v>
          </cell>
          <cell r="W176">
            <v>172</v>
          </cell>
          <cell r="X176" t="str">
            <v>MAIN TANK - 2 - PMRS</v>
          </cell>
          <cell r="Y176" t="str">
            <v>Y</v>
          </cell>
          <cell r="Z176" t="str">
            <v>Predicted to be repairable in situ. Expected to need 1 mechanic to conduct maintenance.  Remove and replace the part with standard Tools. Repair by exchange available at First or Second line without special facilities. No consumeables predicted. No Specia</v>
          </cell>
          <cell r="AA176" t="str">
            <v>YES</v>
          </cell>
          <cell r="AB176" t="str">
            <v>NO</v>
          </cell>
          <cell r="AC176">
            <v>0</v>
          </cell>
          <cell r="AD176">
            <v>0</v>
          </cell>
          <cell r="AE176">
            <v>0.18333333333333332</v>
          </cell>
          <cell r="AF176">
            <v>0</v>
          </cell>
          <cell r="AG176">
            <v>0</v>
          </cell>
          <cell r="AH176">
            <v>0</v>
          </cell>
          <cell r="AI176">
            <v>0</v>
          </cell>
          <cell r="AJ176">
            <v>0.18333333333333332</v>
          </cell>
          <cell r="AK176" t="str">
            <v xml:space="preserve">Predicted to be repairable in situ. </v>
          </cell>
          <cell r="AL176" t="str">
            <v xml:space="preserve">Expected to need 1 mechanic to conduct maintenance.  </v>
          </cell>
          <cell r="AO176" t="str">
            <v xml:space="preserve">Remove and replace the part with standard Tools. </v>
          </cell>
          <cell r="AR176" t="str">
            <v xml:space="preserve">Repair by exchange available at First or Second line without special facilities. </v>
          </cell>
          <cell r="AS176" t="str">
            <v xml:space="preserve">No consumeables predicted. </v>
          </cell>
          <cell r="AT176" t="str">
            <v xml:space="preserve">No Special Tools predicted. </v>
          </cell>
          <cell r="AU176">
            <v>1</v>
          </cell>
          <cell r="AV176" t="str">
            <v>No</v>
          </cell>
          <cell r="AW176" t="str">
            <v xml:space="preserve">No predicted life limitations. </v>
          </cell>
          <cell r="AY176">
            <v>179</v>
          </cell>
        </row>
        <row r="177">
          <cell r="A177">
            <v>180</v>
          </cell>
          <cell r="B177">
            <v>6</v>
          </cell>
          <cell r="C177" t="str">
            <v>Y-BS-M24</v>
          </cell>
          <cell r="E177" t="str">
            <v>MAIN TANK - 2 - PMRS</v>
          </cell>
          <cell r="F177" t="str">
            <v>Seal</v>
          </cell>
          <cell r="G177" t="str">
            <v xml:space="preserve">Drain Plug Assembly </v>
          </cell>
          <cell r="H177" t="str">
            <v>M24 X 1.5 Bonded Seal</v>
          </cell>
          <cell r="I177">
            <v>1</v>
          </cell>
          <cell r="J177">
            <v>1</v>
          </cell>
          <cell r="K177">
            <v>0.19500000000000001</v>
          </cell>
          <cell r="L177">
            <v>0.19500000000000001</v>
          </cell>
          <cell r="M177">
            <v>1.9500000000000001E-7</v>
          </cell>
          <cell r="N177">
            <v>5128205.128205128</v>
          </cell>
          <cell r="O177" t="str">
            <v>NPRD 95 P2-179, Seal O-Ring - 0.0780 GF converted to GM.</v>
          </cell>
          <cell r="Q177">
            <v>1</v>
          </cell>
          <cell r="R177">
            <v>1.8833333333333333</v>
          </cell>
          <cell r="S177">
            <v>0.36725000000000002</v>
          </cell>
          <cell r="T177">
            <v>3</v>
          </cell>
          <cell r="U177">
            <v>14</v>
          </cell>
          <cell r="V177" t="str">
            <v>314</v>
          </cell>
          <cell r="W177">
            <v>173</v>
          </cell>
          <cell r="X177" t="str">
            <v>MAIN TANK - 2 - PMRS</v>
          </cell>
          <cell r="Y177" t="str">
            <v>Y</v>
          </cell>
          <cell r="Z177" t="str">
            <v>Not predicted to be repairable in situ without the removal of the Tank. Expected to need 2 mechanics to remove the tank.  Remove the Tank for access, See above for details. Remove Top plate to gain access to the Bulkhead to prevent excessive torque forces</v>
          </cell>
          <cell r="AA177" t="str">
            <v xml:space="preserve">No </v>
          </cell>
          <cell r="AB177" t="str">
            <v>Yes</v>
          </cell>
          <cell r="AC177">
            <v>0</v>
          </cell>
          <cell r="AD177">
            <v>0.875</v>
          </cell>
          <cell r="AE177">
            <v>0.05</v>
          </cell>
          <cell r="AF177">
            <v>0.875</v>
          </cell>
          <cell r="AG177">
            <v>8.3333333333333329E-2</v>
          </cell>
          <cell r="AH177">
            <v>0</v>
          </cell>
          <cell r="AI177">
            <v>0</v>
          </cell>
          <cell r="AJ177">
            <v>1.8833333333333333</v>
          </cell>
          <cell r="AK177" t="str">
            <v xml:space="preserve">Not predicted to be repairable in situ without the removal of the Tank. </v>
          </cell>
          <cell r="AL177" t="str">
            <v xml:space="preserve">Expected to need 2 mechanics to remove the tank.  </v>
          </cell>
          <cell r="AM177" t="str">
            <v xml:space="preserve">Remove the Tank for access, See above for details. Remove Top plate to gain access to the Bulkhead to prevent excessive torque forces. May require the removal of Safoam to gain access. </v>
          </cell>
          <cell r="AR177" t="str">
            <v xml:space="preserve">Repair by exchange available at First or Second line without special facilities. </v>
          </cell>
          <cell r="AS177" t="str">
            <v>Use thread-locking compound on fasteners. Use silicone grease on bonded seals for preservation.  Use anti-seizing grease/compound on bulkhead connectors and bolts.  Use  bonding compound on mounting strap clamp locations as required.</v>
          </cell>
          <cell r="AT177" t="str">
            <v xml:space="preserve">No Special Tools predicted. </v>
          </cell>
          <cell r="AU177">
            <v>2</v>
          </cell>
          <cell r="AV177" t="str">
            <v>yes - 10 years</v>
          </cell>
          <cell r="AW177" t="str">
            <v>Life Limited.  Exchange at 10 years.</v>
          </cell>
          <cell r="AY177">
            <v>180</v>
          </cell>
        </row>
        <row r="178">
          <cell r="A178">
            <v>181</v>
          </cell>
          <cell r="B178">
            <v>0</v>
          </cell>
          <cell r="C178" t="str">
            <v>FT28503</v>
          </cell>
          <cell r="E178" t="str">
            <v>MAIN TANK - 3 - REPAIR &amp; RECOVERY</v>
          </cell>
          <cell r="F178" t="str">
            <v>MAIN TANK - 3 - REPAIR &amp; RECOVERY</v>
          </cell>
          <cell r="G178" t="str">
            <v>TANK</v>
          </cell>
          <cell r="H178" t="str">
            <v>TANK</v>
          </cell>
          <cell r="I178">
            <v>1</v>
          </cell>
          <cell r="J178">
            <v>1</v>
          </cell>
          <cell r="K178">
            <v>108.55420420566054</v>
          </cell>
          <cell r="L178">
            <v>108.55420420566054</v>
          </cell>
          <cell r="M178">
            <v>1.0855420420566054E-4</v>
          </cell>
          <cell r="N178">
            <v>9211.9877559551514</v>
          </cell>
          <cell r="O178" t="str">
            <v>Sum of Below Parts</v>
          </cell>
          <cell r="T178">
            <v>4</v>
          </cell>
          <cell r="U178">
            <v>1</v>
          </cell>
          <cell r="V178" t="str">
            <v>41</v>
          </cell>
          <cell r="W178">
            <v>174</v>
          </cell>
          <cell r="X178" t="str">
            <v>MAIN TANK - 3 - REPAIR &amp; RECOVERY</v>
          </cell>
          <cell r="Y178" t="str">
            <v>Y</v>
          </cell>
          <cell r="AI178" t="str">
            <v>MTTE =</v>
          </cell>
          <cell r="AJ178">
            <v>0.78499988888888894</v>
          </cell>
          <cell r="AY178">
            <v>181</v>
          </cell>
        </row>
        <row r="179">
          <cell r="A179">
            <v>182</v>
          </cell>
          <cell r="B179">
            <v>1</v>
          </cell>
          <cell r="C179" t="str">
            <v>FT28513</v>
          </cell>
          <cell r="E179" t="str">
            <v>MAIN TANK - 3 - REPAIR &amp; RECOVERY</v>
          </cell>
          <cell r="F179" t="str">
            <v>Moulding</v>
          </cell>
          <cell r="G179" t="str">
            <v>RM Tank</v>
          </cell>
          <cell r="H179" t="str">
            <v>Rotational Moulding</v>
          </cell>
          <cell r="I179">
            <v>1</v>
          </cell>
          <cell r="J179">
            <v>1</v>
          </cell>
          <cell r="K179">
            <v>3.5896000000000003</v>
          </cell>
          <cell r="L179">
            <v>3.5896000000000003</v>
          </cell>
          <cell r="M179">
            <v>3.5896000000000003E-6</v>
          </cell>
          <cell r="N179">
            <v>278582.57187430351</v>
          </cell>
          <cell r="O179" t="str">
            <v>NPRD 95 P2-213, Tank Fuel Engine - 0.1282M converted to hours</v>
          </cell>
          <cell r="Q179">
            <v>1</v>
          </cell>
          <cell r="R179">
            <v>1.6</v>
          </cell>
          <cell r="S179">
            <v>5.74336</v>
          </cell>
          <cell r="T179">
            <v>4</v>
          </cell>
          <cell r="U179">
            <v>2</v>
          </cell>
          <cell r="V179" t="str">
            <v>42</v>
          </cell>
          <cell r="W179">
            <v>175</v>
          </cell>
          <cell r="X179" t="str">
            <v>MAIN TANK - 3 - REPAIR &amp; RECOVERY</v>
          </cell>
          <cell r="Y179" t="str">
            <v>Y</v>
          </cell>
          <cell r="Z179" t="str">
            <v>Not predicted to be repairable in situ without the removal of the Tank. Expected to need 2 mechanics to remove the tank.  Drain the tank. Disconnect any pipework.  disconnect fuel level sensor and optical sensor.  Disconnect any retaining fasteners (strap</v>
          </cell>
          <cell r="AA179" t="str">
            <v xml:space="preserve">NO </v>
          </cell>
          <cell r="AB179" t="str">
            <v>YES</v>
          </cell>
          <cell r="AC179">
            <v>0</v>
          </cell>
          <cell r="AD179">
            <v>0.5</v>
          </cell>
          <cell r="AE179">
            <v>0.51666666666666661</v>
          </cell>
          <cell r="AF179">
            <v>0.5</v>
          </cell>
          <cell r="AG179">
            <v>8.3333333333333329E-2</v>
          </cell>
          <cell r="AH179">
            <v>0</v>
          </cell>
          <cell r="AI179">
            <v>0</v>
          </cell>
          <cell r="AJ179">
            <v>1.6</v>
          </cell>
          <cell r="AK179" t="str">
            <v xml:space="preserve">Not predicted to be repairable in situ without the removal of the Tank. </v>
          </cell>
          <cell r="AL179" t="str">
            <v xml:space="preserve">Expected to need 2 mechanics to remove the tank.  </v>
          </cell>
          <cell r="AM179" t="str">
            <v xml:space="preserve">Drain the tank. Disconnect any pipework.  disconnect fuel level sensor and optical sensor.  Disconnect any retaining fasteners (straps, cradles and mounting plates).  Carefully remove the tank to a clean padded work surface. Refit drain plug.  </v>
          </cell>
          <cell r="AN179" t="str">
            <v xml:space="preserve">Difficult to repair.  Some specialist patching is possible.  GKN can supply details. </v>
          </cell>
          <cell r="AR179" t="str">
            <v xml:space="preserve">Repair by exchange available at First or Second line without special facilities. </v>
          </cell>
          <cell r="AS179" t="str">
            <v>Use thread-locking compound on fasteners. Use silicone grease on bonded seals for preservation.  Use anti-seizing grease/compound on bulkhead connectors and bolts.  Use  bonding compound on mounting strap clamp locations as required.</v>
          </cell>
          <cell r="AT179" t="str">
            <v xml:space="preserve">No Special Tools predicted. </v>
          </cell>
          <cell r="AU179">
            <v>2</v>
          </cell>
          <cell r="AV179" t="str">
            <v>No</v>
          </cell>
          <cell r="AW179" t="str">
            <v xml:space="preserve">No predicted life limitations. </v>
          </cell>
          <cell r="AY179">
            <v>182</v>
          </cell>
        </row>
        <row r="180">
          <cell r="A180">
            <v>185</v>
          </cell>
          <cell r="B180">
            <v>10</v>
          </cell>
          <cell r="C180" t="str">
            <v>FT28483</v>
          </cell>
          <cell r="E180" t="str">
            <v>MAIN TANK - 3 - REPAIR &amp; RECOVERY</v>
          </cell>
          <cell r="F180" t="str">
            <v>Filler</v>
          </cell>
          <cell r="G180" t="str">
            <v>Reticulated Safety Foam</v>
          </cell>
          <cell r="H180" t="str">
            <v>SAFOAM Cut Block LRU</v>
          </cell>
          <cell r="I180">
            <v>1</v>
          </cell>
          <cell r="J180">
            <v>1</v>
          </cell>
          <cell r="K180">
            <v>1</v>
          </cell>
          <cell r="L180">
            <v>1</v>
          </cell>
          <cell r="M180">
            <v>9.9999999999999995E-7</v>
          </cell>
          <cell r="N180">
            <v>1000000</v>
          </cell>
          <cell r="O180" t="str">
            <v>Unsubstantiated Estimate</v>
          </cell>
          <cell r="Q180">
            <v>1</v>
          </cell>
          <cell r="R180">
            <v>1.91666</v>
          </cell>
          <cell r="S180">
            <v>1.91666</v>
          </cell>
          <cell r="T180">
            <v>4</v>
          </cell>
          <cell r="U180">
            <v>3</v>
          </cell>
          <cell r="V180" t="str">
            <v>43</v>
          </cell>
          <cell r="W180">
            <v>176</v>
          </cell>
          <cell r="X180" t="str">
            <v>MAIN TANK - 3 - REPAIR &amp; RECOVERY</v>
          </cell>
          <cell r="Y180" t="str">
            <v>Y</v>
          </cell>
          <cell r="Z180" t="str">
            <v>Not predicted to be repairable in situ without the removal of the Tank. Expected to need 2 mechanics to remove the tank.  Drain the tank. Disconnect any pipework.  Disconnect fuel level sensor and optical sensor.  Disconnect any retaining fasteners (strap</v>
          </cell>
          <cell r="AA180" t="str">
            <v xml:space="preserve">NO </v>
          </cell>
          <cell r="AB180" t="str">
            <v>YES</v>
          </cell>
          <cell r="AC180">
            <v>0</v>
          </cell>
          <cell r="AD180">
            <v>0.5</v>
          </cell>
          <cell r="AE180">
            <v>0.83332666666666666</v>
          </cell>
          <cell r="AF180">
            <v>0.5</v>
          </cell>
          <cell r="AG180">
            <v>8.3333333333333329E-2</v>
          </cell>
          <cell r="AH180">
            <v>0</v>
          </cell>
          <cell r="AI180">
            <v>0</v>
          </cell>
          <cell r="AJ180">
            <v>1.91666</v>
          </cell>
          <cell r="AK180" t="str">
            <v xml:space="preserve">Not predicted to be repairable in situ without the removal of the Tank. </v>
          </cell>
          <cell r="AL180" t="str">
            <v xml:space="preserve">Expected to need 2 mechanics to remove the tank.  </v>
          </cell>
          <cell r="AM180" t="str">
            <v>Drain the tank. Disconnect any pipework.  Disconnect fuel level sensor and optical sensor.  Disconnect any retaining fasteners (straps, cradles and mounting plates).  carefully remove the tank to a clean padded work surface. Refit drain plug.  Exchange ou</v>
          </cell>
          <cell r="AN180" t="str">
            <v xml:space="preserve">Systematically remove Safoam layers and discard in accordance with local responsibilities.  Carefully reinstall new layers of Safoam in accordance with instructions. </v>
          </cell>
          <cell r="AO180" t="str">
            <v xml:space="preserve">Systematically remove Safoam layers and discard in accordance with local responsibilities.  Carefully reinstall new layers of Safoam in accordance with instructions. </v>
          </cell>
          <cell r="AP180" t="str">
            <v>Close up in the reverse order and reinstall as necessary.</v>
          </cell>
          <cell r="AR180" t="str">
            <v xml:space="preserve">Repair by exchange available at First or Second line without special facilities. </v>
          </cell>
          <cell r="AS180" t="str">
            <v>Use thread-locking compound on fasteners. Use silicone grease on bonded seals for preservation.  Use anti-seizing grease/compound on bulkhead connectors and bolts.  Use  bonding compound on mounting strap clamp locations as required.</v>
          </cell>
          <cell r="AT180" t="str">
            <v xml:space="preserve">No Special Tools predicted. </v>
          </cell>
          <cell r="AU180">
            <v>2</v>
          </cell>
          <cell r="AV180" t="str">
            <v>yes - 10 years</v>
          </cell>
          <cell r="AW180" t="str">
            <v>Life Limited.  Exchange at 10 years.</v>
          </cell>
          <cell r="AY180">
            <v>185</v>
          </cell>
        </row>
        <row r="181">
          <cell r="A181">
            <v>186</v>
          </cell>
          <cell r="B181">
            <v>30</v>
          </cell>
          <cell r="C181" t="str">
            <v>FT28198</v>
          </cell>
          <cell r="E181" t="str">
            <v>MAIN TANK - 3 - REPAIR &amp; RECOVERY</v>
          </cell>
          <cell r="F181" t="str">
            <v>Fastener</v>
          </cell>
          <cell r="G181" t="str">
            <v>Earthing Boss</v>
          </cell>
          <cell r="H181" t="str">
            <v>M8 Earthing Boss</v>
          </cell>
          <cell r="I181">
            <v>1</v>
          </cell>
          <cell r="J181">
            <v>1</v>
          </cell>
          <cell r="K181">
            <v>5.6000000000000001E-2</v>
          </cell>
          <cell r="L181">
            <v>5.6000000000000001E-2</v>
          </cell>
          <cell r="M181">
            <v>5.5999999999999999E-8</v>
          </cell>
          <cell r="N181">
            <v>17857142.857142858</v>
          </cell>
          <cell r="O181" t="str">
            <v>NPRD 95 P2-20, Bolt Hex Head - 0.0020M converted to hours</v>
          </cell>
          <cell r="Q181">
            <v>1</v>
          </cell>
          <cell r="R181">
            <v>0.05</v>
          </cell>
          <cell r="S181">
            <v>2.8000000000000004E-3</v>
          </cell>
          <cell r="T181">
            <v>4</v>
          </cell>
          <cell r="U181">
            <v>4</v>
          </cell>
          <cell r="V181" t="str">
            <v>44</v>
          </cell>
          <cell r="W181">
            <v>177</v>
          </cell>
          <cell r="X181" t="str">
            <v>MAIN TANK - 3 - REPAIR &amp; RECOVERY</v>
          </cell>
          <cell r="Y181" t="str">
            <v>Y</v>
          </cell>
          <cell r="Z181" t="str">
            <v>Predicted to be repairable in situ. Expected to need 1 mechanic to conduct maintenance.  Remove and replace the part with standard Tools. Repair by exchange available at First or Second line without special facilities. No consumeables predicted. No Specia</v>
          </cell>
          <cell r="AA181" t="str">
            <v>YES</v>
          </cell>
          <cell r="AB181" t="str">
            <v>NO</v>
          </cell>
          <cell r="AC181">
            <v>0</v>
          </cell>
          <cell r="AD181">
            <v>0</v>
          </cell>
          <cell r="AE181">
            <v>0.05</v>
          </cell>
          <cell r="AF181">
            <v>0</v>
          </cell>
          <cell r="AG181">
            <v>0</v>
          </cell>
          <cell r="AH181">
            <v>0</v>
          </cell>
          <cell r="AI181">
            <v>0</v>
          </cell>
          <cell r="AJ181">
            <v>0.05</v>
          </cell>
          <cell r="AK181" t="str">
            <v xml:space="preserve">Predicted to be repairable in situ. </v>
          </cell>
          <cell r="AL181" t="str">
            <v xml:space="preserve">Expected to need 1 mechanic to conduct maintenance.  </v>
          </cell>
          <cell r="AO181" t="str">
            <v xml:space="preserve">Remove and replace the part with standard Tools. </v>
          </cell>
          <cell r="AR181" t="str">
            <v xml:space="preserve">Repair by exchange available at First or Second line without special facilities. </v>
          </cell>
          <cell r="AS181" t="str">
            <v xml:space="preserve">No consumeables predicted. </v>
          </cell>
          <cell r="AT181" t="str">
            <v xml:space="preserve">No Special Tools predicted. </v>
          </cell>
          <cell r="AU181">
            <v>1</v>
          </cell>
          <cell r="AV181" t="str">
            <v>No</v>
          </cell>
          <cell r="AW181" t="str">
            <v xml:space="preserve">No predicted life limitations. </v>
          </cell>
          <cell r="AY181">
            <v>186</v>
          </cell>
        </row>
        <row r="182">
          <cell r="A182">
            <v>187</v>
          </cell>
          <cell r="B182">
            <v>31</v>
          </cell>
          <cell r="C182" t="str">
            <v>BT-M3-20CSK</v>
          </cell>
          <cell r="E182" t="str">
            <v>MAIN TANK - 3 - REPAIR &amp; RECOVERY</v>
          </cell>
          <cell r="F182" t="str">
            <v>Fastener</v>
          </cell>
          <cell r="G182" t="str">
            <v>Earthing Boss</v>
          </cell>
          <cell r="H182" t="str">
            <v>M3 CSK SCREW</v>
          </cell>
          <cell r="I182">
            <v>1</v>
          </cell>
          <cell r="J182">
            <v>1</v>
          </cell>
          <cell r="K182">
            <v>5.6000000000000001E-2</v>
          </cell>
          <cell r="L182">
            <v>5.6000000000000001E-2</v>
          </cell>
          <cell r="M182">
            <v>5.5999999999999999E-8</v>
          </cell>
          <cell r="N182">
            <v>17857142.857142858</v>
          </cell>
          <cell r="O182" t="str">
            <v>NPRD 95 P2-20, Bolt Hex Head - 0.0020M converted to hours</v>
          </cell>
          <cell r="Q182">
            <v>1</v>
          </cell>
          <cell r="R182">
            <v>0.05</v>
          </cell>
          <cell r="S182">
            <v>2.8000000000000004E-3</v>
          </cell>
          <cell r="T182">
            <v>4</v>
          </cell>
          <cell r="U182">
            <v>4</v>
          </cell>
          <cell r="V182" t="str">
            <v>44</v>
          </cell>
          <cell r="W182">
            <v>178</v>
          </cell>
          <cell r="X182" t="str">
            <v>MAIN TANK - 3 - REPAIR &amp; RECOVERY</v>
          </cell>
          <cell r="Y182" t="str">
            <v>Y</v>
          </cell>
          <cell r="Z182" t="str">
            <v>Predicted to be repairable in situ. Expected to need 1 mechanic to conduct maintenance.  Remove and replace the part with standard Tools. Repair by exchange available at First or Second line without special facilities. No consumeables predicted. No Specia</v>
          </cell>
          <cell r="AA182" t="str">
            <v>YES</v>
          </cell>
          <cell r="AB182" t="str">
            <v>NO</v>
          </cell>
          <cell r="AC182">
            <v>0</v>
          </cell>
          <cell r="AD182">
            <v>0</v>
          </cell>
          <cell r="AE182">
            <v>0.05</v>
          </cell>
          <cell r="AF182">
            <v>0</v>
          </cell>
          <cell r="AG182">
            <v>0</v>
          </cell>
          <cell r="AH182">
            <v>0</v>
          </cell>
          <cell r="AI182">
            <v>0</v>
          </cell>
          <cell r="AJ182">
            <v>0.05</v>
          </cell>
          <cell r="AK182" t="str">
            <v xml:space="preserve">Predicted to be repairable in situ. </v>
          </cell>
          <cell r="AL182" t="str">
            <v xml:space="preserve">Expected to need 1 mechanic to conduct maintenance.  </v>
          </cell>
          <cell r="AO182" t="str">
            <v xml:space="preserve">Remove and replace the part with standard Tools. </v>
          </cell>
          <cell r="AR182" t="str">
            <v xml:space="preserve">Repair by exchange available at First or Second line without special facilities. </v>
          </cell>
          <cell r="AS182" t="str">
            <v xml:space="preserve">No consumeables predicted. </v>
          </cell>
          <cell r="AT182" t="str">
            <v xml:space="preserve">No Special Tools predicted. </v>
          </cell>
          <cell r="AU182">
            <v>1</v>
          </cell>
          <cell r="AV182" t="str">
            <v>No</v>
          </cell>
          <cell r="AW182" t="str">
            <v xml:space="preserve">No predicted life limitations. </v>
          </cell>
          <cell r="AY182">
            <v>187</v>
          </cell>
        </row>
        <row r="183">
          <cell r="A183">
            <v>188</v>
          </cell>
          <cell r="B183">
            <v>18</v>
          </cell>
          <cell r="C183" t="str">
            <v>BT-M8X10HX</v>
          </cell>
          <cell r="E183" t="str">
            <v>MAIN TANK - 3 - REPAIR &amp; RECOVERY</v>
          </cell>
          <cell r="F183" t="str">
            <v>Fastener</v>
          </cell>
          <cell r="G183" t="str">
            <v>Earthing Boss</v>
          </cell>
          <cell r="H183" t="str">
            <v>M8 BOLT HX HEAD</v>
          </cell>
          <cell r="I183">
            <v>1</v>
          </cell>
          <cell r="J183">
            <v>1</v>
          </cell>
          <cell r="K183">
            <v>5.6000000000000001E-2</v>
          </cell>
          <cell r="L183">
            <v>5.6000000000000001E-2</v>
          </cell>
          <cell r="M183">
            <v>5.5999999999999999E-8</v>
          </cell>
          <cell r="N183">
            <v>17857142.857142858</v>
          </cell>
          <cell r="O183" t="str">
            <v>NPRD 95 P2-20, Bolt Hex Head - 0.0020M converted to hours</v>
          </cell>
          <cell r="Q183">
            <v>1</v>
          </cell>
          <cell r="R183">
            <v>0.05</v>
          </cell>
          <cell r="S183">
            <v>2.8000000000000004E-3</v>
          </cell>
          <cell r="T183">
            <v>4</v>
          </cell>
          <cell r="U183">
            <v>4</v>
          </cell>
          <cell r="V183" t="str">
            <v>44</v>
          </cell>
          <cell r="W183">
            <v>179</v>
          </cell>
          <cell r="X183" t="str">
            <v>MAIN TANK - 3 - REPAIR &amp; RECOVERY</v>
          </cell>
          <cell r="Y183" t="str">
            <v>Y</v>
          </cell>
          <cell r="Z183" t="str">
            <v>Predicted to be repairable in situ. Expected to need 1 mechanic to conduct maintenance.  Remove and replace the part with standard Tools. Repair by exchange available at First or Second line without special facilities. No consumeables predicted. No Specia</v>
          </cell>
          <cell r="AA183" t="str">
            <v>YES</v>
          </cell>
          <cell r="AB183" t="str">
            <v>NO</v>
          </cell>
          <cell r="AC183">
            <v>0</v>
          </cell>
          <cell r="AD183">
            <v>0</v>
          </cell>
          <cell r="AE183">
            <v>0.05</v>
          </cell>
          <cell r="AF183">
            <v>0</v>
          </cell>
          <cell r="AG183">
            <v>0</v>
          </cell>
          <cell r="AH183">
            <v>0</v>
          </cell>
          <cell r="AI183">
            <v>0</v>
          </cell>
          <cell r="AJ183">
            <v>0.05</v>
          </cell>
          <cell r="AK183" t="str">
            <v xml:space="preserve">Predicted to be repairable in situ. </v>
          </cell>
          <cell r="AL183" t="str">
            <v xml:space="preserve">Expected to need 1 mechanic to conduct maintenance.  </v>
          </cell>
          <cell r="AO183" t="str">
            <v xml:space="preserve">Remove and replace the part with standard Tools. </v>
          </cell>
          <cell r="AR183" t="str">
            <v xml:space="preserve">Repair by exchange available at First or Second line without special facilities. </v>
          </cell>
          <cell r="AS183" t="str">
            <v xml:space="preserve">No consumeables predicted. </v>
          </cell>
          <cell r="AT183" t="str">
            <v xml:space="preserve">No Special Tools predicted. </v>
          </cell>
          <cell r="AU183">
            <v>1</v>
          </cell>
          <cell r="AV183" t="str">
            <v>No</v>
          </cell>
          <cell r="AW183" t="str">
            <v xml:space="preserve">No predicted life limitations. </v>
          </cell>
          <cell r="AY183">
            <v>188</v>
          </cell>
        </row>
        <row r="184">
          <cell r="A184">
            <v>190</v>
          </cell>
          <cell r="B184">
            <v>11</v>
          </cell>
          <cell r="C184" t="str">
            <v>FT28493</v>
          </cell>
          <cell r="E184" t="str">
            <v>MAIN TANK - 3 - REPAIR &amp; RECOVERY</v>
          </cell>
          <cell r="F184" t="str">
            <v>Fitting</v>
          </cell>
          <cell r="G184" t="str">
            <v>Top Access Plate Assy FT28393</v>
          </cell>
          <cell r="H184" t="str">
            <v>Plate</v>
          </cell>
          <cell r="I184">
            <v>1</v>
          </cell>
          <cell r="J184">
            <v>1</v>
          </cell>
          <cell r="K184">
            <v>0.224</v>
          </cell>
          <cell r="L184">
            <v>0.224</v>
          </cell>
          <cell r="M184">
            <v>2.2399999999999999E-7</v>
          </cell>
          <cell r="N184">
            <v>4464285.7142857146</v>
          </cell>
          <cell r="O184" t="str">
            <v>NPRD 95 P2-152, Plate - 0.008M GM converted to hours.</v>
          </cell>
          <cell r="Q184">
            <v>1</v>
          </cell>
          <cell r="R184">
            <v>0.55000000000000004</v>
          </cell>
          <cell r="S184">
            <v>0.12320000000000002</v>
          </cell>
          <cell r="T184">
            <v>4</v>
          </cell>
          <cell r="U184">
            <v>5</v>
          </cell>
          <cell r="V184" t="str">
            <v>45</v>
          </cell>
          <cell r="W184">
            <v>180</v>
          </cell>
          <cell r="X184" t="str">
            <v>MAIN TANK - 3 - REPAIR &amp; RECOVERY</v>
          </cell>
          <cell r="Y184" t="str">
            <v>Y</v>
          </cell>
          <cell r="Z184" t="str">
            <v>Predicted to be repairable in situ. Expected to need 1 mechanic to conduct maintenance.  Remove the Top Access Plate. Reinstall in the reverse order. Repair by exchange available at First or Second line without special facilities. No consumeables predicte</v>
          </cell>
          <cell r="AA184" t="str">
            <v>YES</v>
          </cell>
          <cell r="AB184" t="str">
            <v>NO</v>
          </cell>
          <cell r="AC184">
            <v>0</v>
          </cell>
          <cell r="AD184">
            <v>0</v>
          </cell>
          <cell r="AE184">
            <v>0.55000000000000004</v>
          </cell>
          <cell r="AF184">
            <v>0</v>
          </cell>
          <cell r="AG184">
            <v>0</v>
          </cell>
          <cell r="AH184">
            <v>0</v>
          </cell>
          <cell r="AI184">
            <v>0</v>
          </cell>
          <cell r="AJ184">
            <v>0.55000000000000004</v>
          </cell>
          <cell r="AK184" t="str">
            <v xml:space="preserve">Predicted to be repairable in situ. </v>
          </cell>
          <cell r="AL184" t="str">
            <v xml:space="preserve">Expected to need 1 mechanic to conduct maintenance.  </v>
          </cell>
          <cell r="AN184" t="str">
            <v xml:space="preserve">Remove the Top Access Plate. </v>
          </cell>
          <cell r="AP184" t="str">
            <v xml:space="preserve">Reinstall in the reverse order. </v>
          </cell>
          <cell r="AR184" t="str">
            <v xml:space="preserve">Repair by exchange available at First or Second line without special facilities. </v>
          </cell>
          <cell r="AS184" t="str">
            <v xml:space="preserve">No consumeables predicted. </v>
          </cell>
          <cell r="AT184" t="str">
            <v xml:space="preserve">No Special Tools predicted. </v>
          </cell>
          <cell r="AU184">
            <v>1</v>
          </cell>
          <cell r="AV184" t="str">
            <v>No</v>
          </cell>
          <cell r="AW184" t="str">
            <v xml:space="preserve">No predicted life limitations. </v>
          </cell>
          <cell r="AY184">
            <v>190</v>
          </cell>
        </row>
        <row r="185">
          <cell r="A185">
            <v>191</v>
          </cell>
          <cell r="B185">
            <v>12</v>
          </cell>
          <cell r="C185" t="str">
            <v>FT28243</v>
          </cell>
          <cell r="E185" t="str">
            <v>MAIN TANK - 3 - REPAIR &amp; RECOVERY</v>
          </cell>
          <cell r="F185" t="str">
            <v>Fitting</v>
          </cell>
          <cell r="G185" t="str">
            <v>Top Access Plate Assy FT28393</v>
          </cell>
          <cell r="H185" t="str">
            <v>Backing Ring</v>
          </cell>
          <cell r="I185">
            <v>1</v>
          </cell>
          <cell r="J185">
            <v>1</v>
          </cell>
          <cell r="K185">
            <v>0.89600000000000002</v>
          </cell>
          <cell r="L185">
            <v>0.89600000000000002</v>
          </cell>
          <cell r="M185">
            <v>8.9599999999999998E-7</v>
          </cell>
          <cell r="N185">
            <v>1116071.4285714286</v>
          </cell>
          <cell r="O185" t="str">
            <v>NPRD 95 P2- 176, Ring Backup - 0.0320M converted to hours</v>
          </cell>
          <cell r="Q185">
            <v>1</v>
          </cell>
          <cell r="R185">
            <v>0.63333333333333341</v>
          </cell>
          <cell r="S185">
            <v>0.56746666666666679</v>
          </cell>
          <cell r="T185">
            <v>4</v>
          </cell>
          <cell r="U185">
            <v>5</v>
          </cell>
          <cell r="V185" t="str">
            <v>45</v>
          </cell>
          <cell r="W185">
            <v>181</v>
          </cell>
          <cell r="X185" t="str">
            <v>MAIN TANK - 3 - REPAIR &amp; RECOVERY</v>
          </cell>
          <cell r="Y185" t="str">
            <v>Y</v>
          </cell>
          <cell r="Z185" t="str">
            <v>Predicted to be repairable in situ. Expected to need 1 mechanic to conduct maintenance.  Remove the Top Access Plate. Remove and replace the Backing Ring and Gasket as necessary. Reinstall in the reverse order. Repair by exchange available at First or Sec</v>
          </cell>
          <cell r="AA185" t="str">
            <v>YES</v>
          </cell>
          <cell r="AB185" t="str">
            <v>NO</v>
          </cell>
          <cell r="AC185">
            <v>0</v>
          </cell>
          <cell r="AD185">
            <v>0</v>
          </cell>
          <cell r="AE185">
            <v>0.55000000000000004</v>
          </cell>
          <cell r="AF185">
            <v>0</v>
          </cell>
          <cell r="AG185">
            <v>8.3333333333333329E-2</v>
          </cell>
          <cell r="AH185">
            <v>0</v>
          </cell>
          <cell r="AI185">
            <v>0</v>
          </cell>
          <cell r="AJ185">
            <v>0.63333333333333341</v>
          </cell>
          <cell r="AK185" t="str">
            <v xml:space="preserve">Predicted to be repairable in situ. </v>
          </cell>
          <cell r="AL185" t="str">
            <v xml:space="preserve">Expected to need 1 mechanic to conduct maintenance.  </v>
          </cell>
          <cell r="AN185" t="str">
            <v xml:space="preserve">Remove the Top Access Plate. </v>
          </cell>
          <cell r="AO185" t="str">
            <v xml:space="preserve">Remove and replace the Backing Ring and Gasket as necessary. </v>
          </cell>
          <cell r="AP185" t="str">
            <v xml:space="preserve">Reinstall in the reverse order. </v>
          </cell>
          <cell r="AR185" t="str">
            <v xml:space="preserve">Repair by exchange available at First or Second line without special facilities. </v>
          </cell>
          <cell r="AS185" t="str">
            <v xml:space="preserve">No consumeables predicted. </v>
          </cell>
          <cell r="AT185" t="str">
            <v xml:space="preserve">No Special Tools predicted. </v>
          </cell>
          <cell r="AU185">
            <v>1</v>
          </cell>
          <cell r="AV185" t="str">
            <v>No</v>
          </cell>
          <cell r="AW185" t="str">
            <v xml:space="preserve">No predicted life limitations. </v>
          </cell>
          <cell r="AY185">
            <v>191</v>
          </cell>
        </row>
        <row r="186">
          <cell r="A186">
            <v>192</v>
          </cell>
          <cell r="B186">
            <v>13</v>
          </cell>
          <cell r="C186" t="str">
            <v>FT28253</v>
          </cell>
          <cell r="E186" t="str">
            <v>MAIN TANK - 3 - REPAIR &amp; RECOVERY</v>
          </cell>
          <cell r="F186" t="str">
            <v>Seal</v>
          </cell>
          <cell r="G186" t="str">
            <v>Top Access Plate Assy FT28393</v>
          </cell>
          <cell r="H186" t="str">
            <v>Gasket</v>
          </cell>
          <cell r="I186">
            <v>2</v>
          </cell>
          <cell r="J186">
            <v>2</v>
          </cell>
          <cell r="K186">
            <v>2.8915175482151878E-3</v>
          </cell>
          <cell r="L186">
            <v>5.7830350964303756E-3</v>
          </cell>
          <cell r="M186">
            <v>5.7830350964303757E-9</v>
          </cell>
          <cell r="N186">
            <v>172919580</v>
          </cell>
          <cell r="O186" t="str">
            <v>NPRD 95 P2- 98, Gasket P# 2-242N674-70 - 1/864.5979 GF converted to GM.</v>
          </cell>
          <cell r="Q186">
            <v>1</v>
          </cell>
          <cell r="R186">
            <v>0.63333333333333341</v>
          </cell>
          <cell r="S186">
            <v>1.8312944472029524E-3</v>
          </cell>
          <cell r="T186">
            <v>4</v>
          </cell>
          <cell r="U186">
            <v>5</v>
          </cell>
          <cell r="V186" t="str">
            <v>45</v>
          </cell>
          <cell r="W186">
            <v>182</v>
          </cell>
          <cell r="X186" t="str">
            <v>MAIN TANK - 3 - REPAIR &amp; RECOVERY</v>
          </cell>
          <cell r="Y186" t="str">
            <v>Y</v>
          </cell>
          <cell r="Z186" t="str">
            <v>Predicted to be repairable in situ. Expected to need 1 mechanic to conduct maintenance.  Remove the Top Access Plate. Remove and replace the Backing Ring and Gasket as necessary. Reinstall in the reverse order. Repair by exchange available at First or Sec</v>
          </cell>
          <cell r="AA186" t="str">
            <v>YES</v>
          </cell>
          <cell r="AB186" t="str">
            <v>NO</v>
          </cell>
          <cell r="AC186">
            <v>0</v>
          </cell>
          <cell r="AD186">
            <v>0</v>
          </cell>
          <cell r="AE186">
            <v>0.55000000000000004</v>
          </cell>
          <cell r="AF186">
            <v>0</v>
          </cell>
          <cell r="AG186">
            <v>8.3333333333333329E-2</v>
          </cell>
          <cell r="AH186">
            <v>0</v>
          </cell>
          <cell r="AI186">
            <v>0</v>
          </cell>
          <cell r="AJ186">
            <v>0.63333333333333341</v>
          </cell>
          <cell r="AK186" t="str">
            <v xml:space="preserve">Predicted to be repairable in situ. </v>
          </cell>
          <cell r="AL186" t="str">
            <v xml:space="preserve">Expected to need 1 mechanic to conduct maintenance.  </v>
          </cell>
          <cell r="AN186" t="str">
            <v xml:space="preserve">Remove the Top Access Plate. </v>
          </cell>
          <cell r="AO186" t="str">
            <v xml:space="preserve">Remove and replace the Backing Ring and Gasket as necessary. </v>
          </cell>
          <cell r="AP186" t="str">
            <v xml:space="preserve">Reinstall in the reverse order. </v>
          </cell>
          <cell r="AR186" t="str">
            <v xml:space="preserve">Repair by exchange available at First or Second line without special facilities. </v>
          </cell>
          <cell r="AS186" t="str">
            <v xml:space="preserve">No consumeables predicted. </v>
          </cell>
          <cell r="AT186" t="str">
            <v xml:space="preserve">No Special Tools predicted. </v>
          </cell>
          <cell r="AU186">
            <v>1</v>
          </cell>
          <cell r="AV186" t="str">
            <v>yes - 10 years</v>
          </cell>
          <cell r="AW186" t="str">
            <v>Life Limited.  Exchange at 10 years.</v>
          </cell>
          <cell r="AY186">
            <v>192</v>
          </cell>
        </row>
        <row r="187">
          <cell r="A187">
            <v>193</v>
          </cell>
          <cell r="B187">
            <v>18</v>
          </cell>
          <cell r="C187" t="str">
            <v>BT-M6X25HX/SS</v>
          </cell>
          <cell r="E187" t="str">
            <v>MAIN TANK - 3 - REPAIR &amp; RECOVERY</v>
          </cell>
          <cell r="F187" t="str">
            <v>Fastener</v>
          </cell>
          <cell r="G187" t="str">
            <v>Top Access Plate Assy FT28393</v>
          </cell>
          <cell r="H187" t="str">
            <v>M6 Bolt Hex Head</v>
          </cell>
          <cell r="I187">
            <v>56</v>
          </cell>
          <cell r="J187">
            <v>56</v>
          </cell>
          <cell r="K187">
            <v>5.6000000000000001E-2</v>
          </cell>
          <cell r="L187">
            <v>3.1360000000000001</v>
          </cell>
          <cell r="M187">
            <v>3.1360000000000001E-6</v>
          </cell>
          <cell r="N187">
            <v>318877.55102040817</v>
          </cell>
          <cell r="O187" t="str">
            <v>NPRD 95 P2-20, Bolt Hex Head - 0.0020M converted to hours</v>
          </cell>
          <cell r="Q187">
            <v>1</v>
          </cell>
          <cell r="R187">
            <v>0.05</v>
          </cell>
          <cell r="S187">
            <v>2.8000000000000004E-3</v>
          </cell>
          <cell r="T187">
            <v>4</v>
          </cell>
          <cell r="U187">
            <v>5</v>
          </cell>
          <cell r="V187" t="str">
            <v>45</v>
          </cell>
          <cell r="W187">
            <v>183</v>
          </cell>
          <cell r="X187" t="str">
            <v>MAIN TANK - 3 - REPAIR &amp; RECOVERY</v>
          </cell>
          <cell r="Y187" t="str">
            <v>Y</v>
          </cell>
          <cell r="Z187" t="str">
            <v>Predicted to be repairable in situ. Expected to need 1 mechanic to conduct maintenance.  Remove and replace the part with standard Tools. Repair by exchange available at First or Second line without special facilities. No consumeables predicted. No Specia</v>
          </cell>
          <cell r="AA187" t="str">
            <v>YES</v>
          </cell>
          <cell r="AB187" t="str">
            <v>NO</v>
          </cell>
          <cell r="AC187">
            <v>0</v>
          </cell>
          <cell r="AD187">
            <v>0</v>
          </cell>
          <cell r="AE187">
            <v>0.05</v>
          </cell>
          <cell r="AF187">
            <v>0</v>
          </cell>
          <cell r="AG187">
            <v>0</v>
          </cell>
          <cell r="AH187">
            <v>0</v>
          </cell>
          <cell r="AI187">
            <v>0</v>
          </cell>
          <cell r="AJ187">
            <v>0.05</v>
          </cell>
          <cell r="AK187" t="str">
            <v xml:space="preserve">Predicted to be repairable in situ. </v>
          </cell>
          <cell r="AL187" t="str">
            <v xml:space="preserve">Expected to need 1 mechanic to conduct maintenance.  </v>
          </cell>
          <cell r="AO187" t="str">
            <v xml:space="preserve">Remove and replace the part with standard Tools. </v>
          </cell>
          <cell r="AR187" t="str">
            <v xml:space="preserve">Repair by exchange available at First or Second line without special facilities. </v>
          </cell>
          <cell r="AS187" t="str">
            <v xml:space="preserve">No consumeables predicted. </v>
          </cell>
          <cell r="AT187" t="str">
            <v xml:space="preserve">No Special Tools predicted. </v>
          </cell>
          <cell r="AU187">
            <v>1</v>
          </cell>
          <cell r="AV187" t="str">
            <v>No</v>
          </cell>
          <cell r="AW187" t="str">
            <v xml:space="preserve">No predicted life limitations. </v>
          </cell>
          <cell r="AY187">
            <v>193</v>
          </cell>
        </row>
        <row r="188">
          <cell r="A188">
            <v>194</v>
          </cell>
          <cell r="B188">
            <v>4</v>
          </cell>
          <cell r="C188" t="str">
            <v>Z-W-M6/SS</v>
          </cell>
          <cell r="E188" t="str">
            <v>MAIN TANK - 3 - REPAIR &amp; RECOVERY</v>
          </cell>
          <cell r="F188" t="str">
            <v>Fastener</v>
          </cell>
          <cell r="G188" t="str">
            <v>Top Access Plate Assy FT28393</v>
          </cell>
          <cell r="H188" t="str">
            <v>M6 Washer</v>
          </cell>
          <cell r="I188">
            <v>56</v>
          </cell>
          <cell r="J188">
            <v>56</v>
          </cell>
          <cell r="K188">
            <v>1.6613753838518822E-2</v>
          </cell>
          <cell r="L188">
            <v>0.93037021495705408</v>
          </cell>
          <cell r="M188">
            <v>9.3037021495705402E-7</v>
          </cell>
          <cell r="N188">
            <v>1074840.943877551</v>
          </cell>
          <cell r="O188" t="str">
            <v>NPRD 95 P2-237, Washer P# 7748743 - 1/1685.3506M GM converted to hours</v>
          </cell>
          <cell r="Q188">
            <v>1</v>
          </cell>
          <cell r="R188">
            <v>0.05</v>
          </cell>
          <cell r="S188">
            <v>8.3068769192594111E-4</v>
          </cell>
          <cell r="T188">
            <v>4</v>
          </cell>
          <cell r="U188">
            <v>5</v>
          </cell>
          <cell r="V188" t="str">
            <v>45</v>
          </cell>
          <cell r="W188">
            <v>184</v>
          </cell>
          <cell r="X188" t="str">
            <v>MAIN TANK - 3 - REPAIR &amp; RECOVERY</v>
          </cell>
          <cell r="Y188" t="str">
            <v>Y</v>
          </cell>
          <cell r="Z188" t="str">
            <v>Predicted to be repairable in situ. Expected to need 1 mechanic to conduct maintenance.  Remove and replace the part with standard Tools. Repair by exchange available at First or Second line without special facilities. No consumeables predicted. No Specia</v>
          </cell>
          <cell r="AA188" t="str">
            <v>YES</v>
          </cell>
          <cell r="AB188" t="str">
            <v>NO</v>
          </cell>
          <cell r="AC188">
            <v>0</v>
          </cell>
          <cell r="AD188">
            <v>0</v>
          </cell>
          <cell r="AE188">
            <v>0.05</v>
          </cell>
          <cell r="AF188">
            <v>0</v>
          </cell>
          <cell r="AG188">
            <v>0</v>
          </cell>
          <cell r="AH188">
            <v>0</v>
          </cell>
          <cell r="AI188">
            <v>0</v>
          </cell>
          <cell r="AJ188">
            <v>0.05</v>
          </cell>
          <cell r="AK188" t="str">
            <v xml:space="preserve">Predicted to be repairable in situ. </v>
          </cell>
          <cell r="AL188" t="str">
            <v xml:space="preserve">Expected to need 1 mechanic to conduct maintenance.  </v>
          </cell>
          <cell r="AO188" t="str">
            <v xml:space="preserve">Remove and replace the part with standard Tools. </v>
          </cell>
          <cell r="AR188" t="str">
            <v xml:space="preserve">Repair by exchange available at First or Second line without special facilities. </v>
          </cell>
          <cell r="AS188" t="str">
            <v xml:space="preserve">No consumeables predicted. </v>
          </cell>
          <cell r="AT188" t="str">
            <v xml:space="preserve">No Special Tools predicted. </v>
          </cell>
          <cell r="AU188">
            <v>1</v>
          </cell>
          <cell r="AV188" t="str">
            <v>No</v>
          </cell>
          <cell r="AW188" t="str">
            <v xml:space="preserve">No predicted life limitations. </v>
          </cell>
          <cell r="AY188">
            <v>194</v>
          </cell>
        </row>
        <row r="189">
          <cell r="A189">
            <v>195</v>
          </cell>
          <cell r="B189">
            <v>14</v>
          </cell>
          <cell r="C189" t="str">
            <v/>
          </cell>
          <cell r="E189" t="str">
            <v>MAIN TANK - 3 - REPAIR &amp; RECOVERY</v>
          </cell>
          <cell r="F189" t="str">
            <v>Fitting</v>
          </cell>
          <cell r="G189" t="str">
            <v>Fuel Filler LRU</v>
          </cell>
          <cell r="H189" t="str">
            <v>Pressure/Gravity Refuel Coupling</v>
          </cell>
          <cell r="I189">
            <v>1</v>
          </cell>
          <cell r="J189">
            <v>1</v>
          </cell>
          <cell r="K189">
            <v>0.89600000000000002</v>
          </cell>
          <cell r="L189">
            <v>0.89600000000000002</v>
          </cell>
          <cell r="M189">
            <v>8.9599999999999998E-7</v>
          </cell>
          <cell r="N189">
            <v>1116071.4285714286</v>
          </cell>
          <cell r="O189" t="str">
            <v>NPRD 95 P2-6, Adapter - 0.0320M converted to hours</v>
          </cell>
          <cell r="Q189">
            <v>1</v>
          </cell>
          <cell r="R189">
            <v>0.35</v>
          </cell>
          <cell r="S189">
            <v>0.31359999999999999</v>
          </cell>
          <cell r="T189">
            <v>4</v>
          </cell>
          <cell r="U189">
            <v>6</v>
          </cell>
          <cell r="V189" t="str">
            <v>46</v>
          </cell>
          <cell r="W189">
            <v>185</v>
          </cell>
          <cell r="X189" t="str">
            <v>MAIN TANK - 3 - REPAIR &amp; RECOVERY</v>
          </cell>
          <cell r="Y189" t="str">
            <v>Y</v>
          </cell>
          <cell r="Z189" t="str">
            <v>Predicted to be repairable in situ. Expected to need 1 mechanic to conduct maintenance.  Remove and replace the part with standard Tools. Repair by exchange available at First or Second line without special facilities. No consumeables predicted. No Specia</v>
          </cell>
          <cell r="AA189" t="str">
            <v>YES</v>
          </cell>
          <cell r="AB189" t="str">
            <v>NO</v>
          </cell>
          <cell r="AC189">
            <v>0</v>
          </cell>
          <cell r="AD189">
            <v>0</v>
          </cell>
          <cell r="AE189">
            <v>0.35</v>
          </cell>
          <cell r="AF189">
            <v>0</v>
          </cell>
          <cell r="AG189">
            <v>0</v>
          </cell>
          <cell r="AH189">
            <v>0</v>
          </cell>
          <cell r="AI189">
            <v>0</v>
          </cell>
          <cell r="AJ189">
            <v>0.35</v>
          </cell>
          <cell r="AK189" t="str">
            <v xml:space="preserve">Predicted to be repairable in situ. </v>
          </cell>
          <cell r="AL189" t="str">
            <v xml:space="preserve">Expected to need 1 mechanic to conduct maintenance.  </v>
          </cell>
          <cell r="AO189" t="str">
            <v xml:space="preserve">Remove and replace the part with standard Tools. </v>
          </cell>
          <cell r="AR189" t="str">
            <v xml:space="preserve">Repair by exchange available at First or Second line without special facilities. </v>
          </cell>
          <cell r="AS189" t="str">
            <v xml:space="preserve">No consumeables predicted. </v>
          </cell>
          <cell r="AT189" t="str">
            <v xml:space="preserve">No Special Tools predicted. </v>
          </cell>
          <cell r="AU189">
            <v>1</v>
          </cell>
          <cell r="AV189" t="str">
            <v>No</v>
          </cell>
          <cell r="AW189" t="str">
            <v xml:space="preserve">No predicted life limitations. </v>
          </cell>
          <cell r="AY189">
            <v>195</v>
          </cell>
        </row>
        <row r="190">
          <cell r="A190">
            <v>196</v>
          </cell>
          <cell r="B190">
            <v>15</v>
          </cell>
          <cell r="C190" t="str">
            <v>Y-FCMX109</v>
          </cell>
          <cell r="E190" t="str">
            <v>MAIN TANK - 3 - REPAIR &amp; RECOVERY</v>
          </cell>
          <cell r="F190" t="str">
            <v>Fitting</v>
          </cell>
          <cell r="G190" t="str">
            <v>Fuel Filler LRU</v>
          </cell>
          <cell r="H190" t="str">
            <v>STANAG 3105  Filler Cap &amp; Lanyard</v>
          </cell>
          <cell r="I190">
            <v>1</v>
          </cell>
          <cell r="J190">
            <v>1</v>
          </cell>
          <cell r="K190">
            <v>24.425797750743651</v>
          </cell>
          <cell r="L190">
            <v>24.425797750743651</v>
          </cell>
          <cell r="M190">
            <v>2.4425797750743652E-5</v>
          </cell>
          <cell r="N190">
            <v>40940.320975578157</v>
          </cell>
          <cell r="O190" t="str">
            <v>Similarity to FT54357</v>
          </cell>
          <cell r="Q190">
            <v>1</v>
          </cell>
          <cell r="R190">
            <v>0.35</v>
          </cell>
          <cell r="S190">
            <v>8.5490292127602778</v>
          </cell>
          <cell r="T190">
            <v>4</v>
          </cell>
          <cell r="U190">
            <v>6</v>
          </cell>
          <cell r="V190" t="str">
            <v>46</v>
          </cell>
          <cell r="W190">
            <v>186</v>
          </cell>
          <cell r="X190" t="str">
            <v>MAIN TANK - 3 - REPAIR &amp; RECOVERY</v>
          </cell>
          <cell r="Y190" t="str">
            <v>Y</v>
          </cell>
          <cell r="Z190" t="str">
            <v>Predicted to be repairable in situ. Expected to need 1 mechanic to conduct maintenance.  Remove and replace the part with standard Tools. Repair by exchange available at First or Second line without special facilities. No consumeables predicted. No Specia</v>
          </cell>
          <cell r="AA190" t="str">
            <v>YES</v>
          </cell>
          <cell r="AB190" t="str">
            <v>NO</v>
          </cell>
          <cell r="AC190">
            <v>0</v>
          </cell>
          <cell r="AD190">
            <v>0</v>
          </cell>
          <cell r="AE190">
            <v>0.35</v>
          </cell>
          <cell r="AF190">
            <v>0</v>
          </cell>
          <cell r="AG190">
            <v>0</v>
          </cell>
          <cell r="AH190">
            <v>0</v>
          </cell>
          <cell r="AI190">
            <v>0</v>
          </cell>
          <cell r="AJ190">
            <v>0.35</v>
          </cell>
          <cell r="AK190" t="str">
            <v xml:space="preserve">Predicted to be repairable in situ. </v>
          </cell>
          <cell r="AL190" t="str">
            <v xml:space="preserve">Expected to need 1 mechanic to conduct maintenance.  </v>
          </cell>
          <cell r="AO190" t="str">
            <v xml:space="preserve">Remove and replace the part with standard Tools. </v>
          </cell>
          <cell r="AR190" t="str">
            <v xml:space="preserve">Repair by exchange available at First or Second line without special facilities. </v>
          </cell>
          <cell r="AS190" t="str">
            <v xml:space="preserve">No consumeables predicted. </v>
          </cell>
          <cell r="AT190" t="str">
            <v xml:space="preserve">No Special Tools predicted. </v>
          </cell>
          <cell r="AU190">
            <v>1</v>
          </cell>
          <cell r="AV190" t="str">
            <v>No</v>
          </cell>
          <cell r="AW190" t="str">
            <v xml:space="preserve">No predicted life limitations. </v>
          </cell>
          <cell r="AY190">
            <v>196</v>
          </cell>
        </row>
        <row r="191">
          <cell r="A191">
            <v>197</v>
          </cell>
          <cell r="B191">
            <v>16</v>
          </cell>
          <cell r="C191" t="str">
            <v>FT28386</v>
          </cell>
          <cell r="E191" t="str">
            <v>MAIN TANK - 3 - REPAIR &amp; RECOVERY</v>
          </cell>
          <cell r="F191" t="str">
            <v>Seal</v>
          </cell>
          <cell r="G191" t="str">
            <v>Fuel Filler LRU</v>
          </cell>
          <cell r="H191" t="str">
            <v>Bayonet Fitting</v>
          </cell>
          <cell r="I191">
            <v>1</v>
          </cell>
          <cell r="J191">
            <v>1</v>
          </cell>
          <cell r="K191">
            <v>2.8915175482151878E-3</v>
          </cell>
          <cell r="L191">
            <v>2.8915175482151878E-3</v>
          </cell>
          <cell r="M191">
            <v>2.8915175482151878E-9</v>
          </cell>
          <cell r="N191">
            <v>345839160</v>
          </cell>
          <cell r="O191" t="str">
            <v>NPRD 95 P2- 98, Gasket P# 2-242N674-70 - 1/864.5979 GF converted to GM.</v>
          </cell>
          <cell r="Q191">
            <v>1</v>
          </cell>
          <cell r="R191">
            <v>0.35</v>
          </cell>
          <cell r="S191">
            <v>1.0120311418753156E-3</v>
          </cell>
          <cell r="T191">
            <v>4</v>
          </cell>
          <cell r="U191">
            <v>6</v>
          </cell>
          <cell r="V191" t="str">
            <v>46</v>
          </cell>
          <cell r="W191">
            <v>187</v>
          </cell>
          <cell r="X191" t="str">
            <v>MAIN TANK - 3 - REPAIR &amp; RECOVERY</v>
          </cell>
          <cell r="Y191" t="str">
            <v>Y</v>
          </cell>
          <cell r="Z191" t="str">
            <v>Predicted to be repairable in situ. Expected to need 1 mechanic to conduct maintenance.  Remove and replace the part with standard Tools. Repair by exchange available at First or Second line without special facilities. No consumeables predicted. No Specia</v>
          </cell>
          <cell r="AA191" t="str">
            <v>YES</v>
          </cell>
          <cell r="AB191" t="str">
            <v>NO</v>
          </cell>
          <cell r="AC191">
            <v>0</v>
          </cell>
          <cell r="AD191">
            <v>0</v>
          </cell>
          <cell r="AE191">
            <v>0.35</v>
          </cell>
          <cell r="AF191">
            <v>0</v>
          </cell>
          <cell r="AG191">
            <v>0</v>
          </cell>
          <cell r="AH191">
            <v>0</v>
          </cell>
          <cell r="AI191">
            <v>0</v>
          </cell>
          <cell r="AJ191">
            <v>0.35</v>
          </cell>
          <cell r="AK191" t="str">
            <v xml:space="preserve">Predicted to be repairable in situ. </v>
          </cell>
          <cell r="AL191" t="str">
            <v xml:space="preserve">Expected to need 1 mechanic to conduct maintenance.  </v>
          </cell>
          <cell r="AO191" t="str">
            <v xml:space="preserve">Remove and replace the part with standard Tools. </v>
          </cell>
          <cell r="AR191" t="str">
            <v xml:space="preserve">Repair by exchange available at First or Second line without special facilities. </v>
          </cell>
          <cell r="AS191" t="str">
            <v xml:space="preserve">No consumeables predicted. </v>
          </cell>
          <cell r="AT191" t="str">
            <v xml:space="preserve">No Special Tools predicted. </v>
          </cell>
          <cell r="AU191">
            <v>1</v>
          </cell>
          <cell r="AV191" t="str">
            <v>No</v>
          </cell>
          <cell r="AW191" t="str">
            <v xml:space="preserve">No predicted life limitations. </v>
          </cell>
          <cell r="AY191">
            <v>197</v>
          </cell>
        </row>
        <row r="192">
          <cell r="A192">
            <v>198</v>
          </cell>
          <cell r="B192">
            <v>17</v>
          </cell>
          <cell r="C192" t="str">
            <v/>
          </cell>
          <cell r="E192" t="str">
            <v>MAIN TANK - 3 - REPAIR &amp; RECOVERY</v>
          </cell>
          <cell r="F192" t="str">
            <v>Fitting</v>
          </cell>
          <cell r="G192" t="str">
            <v>Fuel Filler LRU</v>
          </cell>
          <cell r="H192" t="str">
            <v>Fuel Filler Strainer</v>
          </cell>
          <cell r="I192">
            <v>1</v>
          </cell>
          <cell r="J192">
            <v>1</v>
          </cell>
          <cell r="K192">
            <v>0.45419861196904177</v>
          </cell>
          <cell r="L192">
            <v>0.45419861196904177</v>
          </cell>
          <cell r="M192">
            <v>4.5419861196904176E-7</v>
          </cell>
          <cell r="N192">
            <v>2201680</v>
          </cell>
          <cell r="O192" t="str">
            <v>NPRD 95 P2-136, Mechanical Filter Screen - 1/11.0084 GB converted to GM</v>
          </cell>
          <cell r="Q192">
            <v>1</v>
          </cell>
          <cell r="R192">
            <v>0.35</v>
          </cell>
          <cell r="S192">
            <v>0.15896951418916461</v>
          </cell>
          <cell r="T192">
            <v>4</v>
          </cell>
          <cell r="U192">
            <v>6</v>
          </cell>
          <cell r="V192" t="str">
            <v>46</v>
          </cell>
          <cell r="W192">
            <v>188</v>
          </cell>
          <cell r="X192" t="str">
            <v>MAIN TANK - 3 - REPAIR &amp; RECOVERY</v>
          </cell>
          <cell r="Y192" t="str">
            <v>Y</v>
          </cell>
          <cell r="Z192" t="str">
            <v>Predicted to be repairable in situ. Expected to need 1 mechanic to conduct maintenance.  Remove and replace the part with standard Tools. Repair by exchange available at First or Second line without special facilities. No consumeables predicted. No Specia</v>
          </cell>
          <cell r="AA192" t="str">
            <v>YES</v>
          </cell>
          <cell r="AB192" t="str">
            <v>NO</v>
          </cell>
          <cell r="AC192">
            <v>0</v>
          </cell>
          <cell r="AD192">
            <v>0</v>
          </cell>
          <cell r="AE192">
            <v>0.35</v>
          </cell>
          <cell r="AF192">
            <v>0</v>
          </cell>
          <cell r="AG192">
            <v>0</v>
          </cell>
          <cell r="AH192">
            <v>0</v>
          </cell>
          <cell r="AI192">
            <v>0</v>
          </cell>
          <cell r="AJ192">
            <v>0.35</v>
          </cell>
          <cell r="AK192" t="str">
            <v xml:space="preserve">Predicted to be repairable in situ. </v>
          </cell>
          <cell r="AL192" t="str">
            <v xml:space="preserve">Expected to need 1 mechanic to conduct maintenance.  </v>
          </cell>
          <cell r="AO192" t="str">
            <v xml:space="preserve">Remove and replace the part with standard Tools. </v>
          </cell>
          <cell r="AR192" t="str">
            <v xml:space="preserve">Repair by exchange available at First or Second line without special facilities. </v>
          </cell>
          <cell r="AS192" t="str">
            <v xml:space="preserve">No consumeables predicted. </v>
          </cell>
          <cell r="AT192" t="str">
            <v xml:space="preserve">No Special Tools predicted. </v>
          </cell>
          <cell r="AU192">
            <v>1</v>
          </cell>
          <cell r="AV192" t="str">
            <v>No</v>
          </cell>
          <cell r="AW192" t="str">
            <v xml:space="preserve">No predicted life limitations. </v>
          </cell>
          <cell r="AY192">
            <v>198</v>
          </cell>
        </row>
        <row r="193">
          <cell r="A193">
            <v>199</v>
          </cell>
          <cell r="B193">
            <v>45</v>
          </cell>
          <cell r="C193" t="str">
            <v>Y-SS1310</v>
          </cell>
          <cell r="E193" t="str">
            <v>MAIN TANK - 3 - REPAIR &amp; RECOVERY</v>
          </cell>
          <cell r="F193" t="str">
            <v>Clamp</v>
          </cell>
          <cell r="G193" t="str">
            <v>Fuel Filler LRU</v>
          </cell>
          <cell r="H193" t="str">
            <v xml:space="preserve">Clamp  </v>
          </cell>
          <cell r="I193">
            <v>2</v>
          </cell>
          <cell r="J193">
            <v>2</v>
          </cell>
          <cell r="K193">
            <v>0.10381542448050761</v>
          </cell>
          <cell r="L193">
            <v>0.20763084896101522</v>
          </cell>
          <cell r="M193">
            <v>2.0763084896101523E-7</v>
          </cell>
          <cell r="N193">
            <v>4816240</v>
          </cell>
          <cell r="O193" t="str">
            <v>NPRD 95 P2-40, Clamp Hose P# 105 - 1/48.1624 GB converted to GM.</v>
          </cell>
          <cell r="Q193">
            <v>1</v>
          </cell>
          <cell r="R193">
            <v>0.51666666666666661</v>
          </cell>
          <cell r="S193">
            <v>5.3637969314928924E-2</v>
          </cell>
          <cell r="T193">
            <v>4</v>
          </cell>
          <cell r="U193">
            <v>6</v>
          </cell>
          <cell r="V193" t="str">
            <v>46</v>
          </cell>
          <cell r="W193">
            <v>189</v>
          </cell>
          <cell r="X193" t="str">
            <v>MAIN TANK - 3 - REPAIR &amp; RECOVERY</v>
          </cell>
          <cell r="Y193" t="str">
            <v>Y</v>
          </cell>
          <cell r="Z193" t="str">
            <v>Predicted to be repairable in situ. Expected to need 1 mechanic to conduct maintenance.  Remove the Top Access Plate. Remove and replace the part with standard Tools. Reinstall in the reverse order. Repair by exchange available at First or Second line wit</v>
          </cell>
          <cell r="AA193" t="str">
            <v>YES</v>
          </cell>
          <cell r="AB193" t="str">
            <v>NO</v>
          </cell>
          <cell r="AC193">
            <v>0</v>
          </cell>
          <cell r="AD193">
            <v>0</v>
          </cell>
          <cell r="AE193">
            <v>0.51666666666666661</v>
          </cell>
          <cell r="AF193">
            <v>0</v>
          </cell>
          <cell r="AG193">
            <v>0</v>
          </cell>
          <cell r="AH193">
            <v>0</v>
          </cell>
          <cell r="AI193">
            <v>0</v>
          </cell>
          <cell r="AJ193">
            <v>0.51666666666666661</v>
          </cell>
          <cell r="AK193" t="str">
            <v xml:space="preserve">Predicted to be repairable in situ. </v>
          </cell>
          <cell r="AL193" t="str">
            <v xml:space="preserve">Expected to need 1 mechanic to conduct maintenance.  </v>
          </cell>
          <cell r="AN193" t="str">
            <v xml:space="preserve">Remove the Top Access Plate. </v>
          </cell>
          <cell r="AO193" t="str">
            <v xml:space="preserve">Remove and replace the part with standard Tools. </v>
          </cell>
          <cell r="AP193" t="str">
            <v xml:space="preserve">Reinstall in the reverse order. </v>
          </cell>
          <cell r="AR193" t="str">
            <v xml:space="preserve">Repair by exchange available at First or Second line without special facilities. </v>
          </cell>
          <cell r="AS193" t="str">
            <v xml:space="preserve">No consumeables predicted. </v>
          </cell>
          <cell r="AT193" t="str">
            <v xml:space="preserve">No Special Tools predicted. </v>
          </cell>
          <cell r="AU193">
            <v>1</v>
          </cell>
          <cell r="AV193" t="str">
            <v>No</v>
          </cell>
          <cell r="AW193" t="str">
            <v xml:space="preserve">No predicted life limitations. </v>
          </cell>
          <cell r="AY193">
            <v>199</v>
          </cell>
        </row>
        <row r="194">
          <cell r="A194">
            <v>200</v>
          </cell>
          <cell r="B194">
            <v>32</v>
          </cell>
          <cell r="C194" t="str">
            <v>FT28385</v>
          </cell>
          <cell r="E194" t="str">
            <v>MAIN TANK - 3 - REPAIR &amp; RECOVERY</v>
          </cell>
          <cell r="F194" t="str">
            <v>Seal</v>
          </cell>
          <cell r="G194" t="str">
            <v>Fuel Filler LRU</v>
          </cell>
          <cell r="H194" t="str">
            <v>Flex P seal Rubber Moulding</v>
          </cell>
          <cell r="I194">
            <v>1</v>
          </cell>
          <cell r="J194">
            <v>1</v>
          </cell>
          <cell r="K194">
            <v>1.6613753838518822E-2</v>
          </cell>
          <cell r="L194">
            <v>1.6613753838518822E-2</v>
          </cell>
          <cell r="M194">
            <v>1.6613753838518823E-8</v>
          </cell>
          <cell r="N194">
            <v>60191092.857142858</v>
          </cell>
          <cell r="O194" t="str">
            <v>NPRD 95 P2-237, Washer P# 7748743 - 1/1685.3506M GM converted to hours</v>
          </cell>
          <cell r="Q194">
            <v>1</v>
          </cell>
          <cell r="R194">
            <v>0.05</v>
          </cell>
          <cell r="S194">
            <v>8.3068769192594111E-4</v>
          </cell>
          <cell r="T194">
            <v>4</v>
          </cell>
          <cell r="U194">
            <v>6</v>
          </cell>
          <cell r="V194" t="str">
            <v>46</v>
          </cell>
          <cell r="W194">
            <v>190</v>
          </cell>
          <cell r="X194" t="str">
            <v>MAIN TANK - 3 - REPAIR &amp; RECOVERY</v>
          </cell>
          <cell r="Y194" t="str">
            <v>Y</v>
          </cell>
          <cell r="Z194" t="str">
            <v>Predicted to be repairable in situ. Expected to need 1 mechanic to conduct maintenance.  Remove and replace the part with standard Tools. Repair by exchange available at First or Second line without special facilities. No consumeables predicted. No Specia</v>
          </cell>
          <cell r="AA194" t="str">
            <v>YES</v>
          </cell>
          <cell r="AB194" t="str">
            <v>NO</v>
          </cell>
          <cell r="AC194">
            <v>0</v>
          </cell>
          <cell r="AD194">
            <v>0</v>
          </cell>
          <cell r="AE194">
            <v>0.05</v>
          </cell>
          <cell r="AF194">
            <v>0</v>
          </cell>
          <cell r="AG194">
            <v>0</v>
          </cell>
          <cell r="AH194">
            <v>0</v>
          </cell>
          <cell r="AI194">
            <v>0</v>
          </cell>
          <cell r="AJ194">
            <v>0.05</v>
          </cell>
          <cell r="AK194" t="str">
            <v xml:space="preserve">Predicted to be repairable in situ. </v>
          </cell>
          <cell r="AL194" t="str">
            <v xml:space="preserve">Expected to need 1 mechanic to conduct maintenance.  </v>
          </cell>
          <cell r="AO194" t="str">
            <v xml:space="preserve">Remove and replace the part with standard Tools. </v>
          </cell>
          <cell r="AR194" t="str">
            <v xml:space="preserve">Repair by exchange available at First or Second line without special facilities. </v>
          </cell>
          <cell r="AS194" t="str">
            <v xml:space="preserve">No consumeables predicted. </v>
          </cell>
          <cell r="AT194" t="str">
            <v xml:space="preserve">No Special Tools predicted. </v>
          </cell>
          <cell r="AU194">
            <v>1</v>
          </cell>
          <cell r="AV194" t="str">
            <v>No</v>
          </cell>
          <cell r="AW194" t="str">
            <v xml:space="preserve">No predicted life limitations. </v>
          </cell>
          <cell r="AY194">
            <v>200</v>
          </cell>
        </row>
        <row r="195">
          <cell r="A195">
            <v>201</v>
          </cell>
          <cell r="B195">
            <v>20</v>
          </cell>
          <cell r="C195" t="str">
            <v/>
          </cell>
          <cell r="E195" t="str">
            <v>MAIN TANK - 3 - REPAIR &amp; RECOVERY</v>
          </cell>
          <cell r="F195" t="str">
            <v>Fitting</v>
          </cell>
          <cell r="G195" t="str">
            <v>Pressure Relief Valve (PRV) LRU (Air)</v>
          </cell>
          <cell r="H195" t="str">
            <v>PRV Unit</v>
          </cell>
          <cell r="I195">
            <v>1</v>
          </cell>
          <cell r="J195">
            <v>1</v>
          </cell>
          <cell r="K195">
            <v>5.98</v>
          </cell>
          <cell r="L195">
            <v>5.98</v>
          </cell>
          <cell r="M195">
            <v>5.9800000000000003E-6</v>
          </cell>
          <cell r="N195">
            <v>167224.08026755851</v>
          </cell>
          <cell r="O195" t="str">
            <v>NPRD 95 P2-225, Valve, Fuel, Pressure Regulator - 2.3920 GF converted to GM.</v>
          </cell>
          <cell r="Q195">
            <v>1</v>
          </cell>
          <cell r="R195">
            <v>0.51666666666666661</v>
          </cell>
          <cell r="S195">
            <v>3.0896666666666666</v>
          </cell>
          <cell r="T195">
            <v>4</v>
          </cell>
          <cell r="U195">
            <v>7</v>
          </cell>
          <cell r="V195" t="str">
            <v>47</v>
          </cell>
          <cell r="W195">
            <v>191</v>
          </cell>
          <cell r="X195" t="str">
            <v>MAIN TANK - 3 - REPAIR &amp; RECOVERY</v>
          </cell>
          <cell r="Y195" t="str">
            <v>Y</v>
          </cell>
          <cell r="Z195" t="str">
            <v>Predicted to be repairable in situ. Expected to need 1 mechanic to conduct maintenance.  Remove and replace the part with standard Tools. Repair by exchange available at First or Second line without special facilities. No consumeables predicted. No Specia</v>
          </cell>
          <cell r="AA195" t="str">
            <v>YES</v>
          </cell>
          <cell r="AB195" t="str">
            <v>NO</v>
          </cell>
          <cell r="AC195">
            <v>0</v>
          </cell>
          <cell r="AD195">
            <v>0</v>
          </cell>
          <cell r="AE195">
            <v>0.51666666666666661</v>
          </cell>
          <cell r="AF195">
            <v>0</v>
          </cell>
          <cell r="AG195">
            <v>0</v>
          </cell>
          <cell r="AH195">
            <v>0</v>
          </cell>
          <cell r="AI195">
            <v>0</v>
          </cell>
          <cell r="AJ195">
            <v>0.51666666666666661</v>
          </cell>
          <cell r="AK195" t="str">
            <v xml:space="preserve">Predicted to be repairable in situ. </v>
          </cell>
          <cell r="AL195" t="str">
            <v xml:space="preserve">Expected to need 1 mechanic to conduct maintenance.  </v>
          </cell>
          <cell r="AO195" t="str">
            <v xml:space="preserve">Remove and replace the part with standard Tools. </v>
          </cell>
          <cell r="AR195" t="str">
            <v xml:space="preserve">Repair by exchange available at First or Second line without special facilities. </v>
          </cell>
          <cell r="AS195" t="str">
            <v xml:space="preserve">No consumeables predicted. </v>
          </cell>
          <cell r="AT195" t="str">
            <v xml:space="preserve">No Special Tools predicted. </v>
          </cell>
          <cell r="AU195">
            <v>1</v>
          </cell>
          <cell r="AV195" t="str">
            <v>No</v>
          </cell>
          <cell r="AW195" t="str">
            <v xml:space="preserve">No predicted life limitations. </v>
          </cell>
          <cell r="AY195">
            <v>201</v>
          </cell>
        </row>
        <row r="196">
          <cell r="A196">
            <v>202</v>
          </cell>
          <cell r="B196">
            <v>13</v>
          </cell>
          <cell r="C196" t="str">
            <v/>
          </cell>
          <cell r="E196" t="str">
            <v>MAIN TANK - 3 - REPAIR &amp; RECOVERY</v>
          </cell>
          <cell r="F196" t="str">
            <v>Seal</v>
          </cell>
          <cell r="G196" t="str">
            <v>Pressure Relief Valve (PRV) LRU (Air)</v>
          </cell>
          <cell r="H196" t="str">
            <v>Gasket / 'O' Ring Seal - PRV</v>
          </cell>
          <cell r="I196">
            <v>1</v>
          </cell>
          <cell r="J196">
            <v>1</v>
          </cell>
          <cell r="K196">
            <v>2.8915175482151878E-3</v>
          </cell>
          <cell r="L196">
            <v>2.8915175482151878E-3</v>
          </cell>
          <cell r="M196">
            <v>2.8915175482151878E-9</v>
          </cell>
          <cell r="N196">
            <v>345839160</v>
          </cell>
          <cell r="O196" t="str">
            <v>NPRD 95 P2- 98, Gasket P# 2-242N674-70 - 1/864.5979 GF converted to GM.</v>
          </cell>
          <cell r="Q196">
            <v>1</v>
          </cell>
          <cell r="R196">
            <v>0.51666666666666661</v>
          </cell>
          <cell r="S196">
            <v>1.4939507332445135E-3</v>
          </cell>
          <cell r="T196">
            <v>4</v>
          </cell>
          <cell r="U196">
            <v>7</v>
          </cell>
          <cell r="V196" t="str">
            <v>47</v>
          </cell>
          <cell r="W196">
            <v>192</v>
          </cell>
          <cell r="X196" t="str">
            <v>MAIN TANK - 3 - REPAIR &amp; RECOVERY</v>
          </cell>
          <cell r="Y196" t="str">
            <v>Y</v>
          </cell>
          <cell r="Z196" t="str">
            <v>Predicted to be repairable in situ. Expected to need 1 mechanic to conduct maintenance.  Remove and replace the part with standard Tools. Repair by exchange available at First or Second line without special facilities. No consumeables predicted. No Specia</v>
          </cell>
          <cell r="AA196" t="str">
            <v>YES</v>
          </cell>
          <cell r="AB196" t="str">
            <v>NO</v>
          </cell>
          <cell r="AC196">
            <v>0</v>
          </cell>
          <cell r="AD196">
            <v>0</v>
          </cell>
          <cell r="AE196">
            <v>0.51666666666666661</v>
          </cell>
          <cell r="AF196">
            <v>0</v>
          </cell>
          <cell r="AG196">
            <v>0</v>
          </cell>
          <cell r="AH196">
            <v>0</v>
          </cell>
          <cell r="AI196">
            <v>0</v>
          </cell>
          <cell r="AJ196">
            <v>0.51666666666666661</v>
          </cell>
          <cell r="AK196" t="str">
            <v xml:space="preserve">Predicted to be repairable in situ. </v>
          </cell>
          <cell r="AL196" t="str">
            <v xml:space="preserve">Expected to need 1 mechanic to conduct maintenance.  </v>
          </cell>
          <cell r="AO196" t="str">
            <v xml:space="preserve">Remove and replace the part with standard Tools. </v>
          </cell>
          <cell r="AR196" t="str">
            <v xml:space="preserve">Repair by exchange available at First or Second line without special facilities. </v>
          </cell>
          <cell r="AS196" t="str">
            <v xml:space="preserve">No consumeables predicted. </v>
          </cell>
          <cell r="AT196" t="str">
            <v xml:space="preserve">No Special Tools predicted. </v>
          </cell>
          <cell r="AU196">
            <v>1</v>
          </cell>
          <cell r="AV196" t="str">
            <v>yes - 10 years</v>
          </cell>
          <cell r="AW196" t="str">
            <v>Life Limited.  Exchange at 10 years.</v>
          </cell>
          <cell r="AY196">
            <v>202</v>
          </cell>
        </row>
        <row r="197">
          <cell r="A197">
            <v>203</v>
          </cell>
          <cell r="B197">
            <v>21</v>
          </cell>
          <cell r="C197" t="str">
            <v/>
          </cell>
          <cell r="E197" t="str">
            <v>MAIN TANK - 3 - REPAIR &amp; RECOVERY</v>
          </cell>
          <cell r="F197" t="str">
            <v>Fastener</v>
          </cell>
          <cell r="G197" t="str">
            <v>Pressure Relief Valve (PRV) LRU (Air)</v>
          </cell>
          <cell r="H197" t="str">
            <v>Locknut - TBD</v>
          </cell>
          <cell r="I197">
            <v>1</v>
          </cell>
          <cell r="J197">
            <v>1</v>
          </cell>
          <cell r="K197">
            <v>4.4857137227114409E-2</v>
          </cell>
          <cell r="L197">
            <v>4.4857137227114409E-2</v>
          </cell>
          <cell r="M197">
            <v>4.4857137227114411E-8</v>
          </cell>
          <cell r="N197">
            <v>22292996.428571429</v>
          </cell>
          <cell r="O197" t="str">
            <v>NPRD 95 P2-146, Nut Plain Hexagon P# MS-51968-17- 1/624.2039M GM converted to hours.</v>
          </cell>
          <cell r="Q197">
            <v>1</v>
          </cell>
          <cell r="R197">
            <v>1.8833333333333333</v>
          </cell>
          <cell r="S197">
            <v>8.4480941777732133E-2</v>
          </cell>
          <cell r="T197">
            <v>4</v>
          </cell>
          <cell r="U197">
            <v>7</v>
          </cell>
          <cell r="V197" t="str">
            <v>47</v>
          </cell>
          <cell r="W197">
            <v>193</v>
          </cell>
          <cell r="X197" t="str">
            <v>MAIN TANK - 3 - REPAIR &amp; RECOVERY</v>
          </cell>
          <cell r="Y197" t="str">
            <v>Y</v>
          </cell>
          <cell r="Z197" t="str">
            <v>Not predicted to be repairable in situ without the removal of the Tank. Expected to need 2 mechanics to remove the tank.  Remove the Tank for access, See above for details. Remove Top plate to gain access to the Bulkhead to prevent excessive torque forces</v>
          </cell>
          <cell r="AA197" t="str">
            <v xml:space="preserve">No </v>
          </cell>
          <cell r="AB197" t="str">
            <v>Yes</v>
          </cell>
          <cell r="AC197">
            <v>0</v>
          </cell>
          <cell r="AD197">
            <v>0.875</v>
          </cell>
          <cell r="AE197">
            <v>0.05</v>
          </cell>
          <cell r="AF197">
            <v>0.875</v>
          </cell>
          <cell r="AG197">
            <v>8.3333333333333329E-2</v>
          </cell>
          <cell r="AH197">
            <v>0</v>
          </cell>
          <cell r="AI197">
            <v>0</v>
          </cell>
          <cell r="AJ197">
            <v>1.8833333333333333</v>
          </cell>
          <cell r="AK197" t="str">
            <v xml:space="preserve">Not predicted to be repairable in situ without the removal of the Tank. </v>
          </cell>
          <cell r="AL197" t="str">
            <v xml:space="preserve">Expected to need 2 mechanics to remove the tank.  </v>
          </cell>
          <cell r="AM197" t="str">
            <v xml:space="preserve">Remove the Tank for access, See above for details. Remove Top plate to gain access to the Bulkhead to prevent excessive torque forces. May require the removal of Safoam to gain access. </v>
          </cell>
          <cell r="AR197" t="str">
            <v xml:space="preserve">Repair by exchange available at First or Second line without special facilities. </v>
          </cell>
          <cell r="AS197" t="str">
            <v>Use thread-locking compound on fasteners. Use silicone grease on bonded seals for preservation.  Use anti-seizing grease/compound on bulkhead connectors and bolts.  Use  bonding compound on mounting strap clamp locations as required.</v>
          </cell>
          <cell r="AT197" t="str">
            <v xml:space="preserve">No Special Tools predicted. </v>
          </cell>
          <cell r="AU197">
            <v>2</v>
          </cell>
          <cell r="AV197" t="str">
            <v>No</v>
          </cell>
          <cell r="AW197" t="str">
            <v xml:space="preserve">No predicted life limitations. </v>
          </cell>
          <cell r="AY197">
            <v>203</v>
          </cell>
        </row>
        <row r="198">
          <cell r="A198">
            <v>204</v>
          </cell>
          <cell r="B198">
            <v>18</v>
          </cell>
          <cell r="C198" t="str">
            <v/>
          </cell>
          <cell r="E198" t="str">
            <v>MAIN TANK - 3 - REPAIR &amp; RECOVERY</v>
          </cell>
          <cell r="F198" t="str">
            <v>Fastener</v>
          </cell>
          <cell r="G198" t="str">
            <v>Pressure Relief Valve (PRV) LRU (Air)</v>
          </cell>
          <cell r="H198" t="str">
            <v>Bolt - M4</v>
          </cell>
          <cell r="I198">
            <v>1</v>
          </cell>
          <cell r="J198">
            <v>1</v>
          </cell>
          <cell r="K198">
            <v>5.6000000000000001E-2</v>
          </cell>
          <cell r="L198">
            <v>5.6000000000000001E-2</v>
          </cell>
          <cell r="M198">
            <v>5.5999999999999999E-8</v>
          </cell>
          <cell r="N198">
            <v>17857142.857142858</v>
          </cell>
          <cell r="O198" t="str">
            <v>NPRD 95 P2-20, Bolt Hex Head - 0.0020M converted to hours</v>
          </cell>
          <cell r="Q198">
            <v>1</v>
          </cell>
          <cell r="R198">
            <v>0.13333333333333333</v>
          </cell>
          <cell r="S198">
            <v>7.4666666666666666E-3</v>
          </cell>
          <cell r="T198">
            <v>4</v>
          </cell>
          <cell r="U198">
            <v>7</v>
          </cell>
          <cell r="V198" t="str">
            <v>47</v>
          </cell>
          <cell r="W198">
            <v>194</v>
          </cell>
          <cell r="X198" t="str">
            <v>MAIN TANK - 3 - REPAIR &amp; RECOVERY</v>
          </cell>
          <cell r="Y198" t="str">
            <v>Y</v>
          </cell>
          <cell r="Z198" t="str">
            <v>Predicted to be repairable in situ. Expected to need 1 mechanic to conduct maintenance.  Remove and replace the part with standard Tools. Repair by exchange available at First or Second line without special facilities. No consumeables predicted. No Specia</v>
          </cell>
          <cell r="AA198" t="str">
            <v>YES</v>
          </cell>
          <cell r="AB198" t="str">
            <v>NO</v>
          </cell>
          <cell r="AC198">
            <v>0</v>
          </cell>
          <cell r="AD198">
            <v>0</v>
          </cell>
          <cell r="AE198">
            <v>0.05</v>
          </cell>
          <cell r="AF198">
            <v>0</v>
          </cell>
          <cell r="AG198">
            <v>8.3333333333333329E-2</v>
          </cell>
          <cell r="AH198">
            <v>0</v>
          </cell>
          <cell r="AI198">
            <v>0</v>
          </cell>
          <cell r="AJ198">
            <v>0.13333333333333333</v>
          </cell>
          <cell r="AK198" t="str">
            <v xml:space="preserve">Predicted to be repairable in situ. </v>
          </cell>
          <cell r="AL198" t="str">
            <v xml:space="preserve">Expected to need 1 mechanic to conduct maintenance.  </v>
          </cell>
          <cell r="AO198" t="str">
            <v xml:space="preserve">Remove and replace the part with standard Tools. </v>
          </cell>
          <cell r="AR198" t="str">
            <v xml:space="preserve">Repair by exchange available at First or Second line without special facilities. </v>
          </cell>
          <cell r="AS198" t="str">
            <v xml:space="preserve">No consumeables predicted. </v>
          </cell>
          <cell r="AT198" t="str">
            <v xml:space="preserve">No Special Tools predicted. </v>
          </cell>
          <cell r="AU198">
            <v>1</v>
          </cell>
          <cell r="AV198" t="str">
            <v>No</v>
          </cell>
          <cell r="AW198" t="str">
            <v xml:space="preserve">No predicted life limitations. </v>
          </cell>
          <cell r="AY198">
            <v>204</v>
          </cell>
        </row>
        <row r="199">
          <cell r="A199">
            <v>205</v>
          </cell>
          <cell r="B199">
            <v>4</v>
          </cell>
          <cell r="C199" t="str">
            <v/>
          </cell>
          <cell r="E199" t="str">
            <v>MAIN TANK - 3 - REPAIR &amp; RECOVERY</v>
          </cell>
          <cell r="F199" t="str">
            <v>Spacer</v>
          </cell>
          <cell r="G199" t="str">
            <v>Pressure Relief Valve (PRV) LRU (Air)</v>
          </cell>
          <cell r="H199" t="str">
            <v>Washer - M4</v>
          </cell>
          <cell r="I199">
            <v>1</v>
          </cell>
          <cell r="J199">
            <v>1</v>
          </cell>
          <cell r="K199">
            <v>1.6613753838518822E-2</v>
          </cell>
          <cell r="L199">
            <v>1.6613753838518822E-2</v>
          </cell>
          <cell r="M199">
            <v>1.6613753838518823E-8</v>
          </cell>
          <cell r="N199">
            <v>60191092.857142858</v>
          </cell>
          <cell r="O199" t="str">
            <v>NPRD 95 P2-237, Washer P# 7748743 - 1/1685.3506M GM converted to hours</v>
          </cell>
          <cell r="Q199">
            <v>1</v>
          </cell>
          <cell r="R199">
            <v>0.13333333333333333</v>
          </cell>
          <cell r="S199">
            <v>2.2151671784691762E-3</v>
          </cell>
          <cell r="T199">
            <v>4</v>
          </cell>
          <cell r="U199">
            <v>7</v>
          </cell>
          <cell r="V199" t="str">
            <v>47</v>
          </cell>
          <cell r="W199">
            <v>195</v>
          </cell>
          <cell r="X199" t="str">
            <v>MAIN TANK - 3 - REPAIR &amp; RECOVERY</v>
          </cell>
          <cell r="Y199" t="str">
            <v>Y</v>
          </cell>
          <cell r="Z199" t="str">
            <v>Predicted to be repairable in situ. Expected to need 1 mechanic to conduct maintenance.  Remove and replace the part with standard Tools. Repair by exchange available at First or Second line without special facilities. No consumeables predicted. No Specia</v>
          </cell>
          <cell r="AA199" t="str">
            <v>YES</v>
          </cell>
          <cell r="AB199" t="str">
            <v>NO</v>
          </cell>
          <cell r="AC199">
            <v>0</v>
          </cell>
          <cell r="AD199">
            <v>0</v>
          </cell>
          <cell r="AE199">
            <v>0.05</v>
          </cell>
          <cell r="AF199">
            <v>0</v>
          </cell>
          <cell r="AG199">
            <v>8.3333333333333329E-2</v>
          </cell>
          <cell r="AH199">
            <v>0</v>
          </cell>
          <cell r="AI199">
            <v>0</v>
          </cell>
          <cell r="AJ199">
            <v>0.13333333333333333</v>
          </cell>
          <cell r="AK199" t="str">
            <v xml:space="preserve">Predicted to be repairable in situ. </v>
          </cell>
          <cell r="AL199" t="str">
            <v xml:space="preserve">Expected to need 1 mechanic to conduct maintenance.  </v>
          </cell>
          <cell r="AO199" t="str">
            <v xml:space="preserve">Remove and replace the part with standard Tools. </v>
          </cell>
          <cell r="AR199" t="str">
            <v xml:space="preserve">Repair by exchange available at First or Second line without special facilities. </v>
          </cell>
          <cell r="AS199" t="str">
            <v xml:space="preserve">No consumeables predicted. </v>
          </cell>
          <cell r="AT199" t="str">
            <v xml:space="preserve">No Special Tools predicted. </v>
          </cell>
          <cell r="AU199">
            <v>1</v>
          </cell>
          <cell r="AV199" t="str">
            <v>No</v>
          </cell>
          <cell r="AW199" t="str">
            <v xml:space="preserve">No predicted life limitations. </v>
          </cell>
          <cell r="AY199">
            <v>205</v>
          </cell>
        </row>
        <row r="200">
          <cell r="A200">
            <v>206</v>
          </cell>
          <cell r="B200">
            <v>14</v>
          </cell>
          <cell r="C200" t="str">
            <v>FT28387</v>
          </cell>
          <cell r="E200" t="str">
            <v>MAIN TANK - 3 - REPAIR &amp; RECOVERY</v>
          </cell>
          <cell r="F200" t="str">
            <v>Fitting</v>
          </cell>
          <cell r="G200" t="str">
            <v>Pressure Relief Valve (PRV) LRU (Air)</v>
          </cell>
          <cell r="H200" t="str">
            <v xml:space="preserve">Flex Coupling </v>
          </cell>
          <cell r="I200">
            <v>1</v>
          </cell>
          <cell r="J200">
            <v>1</v>
          </cell>
          <cell r="K200">
            <v>0.89600000000000002</v>
          </cell>
          <cell r="L200">
            <v>0.89600000000000002</v>
          </cell>
          <cell r="M200">
            <v>8.9599999999999998E-7</v>
          </cell>
          <cell r="N200">
            <v>1116071.4285714286</v>
          </cell>
          <cell r="O200" t="str">
            <v>NPRD 95 P2-6, Adapter - 0.0320M converted to hours</v>
          </cell>
          <cell r="Q200">
            <v>1</v>
          </cell>
          <cell r="R200">
            <v>0.13333333333333333</v>
          </cell>
          <cell r="S200">
            <v>0.11946666666666667</v>
          </cell>
          <cell r="T200">
            <v>4</v>
          </cell>
          <cell r="U200">
            <v>7</v>
          </cell>
          <cell r="V200" t="str">
            <v>47</v>
          </cell>
          <cell r="W200">
            <v>196</v>
          </cell>
          <cell r="X200" t="str">
            <v>MAIN TANK - 3 - REPAIR &amp; RECOVERY</v>
          </cell>
          <cell r="Y200" t="str">
            <v>Y</v>
          </cell>
          <cell r="Z200" t="str">
            <v>Predicted to be repairable in situ. Expected to need 1 mechanic to conduct maintenance.  Remove and replace the part with standard Tools. Repair by exchange available at First or Second line without special facilities. No consumeables predicted. No Specia</v>
          </cell>
          <cell r="AA200" t="str">
            <v>YES</v>
          </cell>
          <cell r="AB200" t="str">
            <v>NO</v>
          </cell>
          <cell r="AC200">
            <v>0</v>
          </cell>
          <cell r="AD200">
            <v>0</v>
          </cell>
          <cell r="AE200">
            <v>0.05</v>
          </cell>
          <cell r="AF200">
            <v>0</v>
          </cell>
          <cell r="AG200">
            <v>8.3333333333333329E-2</v>
          </cell>
          <cell r="AH200">
            <v>0</v>
          </cell>
          <cell r="AI200">
            <v>0</v>
          </cell>
          <cell r="AJ200">
            <v>0.13333333333333333</v>
          </cell>
          <cell r="AK200" t="str">
            <v xml:space="preserve">Predicted to be repairable in situ. </v>
          </cell>
          <cell r="AL200" t="str">
            <v xml:space="preserve">Expected to need 1 mechanic to conduct maintenance.  </v>
          </cell>
          <cell r="AO200" t="str">
            <v xml:space="preserve">Remove and replace the part with standard Tools. </v>
          </cell>
          <cell r="AR200" t="str">
            <v xml:space="preserve">Repair by exchange available at First or Second line without special facilities. </v>
          </cell>
          <cell r="AS200" t="str">
            <v xml:space="preserve">No consumeables predicted. </v>
          </cell>
          <cell r="AT200" t="str">
            <v xml:space="preserve">No Special Tools predicted. </v>
          </cell>
          <cell r="AU200">
            <v>1</v>
          </cell>
          <cell r="AV200" t="str">
            <v>No</v>
          </cell>
          <cell r="AW200" t="str">
            <v xml:space="preserve">No predicted life limitations. </v>
          </cell>
          <cell r="AY200">
            <v>206</v>
          </cell>
        </row>
        <row r="201">
          <cell r="A201">
            <v>207</v>
          </cell>
          <cell r="B201">
            <v>11</v>
          </cell>
          <cell r="C201" t="str">
            <v/>
          </cell>
          <cell r="E201" t="str">
            <v>MAIN TANK - 3 - REPAIR &amp; RECOVERY</v>
          </cell>
          <cell r="F201" t="str">
            <v>Fitting</v>
          </cell>
          <cell r="G201" t="str">
            <v>Pressure Relief Valve (PRV) LRU (Air)</v>
          </cell>
          <cell r="H201" t="str">
            <v>Vehicle Hull Interface Plate</v>
          </cell>
          <cell r="I201">
            <v>1</v>
          </cell>
          <cell r="J201">
            <v>1</v>
          </cell>
          <cell r="K201">
            <v>0.224</v>
          </cell>
          <cell r="L201">
            <v>0.224</v>
          </cell>
          <cell r="M201">
            <v>2.2399999999999999E-7</v>
          </cell>
          <cell r="N201">
            <v>4464285.7142857146</v>
          </cell>
          <cell r="O201" t="str">
            <v>NPRD 95 P2-152, Plate - 0.008M GM converted to hours.</v>
          </cell>
          <cell r="Q201">
            <v>1</v>
          </cell>
          <cell r="R201">
            <v>0.51666666666666661</v>
          </cell>
          <cell r="S201">
            <v>0.11573333333333333</v>
          </cell>
          <cell r="T201">
            <v>4</v>
          </cell>
          <cell r="U201">
            <v>7</v>
          </cell>
          <cell r="V201" t="str">
            <v>47</v>
          </cell>
          <cell r="W201">
            <v>197</v>
          </cell>
          <cell r="X201" t="str">
            <v>MAIN TANK - 3 - REPAIR &amp; RECOVERY</v>
          </cell>
          <cell r="Y201" t="str">
            <v>Y</v>
          </cell>
          <cell r="Z201" t="str">
            <v>Predicted to be repairable in situ. Expected to need 1 mechanic to conduct maintenance.  Remove and replace the part with standard Tools. Repair by exchange available at First or Second line without special facilities. No consumeables predicted. No Specia</v>
          </cell>
          <cell r="AA201" t="str">
            <v>YES</v>
          </cell>
          <cell r="AB201" t="str">
            <v>NO</v>
          </cell>
          <cell r="AC201">
            <v>0</v>
          </cell>
          <cell r="AD201">
            <v>0</v>
          </cell>
          <cell r="AE201">
            <v>0.51666666666666661</v>
          </cell>
          <cell r="AF201">
            <v>0</v>
          </cell>
          <cell r="AG201">
            <v>0</v>
          </cell>
          <cell r="AH201">
            <v>0</v>
          </cell>
          <cell r="AI201">
            <v>0</v>
          </cell>
          <cell r="AJ201">
            <v>0.51666666666666661</v>
          </cell>
          <cell r="AK201" t="str">
            <v xml:space="preserve">Predicted to be repairable in situ. </v>
          </cell>
          <cell r="AL201" t="str">
            <v xml:space="preserve">Expected to need 1 mechanic to conduct maintenance.  </v>
          </cell>
          <cell r="AO201" t="str">
            <v xml:space="preserve">Remove and replace the part with standard Tools. </v>
          </cell>
          <cell r="AR201" t="str">
            <v xml:space="preserve">Repair by exchange available at First or Second line without special facilities. </v>
          </cell>
          <cell r="AS201" t="str">
            <v xml:space="preserve">No consumeables predicted. </v>
          </cell>
          <cell r="AT201" t="str">
            <v xml:space="preserve">No Special Tools predicted. </v>
          </cell>
          <cell r="AU201">
            <v>1</v>
          </cell>
          <cell r="AV201" t="str">
            <v>No</v>
          </cell>
          <cell r="AW201" t="str">
            <v xml:space="preserve">No predicted life limitations. </v>
          </cell>
          <cell r="AY201">
            <v>207</v>
          </cell>
        </row>
        <row r="202">
          <cell r="A202">
            <v>208</v>
          </cell>
          <cell r="B202">
            <v>18</v>
          </cell>
          <cell r="C202" t="str">
            <v>BT-M3X15HX/SS</v>
          </cell>
          <cell r="E202" t="str">
            <v>MAIN TANK - 3 - REPAIR &amp; RECOVERY</v>
          </cell>
          <cell r="F202" t="str">
            <v>Fastener</v>
          </cell>
          <cell r="G202" t="str">
            <v>Pressure Relief Valve (PRV) LRU (Air)</v>
          </cell>
          <cell r="H202" t="str">
            <v>Bolt - M3 - Hull Interface Plate</v>
          </cell>
          <cell r="I202">
            <v>8</v>
          </cell>
          <cell r="J202">
            <v>8</v>
          </cell>
          <cell r="K202">
            <v>5.6000000000000001E-2</v>
          </cell>
          <cell r="L202">
            <v>0.44800000000000001</v>
          </cell>
          <cell r="M202">
            <v>4.4799999999999999E-7</v>
          </cell>
          <cell r="N202">
            <v>2232142.8571428573</v>
          </cell>
          <cell r="O202" t="str">
            <v>NPRD 95 P2-20, Bolt Hex Head - 0.0020M converted to hours</v>
          </cell>
          <cell r="Q202">
            <v>1</v>
          </cell>
          <cell r="R202">
            <v>0.13333333333333333</v>
          </cell>
          <cell r="S202">
            <v>7.4666666666666666E-3</v>
          </cell>
          <cell r="T202">
            <v>4</v>
          </cell>
          <cell r="U202">
            <v>7</v>
          </cell>
          <cell r="V202" t="str">
            <v>47</v>
          </cell>
          <cell r="W202">
            <v>198</v>
          </cell>
          <cell r="X202" t="str">
            <v>MAIN TANK - 3 - REPAIR &amp; RECOVERY</v>
          </cell>
          <cell r="Y202" t="str">
            <v>Y</v>
          </cell>
          <cell r="Z202" t="str">
            <v>Predicted to be repairable in situ. Expected to need 1 mechanic to conduct maintenance.  Remove and replace the part with standard Tools. Repair by exchange available at First or Second line without special facilities. No consumeables predicted. No Specia</v>
          </cell>
          <cell r="AA202" t="str">
            <v>YES</v>
          </cell>
          <cell r="AB202" t="str">
            <v>NO</v>
          </cell>
          <cell r="AC202">
            <v>0</v>
          </cell>
          <cell r="AD202">
            <v>0</v>
          </cell>
          <cell r="AE202">
            <v>0.05</v>
          </cell>
          <cell r="AF202">
            <v>0</v>
          </cell>
          <cell r="AG202">
            <v>8.3333333333333329E-2</v>
          </cell>
          <cell r="AH202">
            <v>0</v>
          </cell>
          <cell r="AI202">
            <v>0</v>
          </cell>
          <cell r="AJ202">
            <v>0.13333333333333333</v>
          </cell>
          <cell r="AK202" t="str">
            <v xml:space="preserve">Predicted to be repairable in situ. </v>
          </cell>
          <cell r="AL202" t="str">
            <v xml:space="preserve">Expected to need 1 mechanic to conduct maintenance.  </v>
          </cell>
          <cell r="AO202" t="str">
            <v xml:space="preserve">Remove and replace the part with standard Tools. </v>
          </cell>
          <cell r="AR202" t="str">
            <v xml:space="preserve">Repair by exchange available at First or Second line without special facilities. </v>
          </cell>
          <cell r="AS202" t="str">
            <v xml:space="preserve">No consumeables predicted. </v>
          </cell>
          <cell r="AT202" t="str">
            <v xml:space="preserve">No Special Tools predicted. </v>
          </cell>
          <cell r="AU202">
            <v>1</v>
          </cell>
          <cell r="AV202" t="str">
            <v>No</v>
          </cell>
          <cell r="AW202" t="str">
            <v xml:space="preserve">No predicted life limitations. </v>
          </cell>
          <cell r="AY202">
            <v>208</v>
          </cell>
        </row>
        <row r="203">
          <cell r="A203">
            <v>209</v>
          </cell>
          <cell r="B203">
            <v>23</v>
          </cell>
          <cell r="C203" t="str">
            <v>Y-SS1324</v>
          </cell>
          <cell r="E203" t="str">
            <v>MAIN TANK - 3 - REPAIR &amp; RECOVERY</v>
          </cell>
          <cell r="F203" t="str">
            <v>Clamp</v>
          </cell>
          <cell r="G203" t="str">
            <v>Pressure Relief Valve (PRV) LRU (Air)</v>
          </cell>
          <cell r="H203" t="str">
            <v>Clamp - Vent Pipe</v>
          </cell>
          <cell r="I203">
            <v>2</v>
          </cell>
          <cell r="J203">
            <v>2</v>
          </cell>
          <cell r="K203">
            <v>0.10381542448050761</v>
          </cell>
          <cell r="L203">
            <v>0.20763084896101522</v>
          </cell>
          <cell r="M203">
            <v>2.0763084896101523E-7</v>
          </cell>
          <cell r="N203">
            <v>4816240</v>
          </cell>
          <cell r="O203" t="str">
            <v>NPRD 95 P2-40, Clamp Hose P# 105 - 1/48.1624 GB converted to GM.</v>
          </cell>
          <cell r="Q203">
            <v>1</v>
          </cell>
          <cell r="R203">
            <v>0.13333333333333333</v>
          </cell>
          <cell r="S203">
            <v>1.3842056597401014E-2</v>
          </cell>
          <cell r="T203">
            <v>4</v>
          </cell>
          <cell r="U203">
            <v>7</v>
          </cell>
          <cell r="V203" t="str">
            <v>47</v>
          </cell>
          <cell r="W203">
            <v>199</v>
          </cell>
          <cell r="X203" t="str">
            <v>MAIN TANK - 3 - REPAIR &amp; RECOVERY</v>
          </cell>
          <cell r="Y203" t="str">
            <v>Y</v>
          </cell>
          <cell r="Z203" t="str">
            <v>Predicted to be repairable in situ. Expected to need 1 mechanic to conduct maintenance.  Remove and replace the part with standard Tools. Repair by exchange available at First or Second line without special facilities. No consumeables predicted. No Specia</v>
          </cell>
          <cell r="AA203" t="str">
            <v>YES</v>
          </cell>
          <cell r="AB203" t="str">
            <v>NO</v>
          </cell>
          <cell r="AC203">
            <v>0</v>
          </cell>
          <cell r="AD203">
            <v>0</v>
          </cell>
          <cell r="AE203">
            <v>0.05</v>
          </cell>
          <cell r="AF203">
            <v>0</v>
          </cell>
          <cell r="AG203">
            <v>8.3333333333333329E-2</v>
          </cell>
          <cell r="AH203">
            <v>0</v>
          </cell>
          <cell r="AI203">
            <v>0</v>
          </cell>
          <cell r="AJ203">
            <v>0.13333333333333333</v>
          </cell>
          <cell r="AK203" t="str">
            <v xml:space="preserve">Predicted to be repairable in situ. </v>
          </cell>
          <cell r="AL203" t="str">
            <v xml:space="preserve">Expected to need 1 mechanic to conduct maintenance.  </v>
          </cell>
          <cell r="AO203" t="str">
            <v xml:space="preserve">Remove and replace the part with standard Tools. </v>
          </cell>
          <cell r="AR203" t="str">
            <v xml:space="preserve">Repair by exchange available at First or Second line without special facilities. </v>
          </cell>
          <cell r="AS203" t="str">
            <v xml:space="preserve">No consumeables predicted. </v>
          </cell>
          <cell r="AT203" t="str">
            <v xml:space="preserve">No Special Tools predicted. </v>
          </cell>
          <cell r="AU203">
            <v>1</v>
          </cell>
          <cell r="AV203" t="str">
            <v>No</v>
          </cell>
          <cell r="AW203" t="str">
            <v xml:space="preserve">No predicted life limitations. </v>
          </cell>
          <cell r="AY203">
            <v>209</v>
          </cell>
        </row>
        <row r="204">
          <cell r="A204">
            <v>210</v>
          </cell>
          <cell r="B204">
            <v>12</v>
          </cell>
          <cell r="C204" t="str">
            <v>FT28297</v>
          </cell>
          <cell r="E204" t="str">
            <v>MAIN TANK - 3 - REPAIR &amp; RECOVERY</v>
          </cell>
          <cell r="F204" t="str">
            <v>Fitting</v>
          </cell>
          <cell r="G204" t="str">
            <v>Fuel Level Sensor LRU</v>
          </cell>
          <cell r="H204" t="str">
            <v>FLS backing ring</v>
          </cell>
          <cell r="I204">
            <v>1</v>
          </cell>
          <cell r="J204">
            <v>1</v>
          </cell>
          <cell r="K204">
            <v>0.89600000000000002</v>
          </cell>
          <cell r="L204">
            <v>0.89600000000000002</v>
          </cell>
          <cell r="M204">
            <v>8.9599999999999998E-7</v>
          </cell>
          <cell r="N204">
            <v>1116071.4285714286</v>
          </cell>
          <cell r="O204" t="str">
            <v>NPRD 95 P2- 176, Ring Backup - 0.0320M converted to hours</v>
          </cell>
          <cell r="Q204">
            <v>1</v>
          </cell>
          <cell r="R204">
            <v>0.93333333333333324</v>
          </cell>
          <cell r="S204">
            <v>0.8362666666666666</v>
          </cell>
          <cell r="T204">
            <v>4</v>
          </cell>
          <cell r="U204">
            <v>8</v>
          </cell>
          <cell r="V204" t="str">
            <v>48</v>
          </cell>
          <cell r="W204">
            <v>200</v>
          </cell>
          <cell r="X204" t="str">
            <v>MAIN TANK - 3 - REPAIR &amp; RECOVERY</v>
          </cell>
          <cell r="Y204" t="str">
            <v>Y</v>
          </cell>
          <cell r="Z204" t="str">
            <v>Predicted to be repairable in situ. Expected to need 1 mechanic to conduct maintenance.  Remove the Top Access Plate. Remove and replace the FLS Backing Ring and Gasket as necessary. Reinstall in the reverse order. Repair by exchange available at First or</v>
          </cell>
          <cell r="AA204" t="str">
            <v>YES</v>
          </cell>
          <cell r="AB204" t="str">
            <v>NO</v>
          </cell>
          <cell r="AC204">
            <v>0</v>
          </cell>
          <cell r="AD204">
            <v>0.16666666666666666</v>
          </cell>
          <cell r="AE204">
            <v>0.51666666666666661</v>
          </cell>
          <cell r="AF204">
            <v>0.16666666666666666</v>
          </cell>
          <cell r="AG204">
            <v>8.3333333333333329E-2</v>
          </cell>
          <cell r="AH204">
            <v>0</v>
          </cell>
          <cell r="AI204">
            <v>0</v>
          </cell>
          <cell r="AJ204">
            <v>0.93333333333333324</v>
          </cell>
          <cell r="AK204" t="str">
            <v xml:space="preserve">Predicted to be repairable in situ. </v>
          </cell>
          <cell r="AL204" t="str">
            <v xml:space="preserve">Expected to need 1 mechanic to conduct maintenance.  </v>
          </cell>
          <cell r="AN204" t="str">
            <v xml:space="preserve">Remove the Top Access Plate. </v>
          </cell>
          <cell r="AO204" t="str">
            <v xml:space="preserve">Remove and replace the FLS Backing Ring and Gasket as necessary. </v>
          </cell>
          <cell r="AP204" t="str">
            <v xml:space="preserve">Reinstall in the reverse order. </v>
          </cell>
          <cell r="AR204" t="str">
            <v xml:space="preserve">Repair by exchange available at First or Second line without special facilities. </v>
          </cell>
          <cell r="AS204" t="str">
            <v xml:space="preserve">No consumeables predicted. </v>
          </cell>
          <cell r="AT204" t="str">
            <v xml:space="preserve">No Special Tools predicted. </v>
          </cell>
          <cell r="AU204">
            <v>1</v>
          </cell>
          <cell r="AV204" t="str">
            <v>No</v>
          </cell>
          <cell r="AW204" t="str">
            <v xml:space="preserve">No predicted life limitations. </v>
          </cell>
          <cell r="AY204">
            <v>210</v>
          </cell>
        </row>
        <row r="205">
          <cell r="A205">
            <v>211</v>
          </cell>
          <cell r="B205">
            <v>3</v>
          </cell>
          <cell r="C205" t="str">
            <v>FT28270/3</v>
          </cell>
          <cell r="E205" t="str">
            <v>MAIN TANK - 3 - REPAIR &amp; RECOVERY</v>
          </cell>
          <cell r="F205" t="str">
            <v>Fitting</v>
          </cell>
          <cell r="G205" t="str">
            <v>Fuel Level Sensor LRU</v>
          </cell>
          <cell r="H205" t="str">
            <v>Fuel Level Sensor Unit</v>
          </cell>
          <cell r="I205">
            <v>1</v>
          </cell>
          <cell r="J205">
            <v>1</v>
          </cell>
          <cell r="K205">
            <v>13</v>
          </cell>
          <cell r="L205">
            <v>13</v>
          </cell>
          <cell r="M205">
            <v>1.2999999999999999E-5</v>
          </cell>
          <cell r="N205">
            <v>76923.076923076922</v>
          </cell>
          <cell r="O205" t="str">
            <v>NPRD 95 P2-182, Sensor Level Liquid - 2.6 GB converted to GM.</v>
          </cell>
          <cell r="Q205">
            <v>1</v>
          </cell>
          <cell r="R205">
            <v>0.26666666666666666</v>
          </cell>
          <cell r="S205">
            <v>3.4666666666666668</v>
          </cell>
          <cell r="T205">
            <v>4</v>
          </cell>
          <cell r="U205">
            <v>8</v>
          </cell>
          <cell r="V205" t="str">
            <v>48</v>
          </cell>
          <cell r="W205">
            <v>201</v>
          </cell>
          <cell r="X205" t="str">
            <v>MAIN TANK - 3 - REPAIR &amp; RECOVERY</v>
          </cell>
          <cell r="Y205" t="str">
            <v>Y</v>
          </cell>
          <cell r="Z205" t="str">
            <v>Predicted to be repairable in situ. Expected to need 1 mechanic to conduct maintenance.  Remove and replace the part with standard Tools. Repair by exchange available at First or Second line without special facilities. No consumeables predicted. No Specia</v>
          </cell>
          <cell r="AA205" t="str">
            <v>YES</v>
          </cell>
          <cell r="AB205" t="str">
            <v>NO</v>
          </cell>
          <cell r="AC205">
            <v>0</v>
          </cell>
          <cell r="AD205">
            <v>0</v>
          </cell>
          <cell r="AE205">
            <v>0.26666666666666666</v>
          </cell>
          <cell r="AF205">
            <v>0</v>
          </cell>
          <cell r="AG205">
            <v>0</v>
          </cell>
          <cell r="AH205">
            <v>0</v>
          </cell>
          <cell r="AI205">
            <v>0</v>
          </cell>
          <cell r="AJ205">
            <v>0.26666666666666666</v>
          </cell>
          <cell r="AK205" t="str">
            <v xml:space="preserve">Predicted to be repairable in situ. </v>
          </cell>
          <cell r="AL205" t="str">
            <v xml:space="preserve">Expected to need 1 mechanic to conduct maintenance.  </v>
          </cell>
          <cell r="AO205" t="str">
            <v xml:space="preserve">Remove and replace the part with standard Tools. </v>
          </cell>
          <cell r="AR205" t="str">
            <v xml:space="preserve">Repair by exchange available at First or Second line without special facilities. </v>
          </cell>
          <cell r="AS205" t="str">
            <v xml:space="preserve">No consumeables predicted. </v>
          </cell>
          <cell r="AT205" t="str">
            <v xml:space="preserve">No Special Tools predicted. </v>
          </cell>
          <cell r="AU205">
            <v>1</v>
          </cell>
          <cell r="AV205" t="str">
            <v>No</v>
          </cell>
          <cell r="AW205" t="str">
            <v xml:space="preserve">No predicted life limitations. </v>
          </cell>
          <cell r="AY205">
            <v>211</v>
          </cell>
        </row>
        <row r="206">
          <cell r="A206">
            <v>212</v>
          </cell>
          <cell r="B206">
            <v>13</v>
          </cell>
          <cell r="C206" t="str">
            <v>FT28296</v>
          </cell>
          <cell r="E206" t="str">
            <v>MAIN TANK - 3 - REPAIR &amp; RECOVERY</v>
          </cell>
          <cell r="F206" t="str">
            <v>Seal</v>
          </cell>
          <cell r="G206" t="str">
            <v>Fuel Level Sensor LRU</v>
          </cell>
          <cell r="H206" t="str">
            <v>FLS Gasket</v>
          </cell>
          <cell r="I206">
            <v>1</v>
          </cell>
          <cell r="J206">
            <v>1</v>
          </cell>
          <cell r="K206">
            <v>2.8915175482151878E-3</v>
          </cell>
          <cell r="L206">
            <v>2.8915175482151878E-3</v>
          </cell>
          <cell r="M206">
            <v>2.8915175482151878E-9</v>
          </cell>
          <cell r="N206">
            <v>345839160</v>
          </cell>
          <cell r="O206" t="str">
            <v>NPRD 95 P2- 98, Gasket P# 2-242N674-70 - 1/864.5979 GF converted to GM.</v>
          </cell>
          <cell r="Q206">
            <v>1</v>
          </cell>
          <cell r="R206">
            <v>0.93333333333333324</v>
          </cell>
          <cell r="S206">
            <v>2.6987497116675082E-3</v>
          </cell>
          <cell r="T206">
            <v>4</v>
          </cell>
          <cell r="U206">
            <v>8</v>
          </cell>
          <cell r="V206" t="str">
            <v>48</v>
          </cell>
          <cell r="W206">
            <v>202</v>
          </cell>
          <cell r="X206" t="str">
            <v>MAIN TANK - 3 - REPAIR &amp; RECOVERY</v>
          </cell>
          <cell r="Y206" t="str">
            <v>Y</v>
          </cell>
          <cell r="Z206" t="str">
            <v>Predicted to be repairable in situ. Expected to need 1 mechanic to conduct maintenance.  Remove the Top Access Plate. Remove and replace the FLS Backing Ring and Gasket as necessary. Reinstall in the reverse order. Repair by exchange available at First or</v>
          </cell>
          <cell r="AA206" t="str">
            <v>YES</v>
          </cell>
          <cell r="AB206" t="str">
            <v>NO</v>
          </cell>
          <cell r="AC206">
            <v>0</v>
          </cell>
          <cell r="AD206">
            <v>0.16666666666666666</v>
          </cell>
          <cell r="AE206">
            <v>0.51666666666666661</v>
          </cell>
          <cell r="AF206">
            <v>0.16666666666666666</v>
          </cell>
          <cell r="AG206">
            <v>8.3333333333333329E-2</v>
          </cell>
          <cell r="AH206">
            <v>0</v>
          </cell>
          <cell r="AI206">
            <v>0</v>
          </cell>
          <cell r="AJ206">
            <v>0.93333333333333324</v>
          </cell>
          <cell r="AK206" t="str">
            <v xml:space="preserve">Predicted to be repairable in situ. </v>
          </cell>
          <cell r="AL206" t="str">
            <v xml:space="preserve">Expected to need 1 mechanic to conduct maintenance.  </v>
          </cell>
          <cell r="AN206" t="str">
            <v xml:space="preserve">Remove the Top Access Plate. </v>
          </cell>
          <cell r="AO206" t="str">
            <v xml:space="preserve">Remove and replace the FLS Backing Ring and Gasket as necessary. </v>
          </cell>
          <cell r="AP206" t="str">
            <v xml:space="preserve">Reinstall in the reverse order. </v>
          </cell>
          <cell r="AR206" t="str">
            <v xml:space="preserve">Repair by exchange available at First or Second line without special facilities. </v>
          </cell>
          <cell r="AS206" t="str">
            <v xml:space="preserve">No consumeables predicted. </v>
          </cell>
          <cell r="AT206" t="str">
            <v xml:space="preserve">No Special Tools predicted. </v>
          </cell>
          <cell r="AU206">
            <v>1</v>
          </cell>
          <cell r="AV206" t="str">
            <v>yes - 10 years</v>
          </cell>
          <cell r="AW206" t="str">
            <v>Life Limited.  Exchange at 10 years.</v>
          </cell>
          <cell r="AY206">
            <v>212</v>
          </cell>
        </row>
        <row r="207">
          <cell r="A207">
            <v>213</v>
          </cell>
          <cell r="B207">
            <v>18</v>
          </cell>
          <cell r="C207" t="str">
            <v>BT-M5X30HX/SS</v>
          </cell>
          <cell r="E207" t="str">
            <v>MAIN TANK - 3 - REPAIR &amp; RECOVERY</v>
          </cell>
          <cell r="F207" t="str">
            <v>Fastener</v>
          </cell>
          <cell r="G207" t="str">
            <v>Fuel Level Sensor LRU</v>
          </cell>
          <cell r="H207" t="str">
            <v>Bolt SAE</v>
          </cell>
          <cell r="I207">
            <v>5</v>
          </cell>
          <cell r="J207">
            <v>5</v>
          </cell>
          <cell r="K207">
            <v>5.6000000000000001E-2</v>
          </cell>
          <cell r="L207">
            <v>0.28000000000000003</v>
          </cell>
          <cell r="M207">
            <v>2.8000000000000002E-7</v>
          </cell>
          <cell r="N207">
            <v>3571428.5714285709</v>
          </cell>
          <cell r="O207" t="str">
            <v>NPRD 95 P2-20, Bolt Hex Head - 0.0020M converted to hours</v>
          </cell>
          <cell r="Q207">
            <v>1</v>
          </cell>
          <cell r="R207">
            <v>0.05</v>
          </cell>
          <cell r="S207">
            <v>2.8000000000000004E-3</v>
          </cell>
          <cell r="T207">
            <v>4</v>
          </cell>
          <cell r="U207">
            <v>8</v>
          </cell>
          <cell r="V207" t="str">
            <v>48</v>
          </cell>
          <cell r="W207">
            <v>203</v>
          </cell>
          <cell r="X207" t="str">
            <v>MAIN TANK - 3 - REPAIR &amp; RECOVERY</v>
          </cell>
          <cell r="Y207" t="str">
            <v>Y</v>
          </cell>
          <cell r="Z207" t="str">
            <v>Predicted to be repairable in situ. Expected to need 1 mechanic to conduct maintenance.  Remove and replace the part with standard Tools. Repair by exchange available at First or Second line without special facilities. No consumeables predicted. No Specia</v>
          </cell>
          <cell r="AA207" t="str">
            <v>YES</v>
          </cell>
          <cell r="AB207" t="str">
            <v>NO</v>
          </cell>
          <cell r="AC207">
            <v>0</v>
          </cell>
          <cell r="AD207">
            <v>0</v>
          </cell>
          <cell r="AE207">
            <v>0.05</v>
          </cell>
          <cell r="AF207">
            <v>0</v>
          </cell>
          <cell r="AG207">
            <v>0</v>
          </cell>
          <cell r="AH207">
            <v>0</v>
          </cell>
          <cell r="AI207">
            <v>0</v>
          </cell>
          <cell r="AJ207">
            <v>0.05</v>
          </cell>
          <cell r="AK207" t="str">
            <v xml:space="preserve">Predicted to be repairable in situ. </v>
          </cell>
          <cell r="AL207" t="str">
            <v xml:space="preserve">Expected to need 1 mechanic to conduct maintenance.  </v>
          </cell>
          <cell r="AO207" t="str">
            <v xml:space="preserve">Remove and replace the part with standard Tools. </v>
          </cell>
          <cell r="AR207" t="str">
            <v xml:space="preserve">Repair by exchange available at First or Second line without special facilities. </v>
          </cell>
          <cell r="AS207" t="str">
            <v xml:space="preserve">No consumeables predicted. </v>
          </cell>
          <cell r="AT207" t="str">
            <v xml:space="preserve">No Special Tools predicted. </v>
          </cell>
          <cell r="AU207">
            <v>1</v>
          </cell>
          <cell r="AV207" t="str">
            <v>No</v>
          </cell>
          <cell r="AW207" t="str">
            <v xml:space="preserve">No predicted life limitations. </v>
          </cell>
          <cell r="AY207">
            <v>213</v>
          </cell>
        </row>
        <row r="208">
          <cell r="A208">
            <v>214</v>
          </cell>
          <cell r="B208">
            <v>4</v>
          </cell>
          <cell r="C208" t="str">
            <v>Z-W-M5</v>
          </cell>
          <cell r="E208" t="str">
            <v>MAIN TANK - 3 - REPAIR &amp; RECOVERY</v>
          </cell>
          <cell r="F208" t="str">
            <v>Fastener</v>
          </cell>
          <cell r="G208" t="str">
            <v>Fuel Level Sensor LRU</v>
          </cell>
          <cell r="H208" t="str">
            <v>Washer SAE</v>
          </cell>
          <cell r="I208">
            <v>5</v>
          </cell>
          <cell r="J208">
            <v>5</v>
          </cell>
          <cell r="K208">
            <v>1.6613753838518822E-2</v>
          </cell>
          <cell r="L208">
            <v>8.3068769192594108E-2</v>
          </cell>
          <cell r="M208">
            <v>8.3068769192594113E-8</v>
          </cell>
          <cell r="N208">
            <v>12038218.571428571</v>
          </cell>
          <cell r="O208" t="str">
            <v>NPRD 95 P2-237, Washer P# 7748743 - 1/1685.3506M GM converted to hours</v>
          </cell>
          <cell r="Q208">
            <v>1</v>
          </cell>
          <cell r="R208">
            <v>0.05</v>
          </cell>
          <cell r="S208">
            <v>8.3068769192594111E-4</v>
          </cell>
          <cell r="T208">
            <v>4</v>
          </cell>
          <cell r="U208">
            <v>8</v>
          </cell>
          <cell r="V208" t="str">
            <v>48</v>
          </cell>
          <cell r="W208">
            <v>204</v>
          </cell>
          <cell r="X208" t="str">
            <v>MAIN TANK - 3 - REPAIR &amp; RECOVERY</v>
          </cell>
          <cell r="Y208" t="str">
            <v>Y</v>
          </cell>
          <cell r="Z208" t="str">
            <v>Predicted to be repairable in situ. Expected to need 1 mechanic to conduct maintenance.  Remove and replace the part with standard Tools. Repair by exchange available at First or Second line without special facilities. No consumeables predicted. No Specia</v>
          </cell>
          <cell r="AA208" t="str">
            <v>YES</v>
          </cell>
          <cell r="AB208" t="str">
            <v>NO</v>
          </cell>
          <cell r="AC208">
            <v>0</v>
          </cell>
          <cell r="AD208">
            <v>0</v>
          </cell>
          <cell r="AE208">
            <v>0.05</v>
          </cell>
          <cell r="AF208">
            <v>0</v>
          </cell>
          <cell r="AG208">
            <v>0</v>
          </cell>
          <cell r="AH208">
            <v>0</v>
          </cell>
          <cell r="AI208">
            <v>0</v>
          </cell>
          <cell r="AJ208">
            <v>0.05</v>
          </cell>
          <cell r="AK208" t="str">
            <v xml:space="preserve">Predicted to be repairable in situ. </v>
          </cell>
          <cell r="AL208" t="str">
            <v xml:space="preserve">Expected to need 1 mechanic to conduct maintenance.  </v>
          </cell>
          <cell r="AO208" t="str">
            <v xml:space="preserve">Remove and replace the part with standard Tools. </v>
          </cell>
          <cell r="AR208" t="str">
            <v xml:space="preserve">Repair by exchange available at First or Second line without special facilities. </v>
          </cell>
          <cell r="AS208" t="str">
            <v xml:space="preserve">No consumeables predicted. </v>
          </cell>
          <cell r="AT208" t="str">
            <v xml:space="preserve">No Special Tools predicted. (May require 1/2 inch spanners due to part availability).  </v>
          </cell>
          <cell r="AU208">
            <v>1</v>
          </cell>
          <cell r="AV208" t="str">
            <v>No</v>
          </cell>
          <cell r="AW208" t="str">
            <v xml:space="preserve">No predicted life limitations. </v>
          </cell>
          <cell r="AY208">
            <v>214</v>
          </cell>
        </row>
        <row r="209">
          <cell r="A209">
            <v>215</v>
          </cell>
          <cell r="B209">
            <v>44</v>
          </cell>
          <cell r="C209" t="str">
            <v>SV15LOMDCF</v>
          </cell>
          <cell r="E209" t="str">
            <v>MAIN TANK - 3 - REPAIR &amp; RECOVERY</v>
          </cell>
          <cell r="F209" t="str">
            <v>Fitting</v>
          </cell>
          <cell r="G209" t="str">
            <v>Inward Relief Port LRU (Air) (4)</v>
          </cell>
          <cell r="H209" t="str">
            <v>M22 X 1.5 Bulkhead Connector</v>
          </cell>
          <cell r="I209">
            <v>1</v>
          </cell>
          <cell r="J209">
            <v>1</v>
          </cell>
          <cell r="K209">
            <v>2.5424000000000002</v>
          </cell>
          <cell r="L209">
            <v>2.5424000000000002</v>
          </cell>
          <cell r="M209">
            <v>2.5424000000000004E-6</v>
          </cell>
          <cell r="N209">
            <v>393329.13782252988</v>
          </cell>
          <cell r="O209" t="str">
            <v>NPRD 95 P2-49, Connector Adapter - 0.0908M converted to hours</v>
          </cell>
          <cell r="Q209">
            <v>1</v>
          </cell>
          <cell r="R209">
            <v>1.8833333333333333</v>
          </cell>
          <cell r="S209">
            <v>4.7881866666666673</v>
          </cell>
          <cell r="T209">
            <v>4</v>
          </cell>
          <cell r="U209">
            <v>9</v>
          </cell>
          <cell r="V209" t="str">
            <v>49</v>
          </cell>
          <cell r="W209">
            <v>205</v>
          </cell>
          <cell r="X209" t="str">
            <v>MAIN TANK - 3 - REPAIR &amp; RECOVERY</v>
          </cell>
          <cell r="Y209" t="str">
            <v>Y</v>
          </cell>
          <cell r="Z209" t="str">
            <v>Not predicted to be repairable in situ without the removal of the Tank. Expected to need 2 mechanics to remove the tank.  Remove the Tank for access, See above for details. Remove Top plate to gain access to the Bulkhead to prevent excessive torque forces</v>
          </cell>
          <cell r="AA209" t="str">
            <v xml:space="preserve">No </v>
          </cell>
          <cell r="AB209" t="str">
            <v>Yes</v>
          </cell>
          <cell r="AC209">
            <v>0</v>
          </cell>
          <cell r="AD209">
            <v>0.875</v>
          </cell>
          <cell r="AE209">
            <v>0.05</v>
          </cell>
          <cell r="AF209">
            <v>0.875</v>
          </cell>
          <cell r="AG209">
            <v>8.3333333333333329E-2</v>
          </cell>
          <cell r="AH209">
            <v>0</v>
          </cell>
          <cell r="AI209">
            <v>0</v>
          </cell>
          <cell r="AJ209">
            <v>1.8833333333333333</v>
          </cell>
          <cell r="AK209" t="str">
            <v xml:space="preserve">Not predicted to be repairable in situ without the removal of the Tank. </v>
          </cell>
          <cell r="AL209" t="str">
            <v xml:space="preserve">Expected to need 2 mechanics to remove the tank.  </v>
          </cell>
          <cell r="AM209" t="str">
            <v xml:space="preserve">Remove the Tank for access, See above for details. Remove Top plate to gain access to the Bulkhead to prevent excessive torque forces. May require the removal of Safoam to gain access. </v>
          </cell>
          <cell r="AR209" t="str">
            <v xml:space="preserve">Repair by exchange available at First or Second line without special facilities. </v>
          </cell>
          <cell r="AS209" t="str">
            <v>Use thread-locking compound on fasteners. Use silicone grease on bonded seals for preservation.  Use anti-seizing grease/compound on bulkhead connectors and bolts.  Use  bonding compound on mounting strap clamp locations as required.</v>
          </cell>
          <cell r="AT209" t="str">
            <v xml:space="preserve">No Special Tools predicted. </v>
          </cell>
          <cell r="AU209">
            <v>2</v>
          </cell>
          <cell r="AV209" t="str">
            <v>No</v>
          </cell>
          <cell r="AW209" t="str">
            <v xml:space="preserve">No predicted life limitations. </v>
          </cell>
          <cell r="AY209">
            <v>215</v>
          </cell>
        </row>
        <row r="210">
          <cell r="A210">
            <v>216</v>
          </cell>
          <cell r="B210">
            <v>21</v>
          </cell>
          <cell r="C210" t="str">
            <v>MLN22</v>
          </cell>
          <cell r="E210" t="str">
            <v>MAIN TANK - 3 - REPAIR &amp; RECOVERY</v>
          </cell>
          <cell r="F210" t="str">
            <v>Fitting</v>
          </cell>
          <cell r="G210" t="str">
            <v>Inward Relief Port LRU (Air) (4)</v>
          </cell>
          <cell r="H210" t="str">
            <v>M22 X 1.5 Locknut</v>
          </cell>
          <cell r="I210">
            <v>1</v>
          </cell>
          <cell r="J210">
            <v>1</v>
          </cell>
          <cell r="K210">
            <v>4.4857137227114409E-2</v>
          </cell>
          <cell r="L210">
            <v>4.4857137227114409E-2</v>
          </cell>
          <cell r="M210">
            <v>4.4857137227114411E-8</v>
          </cell>
          <cell r="N210">
            <v>22292996.428571429</v>
          </cell>
          <cell r="O210" t="str">
            <v>NPRD 95 P2-146, Nut Plain Hexagon P# MS-51968-17- 1/624.2039M GM converted to hours.</v>
          </cell>
          <cell r="Q210">
            <v>1</v>
          </cell>
          <cell r="R210">
            <v>1.8833333333333333</v>
          </cell>
          <cell r="S210">
            <v>8.4480941777732133E-2</v>
          </cell>
          <cell r="T210">
            <v>4</v>
          </cell>
          <cell r="U210">
            <v>9</v>
          </cell>
          <cell r="V210" t="str">
            <v>49</v>
          </cell>
          <cell r="W210">
            <v>206</v>
          </cell>
          <cell r="X210" t="str">
            <v>MAIN TANK - 3 - REPAIR &amp; RECOVERY</v>
          </cell>
          <cell r="Y210" t="str">
            <v>Y</v>
          </cell>
          <cell r="Z210" t="str">
            <v>Not predicted to be repairable in situ without the removal of the Tank. Expected to need 2 mechanics to remove the tank.  Remove the Tank for access, See above for details. Remove Top plate to gain access to the Bulkhead to prevent excessive torque forces</v>
          </cell>
          <cell r="AA210" t="str">
            <v xml:space="preserve">No </v>
          </cell>
          <cell r="AB210" t="str">
            <v>Yes</v>
          </cell>
          <cell r="AC210">
            <v>0</v>
          </cell>
          <cell r="AD210">
            <v>0.875</v>
          </cell>
          <cell r="AE210">
            <v>0.05</v>
          </cell>
          <cell r="AF210">
            <v>0.875</v>
          </cell>
          <cell r="AG210">
            <v>8.3333333333333329E-2</v>
          </cell>
          <cell r="AH210">
            <v>0</v>
          </cell>
          <cell r="AI210">
            <v>0</v>
          </cell>
          <cell r="AJ210">
            <v>1.8833333333333333</v>
          </cell>
          <cell r="AK210" t="str">
            <v xml:space="preserve">Not predicted to be repairable in situ without the removal of the Tank. </v>
          </cell>
          <cell r="AL210" t="str">
            <v xml:space="preserve">Expected to need 2 mechanics to remove the tank.  </v>
          </cell>
          <cell r="AM210" t="str">
            <v xml:space="preserve">Remove the Tank for access, See above for details. Remove Top plate to gain access to the Bulkhead to prevent excessive torque forces. May require the removal of Safoam to gain access. </v>
          </cell>
          <cell r="AR210" t="str">
            <v xml:space="preserve">Repair by exchange available at First or Second line without special facilities. </v>
          </cell>
          <cell r="AS210" t="str">
            <v>Use thread-locking compound on fasteners. Use silicone grease on bonded seals for preservation.  Use anti-seizing grease/compound on bulkhead connectors and bolts.  Use  bonding compound on mounting strap clamp locations as required.</v>
          </cell>
          <cell r="AT210" t="str">
            <v xml:space="preserve">No Special Tools predicted. </v>
          </cell>
          <cell r="AU210">
            <v>2</v>
          </cell>
          <cell r="AV210" t="str">
            <v>No</v>
          </cell>
          <cell r="AW210" t="str">
            <v xml:space="preserve">No predicted life limitations. </v>
          </cell>
          <cell r="AY210">
            <v>216</v>
          </cell>
        </row>
        <row r="211">
          <cell r="A211">
            <v>217</v>
          </cell>
          <cell r="B211">
            <v>6</v>
          </cell>
          <cell r="C211" t="str">
            <v>22MM BONDED</v>
          </cell>
          <cell r="E211" t="str">
            <v>MAIN TANK - 3 - REPAIR &amp; RECOVERY</v>
          </cell>
          <cell r="F211" t="str">
            <v>Seal</v>
          </cell>
          <cell r="G211" t="str">
            <v>Inward Relief Port LRU (Air) (4)</v>
          </cell>
          <cell r="H211" t="str">
            <v>M22 X 1.5 Bonded Seal</v>
          </cell>
          <cell r="I211">
            <v>1</v>
          </cell>
          <cell r="J211">
            <v>1</v>
          </cell>
          <cell r="K211">
            <v>0.19500000000000001</v>
          </cell>
          <cell r="L211">
            <v>0.19500000000000001</v>
          </cell>
          <cell r="M211">
            <v>1.9500000000000001E-7</v>
          </cell>
          <cell r="N211">
            <v>5128205.128205128</v>
          </cell>
          <cell r="O211" t="str">
            <v>NPRD 95 P2-179, Seal O-Ring - 0.0780 GF converted to GM.</v>
          </cell>
          <cell r="Q211">
            <v>1</v>
          </cell>
          <cell r="R211">
            <v>1.8833333333333333</v>
          </cell>
          <cell r="S211">
            <v>0.36725000000000002</v>
          </cell>
          <cell r="T211">
            <v>4</v>
          </cell>
          <cell r="U211">
            <v>9</v>
          </cell>
          <cell r="V211" t="str">
            <v>49</v>
          </cell>
          <cell r="W211">
            <v>207</v>
          </cell>
          <cell r="X211" t="str">
            <v>MAIN TANK - 3 - REPAIR &amp; RECOVERY</v>
          </cell>
          <cell r="Y211" t="str">
            <v>Y</v>
          </cell>
          <cell r="Z211" t="str">
            <v>Not predicted to be repairable in situ without the removal of the Tank. Expected to need 2 mechanics to remove the tank.  Remove the Tank for access, See above for details. Remove Top plate to gain access to the Bulkhead to prevent excessive torque forces</v>
          </cell>
          <cell r="AA211" t="str">
            <v xml:space="preserve">No </v>
          </cell>
          <cell r="AB211" t="str">
            <v>Yes</v>
          </cell>
          <cell r="AC211">
            <v>0</v>
          </cell>
          <cell r="AD211">
            <v>0.875</v>
          </cell>
          <cell r="AE211">
            <v>0.05</v>
          </cell>
          <cell r="AF211">
            <v>0.875</v>
          </cell>
          <cell r="AG211">
            <v>8.3333333333333329E-2</v>
          </cell>
          <cell r="AH211">
            <v>0</v>
          </cell>
          <cell r="AI211">
            <v>0</v>
          </cell>
          <cell r="AJ211">
            <v>1.8833333333333333</v>
          </cell>
          <cell r="AK211" t="str">
            <v xml:space="preserve">Not predicted to be repairable in situ without the removal of the Tank. </v>
          </cell>
          <cell r="AL211" t="str">
            <v xml:space="preserve">Expected to need 2 mechanics to remove the tank.  </v>
          </cell>
          <cell r="AM211" t="str">
            <v xml:space="preserve">Remove the Tank for access, See above for details. Remove Top plate to gain access to the Bulkhead to prevent excessive torque forces. May require the removal of Safoam to gain access. </v>
          </cell>
          <cell r="AR211" t="str">
            <v xml:space="preserve">Repair by exchange available at First or Second line without special facilities. </v>
          </cell>
          <cell r="AS211" t="str">
            <v>Use thread-locking compound on fasteners. Use silicone grease on bonded seals for preservation.  Use anti-seizing grease/compound on bulkhead connectors and bolts.  Use  bonding compound on mounting strap clamp locations as required.</v>
          </cell>
          <cell r="AT211" t="str">
            <v xml:space="preserve">No Special Tools predicted. </v>
          </cell>
          <cell r="AU211">
            <v>2</v>
          </cell>
          <cell r="AV211" t="str">
            <v>yes - 10 years</v>
          </cell>
          <cell r="AW211" t="str">
            <v>Life Limited.  Exchange at 10 years.</v>
          </cell>
          <cell r="AY211">
            <v>217</v>
          </cell>
        </row>
        <row r="212">
          <cell r="A212">
            <v>218</v>
          </cell>
          <cell r="B212">
            <v>24</v>
          </cell>
          <cell r="C212" t="str">
            <v>EW15LOMDCF</v>
          </cell>
          <cell r="E212" t="str">
            <v>MAIN TANK - 3 - REPAIR &amp; RECOVERY</v>
          </cell>
          <cell r="F212" t="str">
            <v>Fitting</v>
          </cell>
          <cell r="G212" t="str">
            <v>Inward Relief Port LRU (Air) (4)</v>
          </cell>
          <cell r="H212" t="str">
            <v>M22 X 1.5 90° Swivel Fem/Fixed Male Union</v>
          </cell>
          <cell r="I212">
            <v>1</v>
          </cell>
          <cell r="J212">
            <v>1</v>
          </cell>
          <cell r="K212">
            <v>2.5424000000000002</v>
          </cell>
          <cell r="L212">
            <v>2.5424000000000002</v>
          </cell>
          <cell r="M212">
            <v>2.5424000000000004E-6</v>
          </cell>
          <cell r="N212">
            <v>393329.13782252988</v>
          </cell>
          <cell r="O212" t="str">
            <v>NPRD 95 P2-49, Connector Adapter - 0.0908M converted to hours</v>
          </cell>
          <cell r="Q212">
            <v>1</v>
          </cell>
          <cell r="R212">
            <v>0.18333333333333332</v>
          </cell>
          <cell r="S212">
            <v>0.46610666666666667</v>
          </cell>
          <cell r="T212">
            <v>4</v>
          </cell>
          <cell r="U212">
            <v>9</v>
          </cell>
          <cell r="V212" t="str">
            <v>49</v>
          </cell>
          <cell r="W212">
            <v>208</v>
          </cell>
          <cell r="X212" t="str">
            <v>MAIN TANK - 3 - REPAIR &amp; RECOVERY</v>
          </cell>
          <cell r="Y212" t="str">
            <v>Y</v>
          </cell>
          <cell r="Z212" t="str">
            <v>Predicted to be repairable in situ. Expected to need 1 mechanic to conduct maintenance.  Remove and replace the part with standard Tools. Repair by exchange available at First or Second line without special facilities. No consumeables predicted. No Specia</v>
          </cell>
          <cell r="AA212" t="str">
            <v>YES</v>
          </cell>
          <cell r="AB212" t="str">
            <v>NO</v>
          </cell>
          <cell r="AC212">
            <v>0</v>
          </cell>
          <cell r="AD212">
            <v>0</v>
          </cell>
          <cell r="AE212">
            <v>0.18333333333333332</v>
          </cell>
          <cell r="AF212">
            <v>0</v>
          </cell>
          <cell r="AG212">
            <v>0</v>
          </cell>
          <cell r="AH212">
            <v>0</v>
          </cell>
          <cell r="AI212">
            <v>0</v>
          </cell>
          <cell r="AJ212">
            <v>0.18333333333333332</v>
          </cell>
          <cell r="AK212" t="str">
            <v xml:space="preserve">Predicted to be repairable in situ. </v>
          </cell>
          <cell r="AL212" t="str">
            <v xml:space="preserve">Expected to need 1 mechanic to conduct maintenance.  </v>
          </cell>
          <cell r="AO212" t="str">
            <v xml:space="preserve">Remove and replace the part with standard Tools. </v>
          </cell>
          <cell r="AR212" t="str">
            <v xml:space="preserve">Repair by exchange available at First or Second line without special facilities. </v>
          </cell>
          <cell r="AS212" t="str">
            <v xml:space="preserve">No consumeables predicted. </v>
          </cell>
          <cell r="AT212" t="str">
            <v xml:space="preserve">No Special Tools predicted. </v>
          </cell>
          <cell r="AU212">
            <v>1</v>
          </cell>
          <cell r="AV212" t="str">
            <v>No</v>
          </cell>
          <cell r="AW212" t="str">
            <v xml:space="preserve">No predicted life limitations. </v>
          </cell>
          <cell r="AY212">
            <v>218</v>
          </cell>
        </row>
        <row r="213">
          <cell r="A213">
            <v>219</v>
          </cell>
          <cell r="B213">
            <v>25</v>
          </cell>
          <cell r="C213" t="str">
            <v>FT28450</v>
          </cell>
          <cell r="E213" t="str">
            <v>MAIN TANK - 3 - REPAIR &amp; RECOVERY</v>
          </cell>
          <cell r="F213" t="str">
            <v>Fitting</v>
          </cell>
          <cell r="G213" t="str">
            <v>Fuel Feed - Aft Pick Up(2) Optical sensor</v>
          </cell>
          <cell r="H213" t="str">
            <v>FNAV ASSEMBLY</v>
          </cell>
          <cell r="I213">
            <v>1</v>
          </cell>
          <cell r="J213">
            <v>1</v>
          </cell>
          <cell r="K213">
            <v>2.6158200555016551</v>
          </cell>
          <cell r="L213">
            <v>2.6158200555016551</v>
          </cell>
          <cell r="M213">
            <v>2.6158200555016553E-6</v>
          </cell>
          <cell r="N213">
            <v>382289.29314031987</v>
          </cell>
          <cell r="O213" t="str">
            <v>Part comparison to FT54024</v>
          </cell>
          <cell r="Q213">
            <v>1</v>
          </cell>
          <cell r="R213">
            <v>1.2666666666666666</v>
          </cell>
          <cell r="S213">
            <v>3.3133720703020964</v>
          </cell>
          <cell r="T213">
            <v>4</v>
          </cell>
          <cell r="U213">
            <v>10</v>
          </cell>
          <cell r="V213" t="str">
            <v>410</v>
          </cell>
          <cell r="W213">
            <v>209</v>
          </cell>
          <cell r="X213" t="str">
            <v>MAIN TANK - 3 - REPAIR &amp; RECOVERY</v>
          </cell>
          <cell r="Y213" t="str">
            <v>Y</v>
          </cell>
          <cell r="Z213" t="str">
            <v>Not predicted to be repairable in situ without the removal of the Tank. Expected to need 2 mechanics to remove the tank.  Remove and replace tank in accordance with above.  Remove and replace the part with standard Tools. Repair by exchange available at F</v>
          </cell>
          <cell r="AA213" t="str">
            <v>No</v>
          </cell>
          <cell r="AB213" t="str">
            <v>Yes</v>
          </cell>
          <cell r="AC213">
            <v>0</v>
          </cell>
          <cell r="AD213">
            <v>0.5</v>
          </cell>
          <cell r="AE213">
            <v>0.18333333333333332</v>
          </cell>
          <cell r="AF213">
            <v>0.5</v>
          </cell>
          <cell r="AG213">
            <v>8.3333333333333329E-2</v>
          </cell>
          <cell r="AH213">
            <v>0</v>
          </cell>
          <cell r="AI213">
            <v>0</v>
          </cell>
          <cell r="AJ213">
            <v>1.2666666666666666</v>
          </cell>
          <cell r="AK213" t="str">
            <v xml:space="preserve">Not predicted to be repairable in situ without the removal of the Tank. </v>
          </cell>
          <cell r="AL213" t="str">
            <v xml:space="preserve">Expected to need 2 mechanics to remove the tank.  </v>
          </cell>
          <cell r="AM213" t="str">
            <v xml:space="preserve">Remove and replace tank in accordance with above.  </v>
          </cell>
          <cell r="AO213" t="str">
            <v xml:space="preserve">Remove and replace the part with standard Tools. </v>
          </cell>
          <cell r="AR213" t="str">
            <v xml:space="preserve">Repair by exchange available at First or Second line without special facilities. </v>
          </cell>
          <cell r="AS213" t="str">
            <v>Use thread-locking compound on fasteners. Use silicone grease on bonded seals for preservation.  Use anti-seizing grease/compound on bulkhead connectors and bolts.  Use  bonding compound on mounting strap clamp locations as required.</v>
          </cell>
          <cell r="AT213" t="str">
            <v xml:space="preserve">No Special Tools predicted. </v>
          </cell>
          <cell r="AU213">
            <v>2</v>
          </cell>
          <cell r="AV213" t="str">
            <v>No</v>
          </cell>
          <cell r="AW213" t="str">
            <v xml:space="preserve">No predicted life limitations. </v>
          </cell>
          <cell r="AY213">
            <v>219</v>
          </cell>
        </row>
        <row r="214">
          <cell r="A214">
            <v>220</v>
          </cell>
          <cell r="B214">
            <v>6</v>
          </cell>
          <cell r="C214" t="str">
            <v>Y-BS-M36</v>
          </cell>
          <cell r="E214" t="str">
            <v>MAIN TANK - 3 - REPAIR &amp; RECOVERY</v>
          </cell>
          <cell r="F214" t="str">
            <v>Seal</v>
          </cell>
          <cell r="G214" t="str">
            <v>Fuel Feed - Aft Pick Up(2) Optical sensor</v>
          </cell>
          <cell r="H214" t="str">
            <v>M36 Bonded Seal</v>
          </cell>
          <cell r="I214">
            <v>1</v>
          </cell>
          <cell r="J214">
            <v>1</v>
          </cell>
          <cell r="K214">
            <v>0.19500000000000001</v>
          </cell>
          <cell r="L214">
            <v>0.19500000000000001</v>
          </cell>
          <cell r="M214">
            <v>1.9500000000000001E-7</v>
          </cell>
          <cell r="N214">
            <v>5128205.128205128</v>
          </cell>
          <cell r="O214" t="str">
            <v>NPRD 95 P2-179, Seal O-Ring - 0.0780 GF converted to GM.</v>
          </cell>
          <cell r="Q214">
            <v>1</v>
          </cell>
          <cell r="R214">
            <v>1.8833333333333333</v>
          </cell>
          <cell r="S214">
            <v>0.36725000000000002</v>
          </cell>
          <cell r="T214">
            <v>4</v>
          </cell>
          <cell r="U214">
            <v>10</v>
          </cell>
          <cell r="V214" t="str">
            <v>410</v>
          </cell>
          <cell r="W214">
            <v>210</v>
          </cell>
          <cell r="X214" t="str">
            <v>MAIN TANK - 3 - REPAIR &amp; RECOVERY</v>
          </cell>
          <cell r="Y214" t="str">
            <v>Y</v>
          </cell>
          <cell r="Z214" t="str">
            <v>Not predicted to be repairable in situ without the removal of the Tank. Expected to need 2 mechanics to remove the tank.  Remove the Tank for access, See above for details. Remove Top plate to gain access to the Bulkhead to prevent excessive torque forces</v>
          </cell>
          <cell r="AA214" t="str">
            <v xml:space="preserve">No </v>
          </cell>
          <cell r="AB214" t="str">
            <v>Yes</v>
          </cell>
          <cell r="AC214">
            <v>0</v>
          </cell>
          <cell r="AD214">
            <v>0.875</v>
          </cell>
          <cell r="AE214">
            <v>0.05</v>
          </cell>
          <cell r="AF214">
            <v>0.875</v>
          </cell>
          <cell r="AG214">
            <v>8.3333333333333329E-2</v>
          </cell>
          <cell r="AH214">
            <v>0</v>
          </cell>
          <cell r="AI214">
            <v>0</v>
          </cell>
          <cell r="AJ214">
            <v>1.8833333333333333</v>
          </cell>
          <cell r="AK214" t="str">
            <v xml:space="preserve">Not predicted to be repairable in situ without the removal of the Tank. </v>
          </cell>
          <cell r="AL214" t="str">
            <v xml:space="preserve">Expected to need 2 mechanics to remove the tank.  </v>
          </cell>
          <cell r="AM214" t="str">
            <v xml:space="preserve">Remove the Tank for access, See above for details. Remove Top plate to gain access to the Bulkhead to prevent excessive torque forces. May require the removal of Safoam to gain access. </v>
          </cell>
          <cell r="AR214" t="str">
            <v xml:space="preserve">Repair by exchange available at First or Second line without special facilities. </v>
          </cell>
          <cell r="AS214" t="str">
            <v>Use thread-locking compound on fasteners. Use silicone grease on bonded seals for preservation.  Use anti-seizing grease/compound on bulkhead connectors and bolts.  Use  bonding compound on mounting strap clamp locations as required.</v>
          </cell>
          <cell r="AT214" t="str">
            <v xml:space="preserve">No Special Tools predicted. </v>
          </cell>
          <cell r="AU214">
            <v>2</v>
          </cell>
          <cell r="AV214" t="str">
            <v>yes - 10 years</v>
          </cell>
          <cell r="AW214" t="str">
            <v>Life Limited.  Exchange at 10 years.</v>
          </cell>
          <cell r="AY214">
            <v>220</v>
          </cell>
        </row>
        <row r="215">
          <cell r="A215">
            <v>221</v>
          </cell>
          <cell r="B215">
            <v>26</v>
          </cell>
          <cell r="C215" t="str">
            <v>FT28300</v>
          </cell>
          <cell r="E215" t="str">
            <v>MAIN TANK - 3 - REPAIR &amp; RECOVERY</v>
          </cell>
          <cell r="F215" t="str">
            <v>Fitting</v>
          </cell>
          <cell r="G215" t="str">
            <v>Fuel Feed - Aft Pick Up(2) Optical sensor</v>
          </cell>
          <cell r="H215" t="str">
            <v>Backing Ring Bottom</v>
          </cell>
          <cell r="I215">
            <v>1</v>
          </cell>
          <cell r="J215">
            <v>1</v>
          </cell>
          <cell r="K215">
            <v>0.224</v>
          </cell>
          <cell r="L215">
            <v>0.224</v>
          </cell>
          <cell r="M215">
            <v>2.2399999999999999E-7</v>
          </cell>
          <cell r="N215">
            <v>4464285.7142857146</v>
          </cell>
          <cell r="O215" t="str">
            <v>NPRD 95 P2-152, Plate - 0.008M GM converted to hours.</v>
          </cell>
          <cell r="Q215">
            <v>1</v>
          </cell>
          <cell r="R215">
            <v>1.2666666666666666</v>
          </cell>
          <cell r="S215">
            <v>0.28373333333333334</v>
          </cell>
          <cell r="T215">
            <v>4</v>
          </cell>
          <cell r="U215">
            <v>10</v>
          </cell>
          <cell r="V215" t="str">
            <v>410</v>
          </cell>
          <cell r="W215">
            <v>211</v>
          </cell>
          <cell r="X215" t="str">
            <v>MAIN TANK - 3 - REPAIR &amp; RECOVERY</v>
          </cell>
          <cell r="Y215" t="str">
            <v>Y</v>
          </cell>
          <cell r="Z215" t="str">
            <v>Not predicted to be repairable in situ without the removal of the Tank. Expected to need 2 mechanics to remove the tank.  Remove and replace tank in accordance with above.  Remove and replace the part with standard Tools. Repair by exchange available at F</v>
          </cell>
          <cell r="AA215" t="str">
            <v>No</v>
          </cell>
          <cell r="AB215" t="str">
            <v>Yes</v>
          </cell>
          <cell r="AC215">
            <v>0</v>
          </cell>
          <cell r="AD215">
            <v>0.5</v>
          </cell>
          <cell r="AE215">
            <v>0.18333333333333332</v>
          </cell>
          <cell r="AF215">
            <v>0.5</v>
          </cell>
          <cell r="AG215">
            <v>8.3333333333333329E-2</v>
          </cell>
          <cell r="AH215">
            <v>0</v>
          </cell>
          <cell r="AI215">
            <v>0</v>
          </cell>
          <cell r="AJ215">
            <v>1.2666666666666666</v>
          </cell>
          <cell r="AK215" t="str">
            <v xml:space="preserve">Not predicted to be repairable in situ without the removal of the Tank. </v>
          </cell>
          <cell r="AL215" t="str">
            <v xml:space="preserve">Expected to need 2 mechanics to remove the tank.  </v>
          </cell>
          <cell r="AM215" t="str">
            <v xml:space="preserve">Remove and replace tank in accordance with above.  </v>
          </cell>
          <cell r="AO215" t="str">
            <v xml:space="preserve">Remove and replace the part with standard Tools. </v>
          </cell>
          <cell r="AR215" t="str">
            <v xml:space="preserve">Repair by exchange available at First or Second line without special facilities. </v>
          </cell>
          <cell r="AS215" t="str">
            <v>Use thread-locking compound on fasteners. Use silicone grease on bonded seals for preservation.  Use anti-seizing grease/compound on bulkhead connectors and bolts.  Use  bonding compound on mounting strap clamp locations as required.</v>
          </cell>
          <cell r="AT215" t="str">
            <v xml:space="preserve">No Special Tools predicted. </v>
          </cell>
          <cell r="AU215">
            <v>2</v>
          </cell>
          <cell r="AV215" t="str">
            <v>yes - 10 years</v>
          </cell>
          <cell r="AY215">
            <v>221</v>
          </cell>
        </row>
        <row r="216">
          <cell r="A216">
            <v>222</v>
          </cell>
          <cell r="B216">
            <v>13</v>
          </cell>
          <cell r="C216" t="str">
            <v>FT28299</v>
          </cell>
          <cell r="E216" t="str">
            <v>MAIN TANK - 3 - REPAIR &amp; RECOVERY</v>
          </cell>
          <cell r="F216" t="str">
            <v>Seal</v>
          </cell>
          <cell r="G216" t="str">
            <v>Fuel Feed - Aft Pick Up(2) Optical sensor</v>
          </cell>
          <cell r="H216" t="str">
            <v>Backing Plate Gasket</v>
          </cell>
          <cell r="I216">
            <v>2</v>
          </cell>
          <cell r="J216">
            <v>2</v>
          </cell>
          <cell r="K216">
            <v>2.8915175482151878E-3</v>
          </cell>
          <cell r="L216">
            <v>5.7830350964303756E-3</v>
          </cell>
          <cell r="M216">
            <v>5.7830350964303757E-9</v>
          </cell>
          <cell r="N216">
            <v>172919580</v>
          </cell>
          <cell r="O216" t="str">
            <v>NPRD 95 P2- 98, Gasket P# 2-242N674-70 - 1/864.5979 GF converted to GM.</v>
          </cell>
          <cell r="Q216">
            <v>1</v>
          </cell>
          <cell r="R216">
            <v>1.6</v>
          </cell>
          <cell r="S216">
            <v>4.6264280771442998E-3</v>
          </cell>
          <cell r="T216">
            <v>4</v>
          </cell>
          <cell r="U216">
            <v>10</v>
          </cell>
          <cell r="V216" t="str">
            <v>410</v>
          </cell>
          <cell r="W216">
            <v>212</v>
          </cell>
          <cell r="X216" t="str">
            <v>MAIN TANK - 3 - REPAIR &amp; RECOVERY</v>
          </cell>
          <cell r="Y216" t="str">
            <v>Y</v>
          </cell>
          <cell r="Z216" t="str">
            <v>Not predicted to be repairable in situ without the removal of the Tank. Expected to need 2 mechanics to remove the tank.  Remove the Tank for access, See above for details. Remove the Top Access Plate. Remove and replace the Backing Ring and Gasket as nec</v>
          </cell>
          <cell r="AA216" t="str">
            <v>No</v>
          </cell>
          <cell r="AB216" t="str">
            <v>Yes</v>
          </cell>
          <cell r="AC216">
            <v>0</v>
          </cell>
          <cell r="AD216">
            <v>0.5</v>
          </cell>
          <cell r="AE216">
            <v>0.51666666666666661</v>
          </cell>
          <cell r="AF216">
            <v>0.5</v>
          </cell>
          <cell r="AG216">
            <v>8.3333333333333329E-2</v>
          </cell>
          <cell r="AH216">
            <v>0</v>
          </cell>
          <cell r="AI216">
            <v>0</v>
          </cell>
          <cell r="AJ216">
            <v>1.6</v>
          </cell>
          <cell r="AK216" t="str">
            <v xml:space="preserve">Not predicted to be repairable in situ without the removal of the Tank. </v>
          </cell>
          <cell r="AL216" t="str">
            <v xml:space="preserve">Expected to need 2 mechanics to remove the tank.  </v>
          </cell>
          <cell r="AM216" t="str">
            <v xml:space="preserve">Remove the Tank for access, See above for details. </v>
          </cell>
          <cell r="AN216" t="str">
            <v xml:space="preserve">Remove the Top Access Plate. </v>
          </cell>
          <cell r="AO216" t="str">
            <v xml:space="preserve">Remove and replace the Backing Ring and Gasket as necessary. </v>
          </cell>
          <cell r="AP216" t="str">
            <v xml:space="preserve">Reinstall in the reverse order. </v>
          </cell>
          <cell r="AR216" t="str">
            <v xml:space="preserve">Repair by exchange available at First or Second line without special facilities. </v>
          </cell>
          <cell r="AS216" t="str">
            <v>Use thread-locking compound on fasteners. Use silicone grease on bonded seals for preservation.  Use anti-seizing grease/compound on bulkhead connectors and bolts.  Use  bonding compound on mounting strap clamp locations as required.</v>
          </cell>
          <cell r="AT216" t="str">
            <v xml:space="preserve">No Special Tools predicted. </v>
          </cell>
          <cell r="AU216">
            <v>2</v>
          </cell>
          <cell r="AV216" t="str">
            <v>yes - 10 years</v>
          </cell>
          <cell r="AW216" t="str">
            <v>Life Limited.  Exchange at 10 years.</v>
          </cell>
          <cell r="AY216">
            <v>222</v>
          </cell>
        </row>
        <row r="217">
          <cell r="A217">
            <v>223</v>
          </cell>
          <cell r="B217">
            <v>11</v>
          </cell>
          <cell r="C217" t="str">
            <v>FT28298</v>
          </cell>
          <cell r="E217" t="str">
            <v>MAIN TANK - 3 - REPAIR &amp; RECOVERY</v>
          </cell>
          <cell r="F217" t="str">
            <v>Seal</v>
          </cell>
          <cell r="G217" t="str">
            <v>Fuel Feed - Aft Pick Up(2) Optical sensor</v>
          </cell>
          <cell r="H217" t="str">
            <v>Backing Plate</v>
          </cell>
          <cell r="I217">
            <v>1</v>
          </cell>
          <cell r="J217">
            <v>1</v>
          </cell>
          <cell r="K217">
            <v>0.224</v>
          </cell>
          <cell r="L217">
            <v>0.224</v>
          </cell>
          <cell r="M217">
            <v>2.2399999999999999E-7</v>
          </cell>
          <cell r="N217">
            <v>4464285.7142857146</v>
          </cell>
          <cell r="O217" t="str">
            <v>NPRD 95 P2-152, Plate - 0.008M GM converted to hours.</v>
          </cell>
          <cell r="Q217">
            <v>1</v>
          </cell>
          <cell r="R217">
            <v>0.6</v>
          </cell>
          <cell r="S217">
            <v>0.13439999999999999</v>
          </cell>
          <cell r="T217">
            <v>4</v>
          </cell>
          <cell r="U217">
            <v>10</v>
          </cell>
          <cell r="V217" t="str">
            <v>410</v>
          </cell>
          <cell r="W217">
            <v>213</v>
          </cell>
          <cell r="X217" t="str">
            <v>MAIN TANK - 3 - REPAIR &amp; RECOVERY</v>
          </cell>
          <cell r="Y217" t="str">
            <v>Y</v>
          </cell>
          <cell r="Z217" t="str">
            <v>Not predicted to be repairable in situ without the removal of the Tank. Expected to need 2 mechanics to remove the tank.  Remove the Tank for access, See above for details. Remove the Top Access Plate. Reinstall in the reverse order. Repair by exchange av</v>
          </cell>
          <cell r="AA217" t="str">
            <v>No</v>
          </cell>
          <cell r="AB217" t="str">
            <v>Yes</v>
          </cell>
          <cell r="AC217">
            <v>0</v>
          </cell>
          <cell r="AD217">
            <v>0</v>
          </cell>
          <cell r="AE217">
            <v>0.51666666666666661</v>
          </cell>
          <cell r="AF217">
            <v>0</v>
          </cell>
          <cell r="AG217">
            <v>8.3333333333333329E-2</v>
          </cell>
          <cell r="AH217">
            <v>0</v>
          </cell>
          <cell r="AI217">
            <v>0</v>
          </cell>
          <cell r="AJ217">
            <v>0.6</v>
          </cell>
          <cell r="AK217" t="str">
            <v xml:space="preserve">Not predicted to be repairable in situ without the removal of the Tank. </v>
          </cell>
          <cell r="AL217" t="str">
            <v xml:space="preserve">Expected to need 2 mechanics to remove the tank.  </v>
          </cell>
          <cell r="AM217" t="str">
            <v xml:space="preserve">Remove the Tank for access, See above for details. </v>
          </cell>
          <cell r="AN217" t="str">
            <v xml:space="preserve">Remove the Top Access Plate. </v>
          </cell>
          <cell r="AP217" t="str">
            <v xml:space="preserve">Reinstall in the reverse order. </v>
          </cell>
          <cell r="AR217" t="str">
            <v xml:space="preserve">Repair by exchange available at First or Second line without special facilities. </v>
          </cell>
          <cell r="AS217" t="str">
            <v>Use thread-locking compound on fasteners. Use silicone grease on bonded seals for preservation.  Use anti-seizing grease/compound on bulkhead connectors and bolts.  Use  bonding compound on mounting strap clamp locations as required.</v>
          </cell>
          <cell r="AT217" t="str">
            <v xml:space="preserve">No Special Tools predicted. </v>
          </cell>
          <cell r="AU217">
            <v>2</v>
          </cell>
          <cell r="AV217" t="str">
            <v>No</v>
          </cell>
          <cell r="AW217" t="str">
            <v xml:space="preserve">No predicted life limitations. </v>
          </cell>
          <cell r="AY217">
            <v>223</v>
          </cell>
        </row>
        <row r="218">
          <cell r="A218">
            <v>224</v>
          </cell>
          <cell r="B218">
            <v>18</v>
          </cell>
          <cell r="C218" t="str">
            <v>BT-M6X16CSK/SS</v>
          </cell>
          <cell r="E218" t="str">
            <v>MAIN TANK - 3 - REPAIR &amp; RECOVERY</v>
          </cell>
          <cell r="F218" t="str">
            <v>Fastener</v>
          </cell>
          <cell r="G218" t="str">
            <v>Fuel Feed - Aft Pick Up(2) Optical sensor</v>
          </cell>
          <cell r="H218" t="str">
            <v>M6 Bolt CSK Head</v>
          </cell>
          <cell r="I218">
            <v>5</v>
          </cell>
          <cell r="J218">
            <v>5</v>
          </cell>
          <cell r="K218">
            <v>5.6000000000000001E-2</v>
          </cell>
          <cell r="L218">
            <v>0.28000000000000003</v>
          </cell>
          <cell r="M218">
            <v>2.8000000000000002E-7</v>
          </cell>
          <cell r="N218">
            <v>3571428.5714285709</v>
          </cell>
          <cell r="O218" t="str">
            <v>NPRD 95 P2-20, Bolt Hex Head - 0.0020M converted to hours</v>
          </cell>
          <cell r="Q218">
            <v>1</v>
          </cell>
          <cell r="R218">
            <v>0.05</v>
          </cell>
          <cell r="S218">
            <v>2.8000000000000004E-3</v>
          </cell>
          <cell r="T218">
            <v>4</v>
          </cell>
          <cell r="U218">
            <v>10</v>
          </cell>
          <cell r="V218" t="str">
            <v>410</v>
          </cell>
          <cell r="W218">
            <v>214</v>
          </cell>
          <cell r="X218" t="str">
            <v>MAIN TANK - 3 - REPAIR &amp; RECOVERY</v>
          </cell>
          <cell r="Y218" t="str">
            <v>Y</v>
          </cell>
          <cell r="Z218" t="str">
            <v>Predicted to be repairable in situ. Expected to need 1 mechanic to conduct maintenance.  Remove and replace the part with standard Tools. Repair by exchange available at First or Second line without special facilities. No consumeables predicted. No Specia</v>
          </cell>
          <cell r="AA218" t="str">
            <v>YES</v>
          </cell>
          <cell r="AB218" t="str">
            <v>NO</v>
          </cell>
          <cell r="AC218">
            <v>0</v>
          </cell>
          <cell r="AD218">
            <v>0</v>
          </cell>
          <cell r="AE218">
            <v>0.05</v>
          </cell>
          <cell r="AF218">
            <v>0</v>
          </cell>
          <cell r="AG218">
            <v>0</v>
          </cell>
          <cell r="AH218">
            <v>0</v>
          </cell>
          <cell r="AI218">
            <v>0</v>
          </cell>
          <cell r="AJ218">
            <v>0.05</v>
          </cell>
          <cell r="AK218" t="str">
            <v xml:space="preserve">Predicted to be repairable in situ. </v>
          </cell>
          <cell r="AL218" t="str">
            <v xml:space="preserve">Expected to need 1 mechanic to conduct maintenance.  </v>
          </cell>
          <cell r="AO218" t="str">
            <v xml:space="preserve">Remove and replace the part with standard Tools. </v>
          </cell>
          <cell r="AR218" t="str">
            <v xml:space="preserve">Repair by exchange available at First or Second line without special facilities. </v>
          </cell>
          <cell r="AS218" t="str">
            <v xml:space="preserve">No consumeables predicted. </v>
          </cell>
          <cell r="AT218" t="str">
            <v xml:space="preserve">No Special Tools predicted. </v>
          </cell>
          <cell r="AU218">
            <v>1</v>
          </cell>
          <cell r="AV218" t="str">
            <v>No</v>
          </cell>
          <cell r="AW218" t="str">
            <v xml:space="preserve">No predicted life limitations. </v>
          </cell>
          <cell r="AY218">
            <v>224</v>
          </cell>
        </row>
        <row r="219">
          <cell r="A219">
            <v>225</v>
          </cell>
          <cell r="B219">
            <v>6</v>
          </cell>
          <cell r="C219" t="str">
            <v>26MM BONDED</v>
          </cell>
          <cell r="E219" t="str">
            <v>MAIN TANK - 3 - REPAIR &amp; RECOVERY</v>
          </cell>
          <cell r="F219" t="str">
            <v>Fitting</v>
          </cell>
          <cell r="G219" t="str">
            <v>Fuel Feed - Aft Pick Up(2) Optical sensor</v>
          </cell>
          <cell r="H219" t="str">
            <v>26mm Bonded Seal</v>
          </cell>
          <cell r="I219">
            <v>1</v>
          </cell>
          <cell r="J219">
            <v>1</v>
          </cell>
          <cell r="K219">
            <v>0.19500000000000001</v>
          </cell>
          <cell r="L219">
            <v>0.19500000000000001</v>
          </cell>
          <cell r="M219">
            <v>1.9500000000000001E-7</v>
          </cell>
          <cell r="N219">
            <v>5128205.128205128</v>
          </cell>
          <cell r="O219" t="str">
            <v>NPRD 95 P2-179, Seal O-Ring - 0.0780 GF converted to GM.</v>
          </cell>
          <cell r="Q219">
            <v>1</v>
          </cell>
          <cell r="R219">
            <v>1.8833333333333333</v>
          </cell>
          <cell r="S219">
            <v>0.36725000000000002</v>
          </cell>
          <cell r="T219">
            <v>4</v>
          </cell>
          <cell r="U219">
            <v>10</v>
          </cell>
          <cell r="V219" t="str">
            <v>410</v>
          </cell>
          <cell r="W219">
            <v>215</v>
          </cell>
          <cell r="X219" t="str">
            <v>MAIN TANK - 3 - REPAIR &amp; RECOVERY</v>
          </cell>
          <cell r="Y219" t="str">
            <v>Y</v>
          </cell>
          <cell r="Z219" t="str">
            <v>Not predicted to be repairable in situ without the removal of the Tank. Expected to need 2 mechanics to remove the tank.  Remove the Tank for access, See above for details. Remove Top plate to gain access to the Bulkhead to prevent excessive torque forces</v>
          </cell>
          <cell r="AA219" t="str">
            <v xml:space="preserve">No </v>
          </cell>
          <cell r="AB219" t="str">
            <v>Yes</v>
          </cell>
          <cell r="AC219">
            <v>0</v>
          </cell>
          <cell r="AD219">
            <v>0.875</v>
          </cell>
          <cell r="AE219">
            <v>0.05</v>
          </cell>
          <cell r="AF219">
            <v>0.875</v>
          </cell>
          <cell r="AG219">
            <v>8.3333333333333329E-2</v>
          </cell>
          <cell r="AH219">
            <v>0</v>
          </cell>
          <cell r="AI219">
            <v>0</v>
          </cell>
          <cell r="AJ219">
            <v>1.8833333333333333</v>
          </cell>
          <cell r="AK219" t="str">
            <v xml:space="preserve">Not predicted to be repairable in situ without the removal of the Tank. </v>
          </cell>
          <cell r="AL219" t="str">
            <v xml:space="preserve">Expected to need 2 mechanics to remove the tank.  </v>
          </cell>
          <cell r="AM219" t="str">
            <v xml:space="preserve">Remove the Tank for access, See above for details. Remove Top plate to gain access to the Bulkhead to prevent excessive torque forces. May require the removal of Safoam to gain access. </v>
          </cell>
          <cell r="AR219" t="str">
            <v xml:space="preserve">Repair by exchange available at First or Second line without special facilities. </v>
          </cell>
          <cell r="AS219" t="str">
            <v>Use thread-locking compound on fasteners. Use silicone grease on bonded seals for preservation.  Use anti-seizing grease/compound on bulkhead connectors and bolts.  Use  bonding compound on mounting strap clamp locations as required.</v>
          </cell>
          <cell r="AT219" t="str">
            <v xml:space="preserve">No Special Tools predicted. </v>
          </cell>
          <cell r="AU219">
            <v>2</v>
          </cell>
          <cell r="AV219" t="str">
            <v>yes - 10 years</v>
          </cell>
          <cell r="AW219" t="str">
            <v>Life Limited.  Exchange at 10 years.</v>
          </cell>
          <cell r="AY219">
            <v>225</v>
          </cell>
        </row>
        <row r="220">
          <cell r="A220">
            <v>226</v>
          </cell>
          <cell r="B220">
            <v>27</v>
          </cell>
          <cell r="C220" t="str">
            <v>Y-764305-20</v>
          </cell>
          <cell r="E220" t="str">
            <v>MAIN TANK - 3 - REPAIR &amp; RECOVERY</v>
          </cell>
          <cell r="F220" t="str">
            <v>Fitting</v>
          </cell>
          <cell r="G220" t="str">
            <v>Fuel Feed - Aft Pick Up(2) Optical sensor</v>
          </cell>
          <cell r="H220" t="str">
            <v>M26 Banjo Bolt</v>
          </cell>
          <cell r="I220">
            <v>1</v>
          </cell>
          <cell r="J220">
            <v>1</v>
          </cell>
          <cell r="K220">
            <v>2.5424000000000002</v>
          </cell>
          <cell r="L220">
            <v>2.5424000000000002</v>
          </cell>
          <cell r="M220">
            <v>2.5424000000000004E-6</v>
          </cell>
          <cell r="N220">
            <v>393329.13782252988</v>
          </cell>
          <cell r="O220" t="str">
            <v>NPRD 95 P2-49, Connector Adapter - 0.0908M converted to hours</v>
          </cell>
          <cell r="Q220">
            <v>1</v>
          </cell>
          <cell r="R220">
            <v>7.6666666666666661E-2</v>
          </cell>
          <cell r="S220">
            <v>0.19491733333333333</v>
          </cell>
          <cell r="T220">
            <v>4</v>
          </cell>
          <cell r="U220">
            <v>10</v>
          </cell>
          <cell r="V220" t="str">
            <v>410</v>
          </cell>
          <cell r="W220">
            <v>216</v>
          </cell>
          <cell r="X220" t="str">
            <v>MAIN TANK - 3 - REPAIR &amp; RECOVERY</v>
          </cell>
          <cell r="Y220" t="str">
            <v>Y</v>
          </cell>
          <cell r="Z220" t="str">
            <v>Predicted to be repairable in situ. Expected to need 1 mechanic to conduct maintenance.  Remove and replace the part with standard Tools. Repair by exchange available at First or Second line without special facilities. No consumeables predicted. No Specia</v>
          </cell>
          <cell r="AA220" t="str">
            <v>YES</v>
          </cell>
          <cell r="AB220" t="str">
            <v>NO</v>
          </cell>
          <cell r="AC220">
            <v>0</v>
          </cell>
          <cell r="AD220">
            <v>0</v>
          </cell>
          <cell r="AE220">
            <v>7.6666666666666661E-2</v>
          </cell>
          <cell r="AF220">
            <v>0</v>
          </cell>
          <cell r="AG220">
            <v>0</v>
          </cell>
          <cell r="AH220">
            <v>0</v>
          </cell>
          <cell r="AI220">
            <v>0</v>
          </cell>
          <cell r="AJ220">
            <v>7.6666666666666661E-2</v>
          </cell>
          <cell r="AK220" t="str">
            <v xml:space="preserve">Predicted to be repairable in situ. </v>
          </cell>
          <cell r="AL220" t="str">
            <v xml:space="preserve">Expected to need 1 mechanic to conduct maintenance.  </v>
          </cell>
          <cell r="AO220" t="str">
            <v xml:space="preserve">Remove and replace the part with standard Tools. </v>
          </cell>
          <cell r="AR220" t="str">
            <v xml:space="preserve">Repair by exchange available at First or Second line without special facilities. </v>
          </cell>
          <cell r="AS220" t="str">
            <v xml:space="preserve">No consumeables predicted. </v>
          </cell>
          <cell r="AT220" t="str">
            <v xml:space="preserve">No Special Tools predicted. </v>
          </cell>
          <cell r="AU220">
            <v>1</v>
          </cell>
          <cell r="AV220" t="str">
            <v>No</v>
          </cell>
          <cell r="AW220" t="str">
            <v xml:space="preserve">No predicted life limitations. </v>
          </cell>
          <cell r="AY220">
            <v>226</v>
          </cell>
        </row>
        <row r="221">
          <cell r="A221">
            <v>227</v>
          </cell>
          <cell r="B221">
            <v>49</v>
          </cell>
          <cell r="C221" t="str">
            <v>FT28289</v>
          </cell>
          <cell r="E221" t="str">
            <v>MAIN TANK - 3 - REPAIR &amp; RECOVERY</v>
          </cell>
          <cell r="F221" t="str">
            <v>Insert</v>
          </cell>
          <cell r="G221" t="str">
            <v>Fuel Feed - Aft Pick Up(2) Optical sensor</v>
          </cell>
          <cell r="H221" t="str">
            <v>Insert 1/2" UNF</v>
          </cell>
          <cell r="I221">
            <v>1</v>
          </cell>
          <cell r="J221">
            <v>1</v>
          </cell>
          <cell r="K221">
            <v>0.44800000000000001</v>
          </cell>
          <cell r="L221">
            <v>0.44800000000000001</v>
          </cell>
          <cell r="M221">
            <v>4.4799999999999999E-7</v>
          </cell>
          <cell r="N221">
            <v>2232142.8571428573</v>
          </cell>
          <cell r="O221" t="str">
            <v>NPRD 95 P2-122, Insert Mount Engine - 0.0160M converted to hours.</v>
          </cell>
          <cell r="Q221">
            <v>1</v>
          </cell>
          <cell r="R221">
            <v>1.1000000000000001</v>
          </cell>
          <cell r="S221">
            <v>0.49279999999999996</v>
          </cell>
          <cell r="T221">
            <v>4</v>
          </cell>
          <cell r="U221">
            <v>10</v>
          </cell>
          <cell r="V221" t="str">
            <v>410</v>
          </cell>
          <cell r="W221">
            <v>217</v>
          </cell>
          <cell r="X221" t="str">
            <v>MAIN TANK - 3 - REPAIR &amp; RECOVERY</v>
          </cell>
          <cell r="Y221" t="str">
            <v>Y</v>
          </cell>
          <cell r="Z221" t="str">
            <v>Not predicted to be repairable in situ without the removal of the Tank. Expected to need 2 mechanics to remove the tank.  Remove and replace tank in accordance with above.  V. difficult to repair.  Tank will be beyond economic repair. Repair by exchange a</v>
          </cell>
          <cell r="AA221" t="str">
            <v xml:space="preserve">NO </v>
          </cell>
          <cell r="AB221" t="str">
            <v>YES</v>
          </cell>
          <cell r="AC221">
            <v>0</v>
          </cell>
          <cell r="AD221">
            <v>0.5</v>
          </cell>
          <cell r="AE221">
            <v>1.6666666666666666E-2</v>
          </cell>
          <cell r="AF221">
            <v>0.5</v>
          </cell>
          <cell r="AG221">
            <v>8.3333333333333329E-2</v>
          </cell>
          <cell r="AH221">
            <v>0</v>
          </cell>
          <cell r="AI221">
            <v>0</v>
          </cell>
          <cell r="AJ221">
            <v>1.1000000000000001</v>
          </cell>
          <cell r="AK221" t="str">
            <v xml:space="preserve">Not predicted to be repairable in situ without the removal of the Tank. </v>
          </cell>
          <cell r="AL221" t="str">
            <v xml:space="preserve">Expected to need 2 mechanics to remove the tank.  </v>
          </cell>
          <cell r="AM221" t="str">
            <v xml:space="preserve">Remove and replace tank in accordance with above.  </v>
          </cell>
          <cell r="AN221" t="str">
            <v xml:space="preserve">V. difficult to repair.  Tank will be beyond economic repair. </v>
          </cell>
          <cell r="AR221" t="str">
            <v xml:space="preserve">Repair by exchange available at First or Second line without special facilities. </v>
          </cell>
          <cell r="AS221" t="str">
            <v>Use thread-locking compound on fasteners. Use silicone grease on bonded seals for preservation.  Use anti-seizing grease/compound on bulkhead connectors and bolts.  Use  bonding compound on mounting strap clamp locations as required.</v>
          </cell>
          <cell r="AT221" t="str">
            <v xml:space="preserve">No Special Tools predicted. </v>
          </cell>
          <cell r="AU221">
            <v>2</v>
          </cell>
          <cell r="AV221" t="str">
            <v>No</v>
          </cell>
          <cell r="AW221" t="str">
            <v xml:space="preserve">No predicted life limitations. </v>
          </cell>
          <cell r="AY221">
            <v>227</v>
          </cell>
        </row>
        <row r="222">
          <cell r="A222">
            <v>228</v>
          </cell>
          <cell r="B222">
            <v>3</v>
          </cell>
          <cell r="C222" t="str">
            <v/>
          </cell>
          <cell r="E222" t="str">
            <v>MAIN TANK - 3 - REPAIR &amp; RECOVERY</v>
          </cell>
          <cell r="F222" t="str">
            <v>Fitting</v>
          </cell>
          <cell r="G222" t="str">
            <v>Fuel Feed - Aft Pick Up(2) Optical sensor</v>
          </cell>
          <cell r="H222" t="str">
            <v>Optical sensor unit</v>
          </cell>
          <cell r="I222">
            <v>1</v>
          </cell>
          <cell r="J222">
            <v>1</v>
          </cell>
          <cell r="K222">
            <v>13</v>
          </cell>
          <cell r="L222">
            <v>13</v>
          </cell>
          <cell r="M222">
            <v>1.2999999999999999E-5</v>
          </cell>
          <cell r="N222">
            <v>76923.076923076922</v>
          </cell>
          <cell r="O222" t="str">
            <v>NPRD 95 P2-182, Sensor Level Liquid - 2.6 GB converted to GM.</v>
          </cell>
          <cell r="Q222">
            <v>1</v>
          </cell>
          <cell r="R222">
            <v>1.2666666666666666</v>
          </cell>
          <cell r="S222">
            <v>16.466666666666665</v>
          </cell>
          <cell r="T222">
            <v>4</v>
          </cell>
          <cell r="U222">
            <v>10</v>
          </cell>
          <cell r="V222" t="str">
            <v>410</v>
          </cell>
          <cell r="W222">
            <v>218</v>
          </cell>
          <cell r="X222" t="str">
            <v>MAIN TANK - 3 - REPAIR &amp; RECOVERY</v>
          </cell>
          <cell r="Y222" t="str">
            <v>Y</v>
          </cell>
          <cell r="Z222" t="str">
            <v>Not predicted to be repairable in situ without the removal of the Tank. Expected to need 2 mechanics to remove the tank.  Remove the Tank for access, See above for details. Remove and Replace the part with standard Tools. Repair by exchange available at F</v>
          </cell>
          <cell r="AA222" t="str">
            <v>No</v>
          </cell>
          <cell r="AB222" t="str">
            <v>Yes</v>
          </cell>
          <cell r="AC222">
            <v>0</v>
          </cell>
          <cell r="AD222">
            <v>0.5</v>
          </cell>
          <cell r="AE222">
            <v>0.18333333333333332</v>
          </cell>
          <cell r="AF222">
            <v>0.5</v>
          </cell>
          <cell r="AG222">
            <v>8.3333333333333329E-2</v>
          </cell>
          <cell r="AH222">
            <v>0</v>
          </cell>
          <cell r="AI222">
            <v>0</v>
          </cell>
          <cell r="AJ222">
            <v>1.2666666666666666</v>
          </cell>
          <cell r="AK222" t="str">
            <v xml:space="preserve">Not predicted to be repairable in situ without the removal of the Tank. </v>
          </cell>
          <cell r="AL222" t="str">
            <v xml:space="preserve">Expected to need 2 mechanics to remove the tank.  </v>
          </cell>
          <cell r="AM222" t="str">
            <v xml:space="preserve">Remove the Tank for access, See above for details. </v>
          </cell>
          <cell r="AN222" t="str">
            <v xml:space="preserve">Remove and Replace the part with standard Tools. </v>
          </cell>
          <cell r="AR222" t="str">
            <v xml:space="preserve">Repair by exchange available at First or Second line without special facilities. </v>
          </cell>
          <cell r="AS222" t="str">
            <v>Use thread-locking compound on fasteners. Use silicone grease on bonded seals for preservation.  Use anti-seizing grease/compound on bulkhead connectors and bolts.  Use  bonding compound on mounting strap clamp locations as required.</v>
          </cell>
          <cell r="AT222" t="str">
            <v>Due to availlability.  This part is highly likley to require imperial spanner.</v>
          </cell>
          <cell r="AU222">
            <v>2</v>
          </cell>
          <cell r="AV222" t="str">
            <v>No</v>
          </cell>
          <cell r="AW222" t="str">
            <v xml:space="preserve">No predicted life limitations. </v>
          </cell>
          <cell r="AY222">
            <v>228</v>
          </cell>
        </row>
        <row r="223">
          <cell r="A223">
            <v>229</v>
          </cell>
          <cell r="B223">
            <v>4</v>
          </cell>
          <cell r="C223" t="str">
            <v>Y-BS1/2UNF</v>
          </cell>
          <cell r="E223" t="str">
            <v>MAIN TANK - 3 - REPAIR &amp; RECOVERY</v>
          </cell>
          <cell r="F223" t="str">
            <v>Seal</v>
          </cell>
          <cell r="G223" t="str">
            <v>Fuel Feed - Aft Pick Up(2) Optical sensor</v>
          </cell>
          <cell r="H223" t="str">
            <v>Washer 1/2 UNF</v>
          </cell>
          <cell r="I223">
            <v>1</v>
          </cell>
          <cell r="J223">
            <v>1</v>
          </cell>
          <cell r="K223">
            <v>1.6613753838518822E-2</v>
          </cell>
          <cell r="L223">
            <v>1.6613753838518822E-2</v>
          </cell>
          <cell r="M223">
            <v>1.6613753838518823E-8</v>
          </cell>
          <cell r="N223">
            <v>60191092.857142858</v>
          </cell>
          <cell r="O223" t="str">
            <v>NPRD 95 P2-237, Washer P# 7748743 - 1/1685.3506M GM converted to hours</v>
          </cell>
          <cell r="Q223">
            <v>1</v>
          </cell>
          <cell r="R223">
            <v>0.35</v>
          </cell>
          <cell r="S223">
            <v>5.8148138434815878E-3</v>
          </cell>
          <cell r="T223">
            <v>4</v>
          </cell>
          <cell r="U223">
            <v>10</v>
          </cell>
          <cell r="V223" t="str">
            <v>410</v>
          </cell>
          <cell r="W223">
            <v>219</v>
          </cell>
          <cell r="X223" t="str">
            <v>MAIN TANK - 3 - REPAIR &amp; RECOVERY</v>
          </cell>
          <cell r="Y223" t="str">
            <v>Y</v>
          </cell>
          <cell r="Z223" t="str">
            <v>Predicted to be repairable in situ. Expected to need 1 mechanic to conduct maintenance.  Remove and replace the part with standard Tools. Repair by exchange available at First or Second line without special facilities. No consumeables predicted. No Specia</v>
          </cell>
          <cell r="AA223" t="str">
            <v>YES</v>
          </cell>
          <cell r="AB223" t="str">
            <v>NO</v>
          </cell>
          <cell r="AC223">
            <v>0</v>
          </cell>
          <cell r="AD223">
            <v>0</v>
          </cell>
          <cell r="AE223">
            <v>0.35</v>
          </cell>
          <cell r="AF223">
            <v>0</v>
          </cell>
          <cell r="AG223">
            <v>0</v>
          </cell>
          <cell r="AH223">
            <v>0</v>
          </cell>
          <cell r="AI223">
            <v>0</v>
          </cell>
          <cell r="AJ223">
            <v>0.35</v>
          </cell>
          <cell r="AK223" t="str">
            <v xml:space="preserve">Predicted to be repairable in situ. </v>
          </cell>
          <cell r="AL223" t="str">
            <v xml:space="preserve">Expected to need 1 mechanic to conduct maintenance.  </v>
          </cell>
          <cell r="AO223" t="str">
            <v xml:space="preserve">Remove and replace the part with standard Tools. </v>
          </cell>
          <cell r="AR223" t="str">
            <v xml:space="preserve">Repair by exchange available at First or Second line without special facilities. </v>
          </cell>
          <cell r="AS223" t="str">
            <v xml:space="preserve">No consumeables predicted. </v>
          </cell>
          <cell r="AT223" t="str">
            <v xml:space="preserve">No Special Tools predicted. (May require 1/2 inch spanners due to part availability).  </v>
          </cell>
          <cell r="AU223">
            <v>1</v>
          </cell>
          <cell r="AV223" t="str">
            <v>No</v>
          </cell>
          <cell r="AW223" t="str">
            <v xml:space="preserve">No predicted life limitations. </v>
          </cell>
          <cell r="AY223">
            <v>229</v>
          </cell>
        </row>
        <row r="224">
          <cell r="A224">
            <v>230</v>
          </cell>
          <cell r="B224">
            <v>25</v>
          </cell>
          <cell r="C224" t="str">
            <v>FT28450</v>
          </cell>
          <cell r="E224" t="str">
            <v>MAIN TANK - 3 - REPAIR &amp; RECOVERY</v>
          </cell>
          <cell r="F224" t="str">
            <v>Fitting</v>
          </cell>
          <cell r="G224" t="str">
            <v>Fuel Feed - Fwd Pick Up(1)   Optical sensor</v>
          </cell>
          <cell r="H224" t="str">
            <v>FNAV ASSEMBLY</v>
          </cell>
          <cell r="I224">
            <v>1</v>
          </cell>
          <cell r="J224">
            <v>1</v>
          </cell>
          <cell r="K224">
            <v>2.6158200555016551</v>
          </cell>
          <cell r="L224">
            <v>2.6158200555016551</v>
          </cell>
          <cell r="M224">
            <v>2.6158200555016553E-6</v>
          </cell>
          <cell r="N224">
            <v>382289.29314031987</v>
          </cell>
          <cell r="O224" t="str">
            <v>Part comparison to FT54024</v>
          </cell>
          <cell r="Q224">
            <v>1</v>
          </cell>
          <cell r="R224">
            <v>1.2666666666666666</v>
          </cell>
          <cell r="S224">
            <v>3.3133720703020964</v>
          </cell>
          <cell r="T224">
            <v>4</v>
          </cell>
          <cell r="U224">
            <v>11</v>
          </cell>
          <cell r="V224" t="str">
            <v>411</v>
          </cell>
          <cell r="W224">
            <v>220</v>
          </cell>
          <cell r="X224" t="str">
            <v>MAIN TANK - 3 - REPAIR &amp; RECOVERY</v>
          </cell>
          <cell r="Y224" t="str">
            <v>Y</v>
          </cell>
          <cell r="Z224" t="str">
            <v>Not predicted to be repairable in situ without the removal of the Tank. Expected to need 2 mechanics to remove the tank.  Remove and replace tank in accordance with above.  Remove and replace the part with standard Tools. Repair by exchange available at F</v>
          </cell>
          <cell r="AA224" t="str">
            <v>No</v>
          </cell>
          <cell r="AB224" t="str">
            <v>Yes</v>
          </cell>
          <cell r="AC224">
            <v>0</v>
          </cell>
          <cell r="AD224">
            <v>0.5</v>
          </cell>
          <cell r="AE224">
            <v>0.18333333333333332</v>
          </cell>
          <cell r="AF224">
            <v>0.5</v>
          </cell>
          <cell r="AG224">
            <v>8.3333333333333329E-2</v>
          </cell>
          <cell r="AH224">
            <v>0</v>
          </cell>
          <cell r="AI224">
            <v>0</v>
          </cell>
          <cell r="AJ224">
            <v>1.2666666666666666</v>
          </cell>
          <cell r="AK224" t="str">
            <v xml:space="preserve">Not predicted to be repairable in situ without the removal of the Tank. </v>
          </cell>
          <cell r="AL224" t="str">
            <v xml:space="preserve">Expected to need 2 mechanics to remove the tank.  </v>
          </cell>
          <cell r="AM224" t="str">
            <v xml:space="preserve">Remove and replace tank in accordance with above.  </v>
          </cell>
          <cell r="AO224" t="str">
            <v xml:space="preserve">Remove and replace the part with standard Tools. </v>
          </cell>
          <cell r="AR224" t="str">
            <v xml:space="preserve">Repair by exchange available at First or Second line without special facilities. </v>
          </cell>
          <cell r="AS224" t="str">
            <v>Use thread-locking compound on fasteners. Use silicone grease on bonded seals for preservation.  Use anti-seizing grease/compound on bulkhead connectors and bolts.  Use  bonding compound on mounting strap clamp locations as required.</v>
          </cell>
          <cell r="AT224" t="str">
            <v xml:space="preserve">No Special Tools predicted. </v>
          </cell>
          <cell r="AU224">
            <v>2</v>
          </cell>
          <cell r="AV224" t="str">
            <v>No</v>
          </cell>
          <cell r="AW224" t="str">
            <v xml:space="preserve">No predicted life limitations. </v>
          </cell>
          <cell r="AY224">
            <v>230</v>
          </cell>
        </row>
        <row r="225">
          <cell r="A225">
            <v>231</v>
          </cell>
          <cell r="B225">
            <v>6</v>
          </cell>
          <cell r="C225" t="str">
            <v>26MM BONDED</v>
          </cell>
          <cell r="E225" t="str">
            <v>MAIN TANK - 3 - REPAIR &amp; RECOVERY</v>
          </cell>
          <cell r="F225" t="str">
            <v>Seal</v>
          </cell>
          <cell r="G225" t="str">
            <v>Fuel Feed - Fwd Pick Up(1)   Optical sensor</v>
          </cell>
          <cell r="H225" t="str">
            <v>26mm Bonded Seal</v>
          </cell>
          <cell r="I225">
            <v>1</v>
          </cell>
          <cell r="J225">
            <v>1</v>
          </cell>
          <cell r="K225">
            <v>0.19500000000000001</v>
          </cell>
          <cell r="L225">
            <v>0.19500000000000001</v>
          </cell>
          <cell r="M225">
            <v>1.9500000000000001E-7</v>
          </cell>
          <cell r="N225">
            <v>5128205.128205128</v>
          </cell>
          <cell r="O225" t="str">
            <v>NPRD 95 P2-179, Seal O-Ring - 0.0780 GF converted to GM.</v>
          </cell>
          <cell r="Q225">
            <v>1</v>
          </cell>
          <cell r="R225">
            <v>1.8833333333333333</v>
          </cell>
          <cell r="S225">
            <v>0.36725000000000002</v>
          </cell>
          <cell r="T225">
            <v>4</v>
          </cell>
          <cell r="U225">
            <v>11</v>
          </cell>
          <cell r="V225" t="str">
            <v>411</v>
          </cell>
          <cell r="W225">
            <v>221</v>
          </cell>
          <cell r="X225" t="str">
            <v>MAIN TANK - 3 - REPAIR &amp; RECOVERY</v>
          </cell>
          <cell r="Y225" t="str">
            <v>Y</v>
          </cell>
          <cell r="Z225" t="str">
            <v>Not predicted to be repairable in situ without the removal of the Tank. Expected to need 2 mechanics to remove the tank.  Remove the Tank for access, See above for details. Remove Top plate to gain access to the Bulkhead to prevent excessive torque forces</v>
          </cell>
          <cell r="AA225" t="str">
            <v xml:space="preserve">No </v>
          </cell>
          <cell r="AB225" t="str">
            <v>Yes</v>
          </cell>
          <cell r="AC225">
            <v>0</v>
          </cell>
          <cell r="AD225">
            <v>0.875</v>
          </cell>
          <cell r="AE225">
            <v>0.05</v>
          </cell>
          <cell r="AF225">
            <v>0.875</v>
          </cell>
          <cell r="AG225">
            <v>8.3333333333333329E-2</v>
          </cell>
          <cell r="AH225">
            <v>0</v>
          </cell>
          <cell r="AI225">
            <v>0</v>
          </cell>
          <cell r="AJ225">
            <v>1.8833333333333333</v>
          </cell>
          <cell r="AK225" t="str">
            <v xml:space="preserve">Not predicted to be repairable in situ without the removal of the Tank. </v>
          </cell>
          <cell r="AL225" t="str">
            <v xml:space="preserve">Expected to need 2 mechanics to remove the tank.  </v>
          </cell>
          <cell r="AM225" t="str">
            <v xml:space="preserve">Remove the Tank for access, See above for details. Remove Top plate to gain access to the Bulkhead to prevent excessive torque forces. May require the removal of Safoam to gain access. </v>
          </cell>
          <cell r="AR225" t="str">
            <v xml:space="preserve">Repair by exchange available at First or Second line without special facilities. </v>
          </cell>
          <cell r="AS225" t="str">
            <v>Use thread-locking compound on fasteners. Use silicone grease on bonded seals for preservation.  Use anti-seizing grease/compound on bulkhead connectors and bolts.  Use  bonding compound on mounting strap clamp locations as required.</v>
          </cell>
          <cell r="AT225" t="str">
            <v xml:space="preserve">No Special Tools predicted. </v>
          </cell>
          <cell r="AU225">
            <v>2</v>
          </cell>
          <cell r="AV225" t="str">
            <v>yes - 10 years</v>
          </cell>
          <cell r="AW225" t="str">
            <v>Life Limited.  Exchange at 10 years.</v>
          </cell>
          <cell r="AY225">
            <v>231</v>
          </cell>
        </row>
        <row r="226">
          <cell r="A226">
            <v>232</v>
          </cell>
          <cell r="B226">
            <v>27</v>
          </cell>
          <cell r="C226" t="str">
            <v>Y-764305-20</v>
          </cell>
          <cell r="E226" t="str">
            <v>MAIN TANK - 3 - REPAIR &amp; RECOVERY</v>
          </cell>
          <cell r="F226" t="str">
            <v>Fitting</v>
          </cell>
          <cell r="G226" t="str">
            <v>Fuel Feed - Fwd Pick Up(1)   Optical sensor</v>
          </cell>
          <cell r="H226" t="str">
            <v>M26 Banjo Bolt</v>
          </cell>
          <cell r="I226">
            <v>1</v>
          </cell>
          <cell r="J226">
            <v>1</v>
          </cell>
          <cell r="K226">
            <v>2.5424000000000002</v>
          </cell>
          <cell r="L226">
            <v>2.5424000000000002</v>
          </cell>
          <cell r="M226">
            <v>2.5424000000000004E-6</v>
          </cell>
          <cell r="N226">
            <v>393329.13782252988</v>
          </cell>
          <cell r="O226" t="str">
            <v>NPRD 95 P2-49, Connector Adapter - 0.0908M converted to hours</v>
          </cell>
          <cell r="Q226">
            <v>1</v>
          </cell>
          <cell r="R226">
            <v>7.6666666666666661E-2</v>
          </cell>
          <cell r="S226">
            <v>0.19491733333333333</v>
          </cell>
          <cell r="T226">
            <v>4</v>
          </cell>
          <cell r="U226">
            <v>11</v>
          </cell>
          <cell r="V226" t="str">
            <v>411</v>
          </cell>
          <cell r="W226">
            <v>222</v>
          </cell>
          <cell r="X226" t="str">
            <v>MAIN TANK - 3 - REPAIR &amp; RECOVERY</v>
          </cell>
          <cell r="Y226" t="str">
            <v>Y</v>
          </cell>
          <cell r="Z226" t="str">
            <v>Predicted to be repairable in situ. Expected to need 1 mechanic to conduct maintenance.  Remove and replace the part with standard Tools. Repair by exchange available at First or Second line without special facilities. No consumeables predicted. No Specia</v>
          </cell>
          <cell r="AA226" t="str">
            <v>YES</v>
          </cell>
          <cell r="AB226" t="str">
            <v>NO</v>
          </cell>
          <cell r="AC226">
            <v>0</v>
          </cell>
          <cell r="AD226">
            <v>0</v>
          </cell>
          <cell r="AE226">
            <v>7.6666666666666661E-2</v>
          </cell>
          <cell r="AF226">
            <v>0</v>
          </cell>
          <cell r="AG226">
            <v>0</v>
          </cell>
          <cell r="AH226">
            <v>0</v>
          </cell>
          <cell r="AI226">
            <v>0</v>
          </cell>
          <cell r="AJ226">
            <v>7.6666666666666661E-2</v>
          </cell>
          <cell r="AK226" t="str">
            <v xml:space="preserve">Predicted to be repairable in situ. </v>
          </cell>
          <cell r="AL226" t="str">
            <v xml:space="preserve">Expected to need 1 mechanic to conduct maintenance.  </v>
          </cell>
          <cell r="AO226" t="str">
            <v xml:space="preserve">Remove and replace the part with standard Tools. </v>
          </cell>
          <cell r="AR226" t="str">
            <v xml:space="preserve">Repair by exchange available at First or Second line without special facilities. </v>
          </cell>
          <cell r="AS226" t="str">
            <v xml:space="preserve">No consumeables predicted. </v>
          </cell>
          <cell r="AT226" t="str">
            <v xml:space="preserve">No Special Tools predicted. </v>
          </cell>
          <cell r="AU226">
            <v>1</v>
          </cell>
          <cell r="AV226" t="str">
            <v>No</v>
          </cell>
          <cell r="AW226" t="str">
            <v xml:space="preserve">No predicted life limitations. </v>
          </cell>
          <cell r="AY226">
            <v>232</v>
          </cell>
        </row>
        <row r="227">
          <cell r="A227">
            <v>233</v>
          </cell>
          <cell r="B227">
            <v>49</v>
          </cell>
          <cell r="C227" t="str">
            <v>FT28289</v>
          </cell>
          <cell r="E227" t="str">
            <v>MAIN TANK - 3 - REPAIR &amp; RECOVERY</v>
          </cell>
          <cell r="F227" t="str">
            <v>Insert</v>
          </cell>
          <cell r="G227" t="str">
            <v>Fuel Feed - Fwd Pick Up(1)   Optical sensor</v>
          </cell>
          <cell r="H227" t="str">
            <v>Insert 1/2" UNF</v>
          </cell>
          <cell r="I227">
            <v>1</v>
          </cell>
          <cell r="J227">
            <v>1</v>
          </cell>
          <cell r="K227">
            <v>0.44800000000000001</v>
          </cell>
          <cell r="L227">
            <v>0.44800000000000001</v>
          </cell>
          <cell r="M227">
            <v>4.4799999999999999E-7</v>
          </cell>
          <cell r="N227">
            <v>2232142.8571428573</v>
          </cell>
          <cell r="O227" t="str">
            <v>NPRD 95 P2-122, Insert Mount Engine - 0.0160M converted to hours.</v>
          </cell>
          <cell r="Q227">
            <v>1</v>
          </cell>
          <cell r="R227">
            <v>1.1000000000000001</v>
          </cell>
          <cell r="S227">
            <v>0.49279999999999996</v>
          </cell>
          <cell r="T227">
            <v>4</v>
          </cell>
          <cell r="U227">
            <v>11</v>
          </cell>
          <cell r="V227" t="str">
            <v>411</v>
          </cell>
          <cell r="W227">
            <v>223</v>
          </cell>
          <cell r="X227" t="str">
            <v>MAIN TANK - 3 - REPAIR &amp; RECOVERY</v>
          </cell>
          <cell r="Y227" t="str">
            <v>Y</v>
          </cell>
          <cell r="Z227" t="str">
            <v>Not predicted to be repairable in situ without the removal of the Tank. Expected to need 2 mechanics to remove the tank.  Remove and replace tank in accordance with above.  V. difficult to repair.  Tank will be beyond economic repair. Repair by exchange a</v>
          </cell>
          <cell r="AA227" t="str">
            <v xml:space="preserve">NO </v>
          </cell>
          <cell r="AB227" t="str">
            <v>YES</v>
          </cell>
          <cell r="AC227">
            <v>0</v>
          </cell>
          <cell r="AD227">
            <v>0.5</v>
          </cell>
          <cell r="AE227">
            <v>1.6666666666666666E-2</v>
          </cell>
          <cell r="AF227">
            <v>0.5</v>
          </cell>
          <cell r="AG227">
            <v>8.3333333333333329E-2</v>
          </cell>
          <cell r="AH227">
            <v>0</v>
          </cell>
          <cell r="AI227">
            <v>0</v>
          </cell>
          <cell r="AJ227">
            <v>1.1000000000000001</v>
          </cell>
          <cell r="AK227" t="str">
            <v xml:space="preserve">Not predicted to be repairable in situ without the removal of the Tank. </v>
          </cell>
          <cell r="AL227" t="str">
            <v xml:space="preserve">Expected to need 2 mechanics to remove the tank.  </v>
          </cell>
          <cell r="AM227" t="str">
            <v xml:space="preserve">Remove and replace tank in accordance with above.  </v>
          </cell>
          <cell r="AN227" t="str">
            <v xml:space="preserve">V. difficult to repair.  Tank will be beyond economic repair. </v>
          </cell>
          <cell r="AR227" t="str">
            <v xml:space="preserve">Repair by exchange available at First or Second line without special facilities. </v>
          </cell>
          <cell r="AS227" t="str">
            <v>Use thread-locking compound on fasteners. Use silicone grease on bonded seals for preservation.  Use anti-seizing grease/compound on bulkhead connectors and bolts.  Use  bonding compound on mounting strap clamp locations as required.</v>
          </cell>
          <cell r="AT227" t="str">
            <v xml:space="preserve">No Special Tools predicted. </v>
          </cell>
          <cell r="AU227">
            <v>2</v>
          </cell>
          <cell r="AV227" t="str">
            <v>No</v>
          </cell>
          <cell r="AW227" t="str">
            <v xml:space="preserve">No predicted life limitations. </v>
          </cell>
          <cell r="AY227">
            <v>233</v>
          </cell>
        </row>
        <row r="228">
          <cell r="A228">
            <v>234</v>
          </cell>
          <cell r="B228">
            <v>3</v>
          </cell>
          <cell r="C228" t="str">
            <v/>
          </cell>
          <cell r="E228" t="str">
            <v>MAIN TANK - 3 - REPAIR &amp; RECOVERY</v>
          </cell>
          <cell r="F228" t="str">
            <v>Fitting</v>
          </cell>
          <cell r="G228" t="str">
            <v>Fuel Feed - Fwd Pick Up(1)   Optical sensor</v>
          </cell>
          <cell r="H228" t="str">
            <v>Optical sensor unit</v>
          </cell>
          <cell r="I228">
            <v>1</v>
          </cell>
          <cell r="J228">
            <v>1</v>
          </cell>
          <cell r="K228">
            <v>13</v>
          </cell>
          <cell r="L228">
            <v>13</v>
          </cell>
          <cell r="M228">
            <v>1.2999999999999999E-5</v>
          </cell>
          <cell r="N228">
            <v>76923.076923076922</v>
          </cell>
          <cell r="O228" t="str">
            <v>NPRD 95 P2-182, Sensor Level Liquid - 2.6 GB converted to GM.</v>
          </cell>
          <cell r="Q228">
            <v>1</v>
          </cell>
          <cell r="R228">
            <v>1.2666666666666666</v>
          </cell>
          <cell r="S228">
            <v>16.466666666666665</v>
          </cell>
          <cell r="T228">
            <v>4</v>
          </cell>
          <cell r="U228">
            <v>11</v>
          </cell>
          <cell r="V228" t="str">
            <v>411</v>
          </cell>
          <cell r="W228">
            <v>224</v>
          </cell>
          <cell r="X228" t="str">
            <v>MAIN TANK - 3 - REPAIR &amp; RECOVERY</v>
          </cell>
          <cell r="Y228" t="str">
            <v>Y</v>
          </cell>
          <cell r="Z228" t="str">
            <v>Not predicted to be repairable in situ without the removal of the Tank. Expected to need 2 mechanics to remove the tank.  Remove the Tank for access, See above for details. Remove and Replace the part with standard Tools. Repair by exchange available at F</v>
          </cell>
          <cell r="AA228" t="str">
            <v>No</v>
          </cell>
          <cell r="AB228" t="str">
            <v>Yes</v>
          </cell>
          <cell r="AC228">
            <v>0</v>
          </cell>
          <cell r="AD228">
            <v>0.5</v>
          </cell>
          <cell r="AE228">
            <v>0.18333333333333332</v>
          </cell>
          <cell r="AF228">
            <v>0.5</v>
          </cell>
          <cell r="AG228">
            <v>8.3333333333333329E-2</v>
          </cell>
          <cell r="AH228">
            <v>0</v>
          </cell>
          <cell r="AI228">
            <v>0</v>
          </cell>
          <cell r="AJ228">
            <v>1.2666666666666666</v>
          </cell>
          <cell r="AK228" t="str">
            <v xml:space="preserve">Not predicted to be repairable in situ without the removal of the Tank. </v>
          </cell>
          <cell r="AL228" t="str">
            <v xml:space="preserve">Expected to need 2 mechanics to remove the tank.  </v>
          </cell>
          <cell r="AM228" t="str">
            <v xml:space="preserve">Remove the Tank for access, See above for details. </v>
          </cell>
          <cell r="AN228" t="str">
            <v xml:space="preserve">Remove and Replace the part with standard Tools. </v>
          </cell>
          <cell r="AR228" t="str">
            <v xml:space="preserve">Repair by exchange available at First or Second line without special facilities. </v>
          </cell>
          <cell r="AS228" t="str">
            <v>Use thread-locking compound on fasteners. Use silicone grease on bonded seals for preservation.  Use anti-seizing grease/compound on bulkhead connectors and bolts.  Use  bonding compound on mounting strap clamp locations as required.</v>
          </cell>
          <cell r="AT228" t="str">
            <v>Due to availlability.  This part is highly likley to require imperial spanner.</v>
          </cell>
          <cell r="AU228">
            <v>2</v>
          </cell>
          <cell r="AV228" t="str">
            <v>No</v>
          </cell>
          <cell r="AW228" t="str">
            <v xml:space="preserve">No predicted life limitations. </v>
          </cell>
          <cell r="AY228">
            <v>234</v>
          </cell>
        </row>
        <row r="229">
          <cell r="A229">
            <v>235</v>
          </cell>
          <cell r="B229">
            <v>4</v>
          </cell>
          <cell r="C229" t="str">
            <v>Y-BS1/2UNF</v>
          </cell>
          <cell r="E229" t="str">
            <v>MAIN TANK - 3 - REPAIR &amp; RECOVERY</v>
          </cell>
          <cell r="F229" t="str">
            <v>Seal</v>
          </cell>
          <cell r="G229" t="str">
            <v>Fuel Feed - Fwd Pick Up(1)   Optical sensor</v>
          </cell>
          <cell r="H229" t="str">
            <v>Washer 1/2 UNF</v>
          </cell>
          <cell r="I229">
            <v>1</v>
          </cell>
          <cell r="J229">
            <v>1</v>
          </cell>
          <cell r="K229">
            <v>1.6613753838518822E-2</v>
          </cell>
          <cell r="L229">
            <v>1.6613753838518822E-2</v>
          </cell>
          <cell r="M229">
            <v>1.6613753838518823E-8</v>
          </cell>
          <cell r="N229">
            <v>60191092.857142858</v>
          </cell>
          <cell r="O229" t="str">
            <v>NPRD 95 P2-237, Washer P# 7748743 - 1/1685.3506M GM converted to hours</v>
          </cell>
          <cell r="Q229">
            <v>1</v>
          </cell>
          <cell r="R229">
            <v>0.35</v>
          </cell>
          <cell r="S229">
            <v>5.8148138434815878E-3</v>
          </cell>
          <cell r="T229">
            <v>4</v>
          </cell>
          <cell r="U229">
            <v>11</v>
          </cell>
          <cell r="V229" t="str">
            <v>411</v>
          </cell>
          <cell r="W229">
            <v>225</v>
          </cell>
          <cell r="X229" t="str">
            <v>MAIN TANK - 3 - REPAIR &amp; RECOVERY</v>
          </cell>
          <cell r="Y229" t="str">
            <v>Y</v>
          </cell>
          <cell r="Z229" t="str">
            <v>Predicted to be repairable in situ. Expected to need 1 mechanic to conduct maintenance.  Remove and replace the part with standard Tools. Repair by exchange available at First or Second line without special facilities. No consumeables predicted. No Specia</v>
          </cell>
          <cell r="AA229" t="str">
            <v>YES</v>
          </cell>
          <cell r="AB229" t="str">
            <v>NO</v>
          </cell>
          <cell r="AC229">
            <v>0</v>
          </cell>
          <cell r="AD229">
            <v>0</v>
          </cell>
          <cell r="AE229">
            <v>0.35</v>
          </cell>
          <cell r="AF229">
            <v>0</v>
          </cell>
          <cell r="AG229">
            <v>0</v>
          </cell>
          <cell r="AH229">
            <v>0</v>
          </cell>
          <cell r="AI229">
            <v>0</v>
          </cell>
          <cell r="AJ229">
            <v>0.35</v>
          </cell>
          <cell r="AK229" t="str">
            <v xml:space="preserve">Predicted to be repairable in situ. </v>
          </cell>
          <cell r="AL229" t="str">
            <v xml:space="preserve">Expected to need 1 mechanic to conduct maintenance.  </v>
          </cell>
          <cell r="AO229" t="str">
            <v xml:space="preserve">Remove and replace the part with standard Tools. </v>
          </cell>
          <cell r="AR229" t="str">
            <v xml:space="preserve">Repair by exchange available at First or Second line without special facilities. </v>
          </cell>
          <cell r="AS229" t="str">
            <v xml:space="preserve">No consumeables predicted. </v>
          </cell>
          <cell r="AT229" t="str">
            <v xml:space="preserve">No Special Tools predicted. (May require 1/2 inch spanners due to part availability).  </v>
          </cell>
          <cell r="AU229">
            <v>1</v>
          </cell>
          <cell r="AV229" t="str">
            <v>No</v>
          </cell>
          <cell r="AW229" t="str">
            <v xml:space="preserve">No predicted life limitations. </v>
          </cell>
          <cell r="AY229">
            <v>235</v>
          </cell>
        </row>
        <row r="230">
          <cell r="A230">
            <v>236</v>
          </cell>
          <cell r="B230">
            <v>6</v>
          </cell>
          <cell r="C230" t="str">
            <v>26MM BONDED</v>
          </cell>
          <cell r="E230" t="str">
            <v>MAIN TANK - 3 - REPAIR &amp; RECOVERY</v>
          </cell>
          <cell r="F230">
            <v>0</v>
          </cell>
          <cell r="G230" t="str">
            <v>APU Fuel Supply</v>
          </cell>
          <cell r="H230" t="str">
            <v>26mm Bonded Seal</v>
          </cell>
          <cell r="I230">
            <v>1</v>
          </cell>
          <cell r="J230">
            <v>1</v>
          </cell>
          <cell r="K230">
            <v>0.19500000000000001</v>
          </cell>
          <cell r="L230">
            <v>0.19500000000000001</v>
          </cell>
          <cell r="M230">
            <v>1.9500000000000001E-7</v>
          </cell>
          <cell r="N230">
            <v>5128205.128205128</v>
          </cell>
          <cell r="O230" t="str">
            <v>NPRD 95 P2-179, Seal O-Ring - 0.0780 GF converted to GM.</v>
          </cell>
          <cell r="Q230">
            <v>1</v>
          </cell>
          <cell r="R230">
            <v>1.8833333333333333</v>
          </cell>
          <cell r="S230">
            <v>0.36725000000000002</v>
          </cell>
          <cell r="T230">
            <v>4</v>
          </cell>
          <cell r="U230">
            <v>12</v>
          </cell>
          <cell r="V230" t="str">
            <v>412</v>
          </cell>
          <cell r="W230">
            <v>226</v>
          </cell>
          <cell r="X230" t="str">
            <v>MAIN TANK - 3 - REPAIR &amp; RECOVERY</v>
          </cell>
          <cell r="Y230" t="str">
            <v>Y</v>
          </cell>
          <cell r="Z230" t="str">
            <v>Not predicted to be repairable in situ without the removal of the Tank. Expected to need 2 mechanics to remove the tank.  Remove the Tank for access, See above for details. Remove Top plate to gain access to the Bulkhead to prevent excessive torque forces</v>
          </cell>
          <cell r="AA230" t="str">
            <v xml:space="preserve">No </v>
          </cell>
          <cell r="AB230" t="str">
            <v>Yes</v>
          </cell>
          <cell r="AC230">
            <v>0</v>
          </cell>
          <cell r="AD230">
            <v>0.875</v>
          </cell>
          <cell r="AE230">
            <v>0.05</v>
          </cell>
          <cell r="AF230">
            <v>0.875</v>
          </cell>
          <cell r="AG230">
            <v>8.3333333333333329E-2</v>
          </cell>
          <cell r="AH230">
            <v>0</v>
          </cell>
          <cell r="AI230">
            <v>0</v>
          </cell>
          <cell r="AJ230">
            <v>1.8833333333333333</v>
          </cell>
          <cell r="AK230" t="str">
            <v xml:space="preserve">Not predicted to be repairable in situ without the removal of the Tank. </v>
          </cell>
          <cell r="AL230" t="str">
            <v xml:space="preserve">Expected to need 2 mechanics to remove the tank.  </v>
          </cell>
          <cell r="AM230" t="str">
            <v xml:space="preserve">Remove the Tank for access, See above for details. Remove Top plate to gain access to the Bulkhead to prevent excessive torque forces. May require the removal of Safoam to gain access. </v>
          </cell>
          <cell r="AR230" t="str">
            <v xml:space="preserve">Repair by exchange available at First or Second line without special facilities. </v>
          </cell>
          <cell r="AS230" t="str">
            <v>Use thread-locking compound on fasteners. Use silicone grease on bonded seals for preservation.  Use anti-seizing grease/compound on bulkhead connectors and bolts.  Use  bonding compound on mounting strap clamp locations as required.</v>
          </cell>
          <cell r="AT230" t="str">
            <v xml:space="preserve">No Special Tools predicted. </v>
          </cell>
          <cell r="AU230">
            <v>2</v>
          </cell>
          <cell r="AV230" t="str">
            <v>yes - 10 years</v>
          </cell>
          <cell r="AW230" t="str">
            <v>Life Limited.  Exchange at 10 years.</v>
          </cell>
          <cell r="AY230">
            <v>236</v>
          </cell>
        </row>
        <row r="231">
          <cell r="A231">
            <v>237</v>
          </cell>
          <cell r="B231">
            <v>27</v>
          </cell>
          <cell r="C231" t="str">
            <v>Y-764305-20</v>
          </cell>
          <cell r="E231" t="str">
            <v>MAIN TANK - 3 - REPAIR &amp; RECOVERY</v>
          </cell>
          <cell r="F231">
            <v>0</v>
          </cell>
          <cell r="G231" t="str">
            <v>APU Fuel Supply</v>
          </cell>
          <cell r="H231" t="str">
            <v>M26 Banjo Bolt</v>
          </cell>
          <cell r="I231">
            <v>1</v>
          </cell>
          <cell r="J231">
            <v>1</v>
          </cell>
          <cell r="K231">
            <v>2.5424000000000002</v>
          </cell>
          <cell r="L231">
            <v>2.5424000000000002</v>
          </cell>
          <cell r="M231">
            <v>2.5424000000000004E-6</v>
          </cell>
          <cell r="N231">
            <v>393329.13782252988</v>
          </cell>
          <cell r="O231" t="str">
            <v>NPRD 95 P2-49, Connector Adapter - 0.0908M converted to hours</v>
          </cell>
          <cell r="Q231">
            <v>1</v>
          </cell>
          <cell r="R231">
            <v>7.6666666666666661E-2</v>
          </cell>
          <cell r="S231">
            <v>0.19491733333333333</v>
          </cell>
          <cell r="T231">
            <v>4</v>
          </cell>
          <cell r="U231">
            <v>12</v>
          </cell>
          <cell r="V231" t="str">
            <v>412</v>
          </cell>
          <cell r="W231">
            <v>227</v>
          </cell>
          <cell r="X231" t="str">
            <v>MAIN TANK - 3 - REPAIR &amp; RECOVERY</v>
          </cell>
          <cell r="Y231" t="str">
            <v>Y</v>
          </cell>
          <cell r="Z231" t="str">
            <v>Predicted to be repairable in situ. Expected to need 1 mechanic to conduct maintenance.  Remove and replace the part with standard Tools. Repair by exchange available at First or Second line without special facilities. No consumeables predicted. No Specia</v>
          </cell>
          <cell r="AA231" t="str">
            <v>YES</v>
          </cell>
          <cell r="AB231" t="str">
            <v>NO</v>
          </cell>
          <cell r="AC231">
            <v>0</v>
          </cell>
          <cell r="AD231">
            <v>0</v>
          </cell>
          <cell r="AE231">
            <v>7.6666666666666661E-2</v>
          </cell>
          <cell r="AF231">
            <v>0</v>
          </cell>
          <cell r="AG231">
            <v>0</v>
          </cell>
          <cell r="AH231">
            <v>0</v>
          </cell>
          <cell r="AI231">
            <v>0</v>
          </cell>
          <cell r="AJ231">
            <v>7.6666666666666661E-2</v>
          </cell>
          <cell r="AK231" t="str">
            <v xml:space="preserve">Predicted to be repairable in situ. </v>
          </cell>
          <cell r="AL231" t="str">
            <v xml:space="preserve">Expected to need 1 mechanic to conduct maintenance.  </v>
          </cell>
          <cell r="AO231" t="str">
            <v xml:space="preserve">Remove and replace the part with standard Tools. </v>
          </cell>
          <cell r="AR231" t="str">
            <v xml:space="preserve">Repair by exchange available at First or Second line without special facilities. </v>
          </cell>
          <cell r="AS231" t="str">
            <v xml:space="preserve">No consumeables predicted. </v>
          </cell>
          <cell r="AT231" t="str">
            <v xml:space="preserve">No Special Tools predicted. </v>
          </cell>
          <cell r="AU231">
            <v>1</v>
          </cell>
          <cell r="AV231" t="str">
            <v>No</v>
          </cell>
          <cell r="AW231" t="str">
            <v xml:space="preserve">No predicted life limitations. </v>
          </cell>
          <cell r="AY231">
            <v>237</v>
          </cell>
        </row>
        <row r="232">
          <cell r="A232">
            <v>238</v>
          </cell>
          <cell r="B232">
            <v>6</v>
          </cell>
          <cell r="C232" t="str">
            <v>Y-BS36</v>
          </cell>
          <cell r="E232" t="str">
            <v>MAIN TANK - 3 - REPAIR &amp; RECOVERY</v>
          </cell>
          <cell r="F232">
            <v>0</v>
          </cell>
          <cell r="G232" t="str">
            <v>APU Fuel Supply</v>
          </cell>
          <cell r="H232" t="str">
            <v>M36 Bonded Seal</v>
          </cell>
          <cell r="I232">
            <v>1</v>
          </cell>
          <cell r="J232">
            <v>1</v>
          </cell>
          <cell r="K232">
            <v>0.19500000000000001</v>
          </cell>
          <cell r="L232">
            <v>0.19500000000000001</v>
          </cell>
          <cell r="M232">
            <v>1.9500000000000001E-7</v>
          </cell>
          <cell r="N232">
            <v>5128205.128205128</v>
          </cell>
          <cell r="O232" t="str">
            <v>NPRD 95 P2-179, Seal O-Ring - 0.0780 GF converted to GM.</v>
          </cell>
          <cell r="Q232">
            <v>1</v>
          </cell>
          <cell r="R232">
            <v>1.8833333333333333</v>
          </cell>
          <cell r="S232">
            <v>0.36725000000000002</v>
          </cell>
          <cell r="T232">
            <v>4</v>
          </cell>
          <cell r="U232">
            <v>12</v>
          </cell>
          <cell r="V232" t="str">
            <v>412</v>
          </cell>
          <cell r="W232">
            <v>228</v>
          </cell>
          <cell r="X232" t="str">
            <v>MAIN TANK - 3 - REPAIR &amp; RECOVERY</v>
          </cell>
          <cell r="Y232" t="str">
            <v>Y</v>
          </cell>
          <cell r="Z232" t="str">
            <v>Not predicted to be repairable in situ without the removal of the Tank. Expected to need 2 mechanics to remove the tank.  Remove the Tank for access, See above for details. Remove Top plate to gain access to the Bulkhead to prevent excessive torque forces</v>
          </cell>
          <cell r="AA232" t="str">
            <v xml:space="preserve">No </v>
          </cell>
          <cell r="AB232" t="str">
            <v>Yes</v>
          </cell>
          <cell r="AC232">
            <v>0</v>
          </cell>
          <cell r="AD232">
            <v>0.875</v>
          </cell>
          <cell r="AE232">
            <v>0.05</v>
          </cell>
          <cell r="AF232">
            <v>0.875</v>
          </cell>
          <cell r="AG232">
            <v>8.3333333333333329E-2</v>
          </cell>
          <cell r="AH232">
            <v>0</v>
          </cell>
          <cell r="AI232">
            <v>0</v>
          </cell>
          <cell r="AJ232">
            <v>1.8833333333333333</v>
          </cell>
          <cell r="AK232" t="str">
            <v xml:space="preserve">Not predicted to be repairable in situ without the removal of the Tank. </v>
          </cell>
          <cell r="AL232" t="str">
            <v xml:space="preserve">Expected to need 2 mechanics to remove the tank.  </v>
          </cell>
          <cell r="AM232" t="str">
            <v xml:space="preserve">Remove the Tank for access, See above for details. Remove Top plate to gain access to the Bulkhead to prevent excessive torque forces. May require the removal of Safoam to gain access. </v>
          </cell>
          <cell r="AR232" t="str">
            <v xml:space="preserve">Repair by exchange available at First or Second line without special facilities. </v>
          </cell>
          <cell r="AS232" t="str">
            <v>Use thread-locking compound on fasteners. Use silicone grease on bonded seals for preservation.  Use anti-seizing grease/compound on bulkhead connectors and bolts.  Use  bonding compound on mounting strap clamp locations as required.</v>
          </cell>
          <cell r="AT232" t="str">
            <v xml:space="preserve">No Special Tools predicted. </v>
          </cell>
          <cell r="AU232">
            <v>2</v>
          </cell>
          <cell r="AV232" t="str">
            <v>yes - 10 years</v>
          </cell>
          <cell r="AW232" t="str">
            <v>Life Limited.  Exchange at 10 years.</v>
          </cell>
          <cell r="AY232">
            <v>238</v>
          </cell>
        </row>
        <row r="233">
          <cell r="A233">
            <v>239</v>
          </cell>
          <cell r="B233">
            <v>21</v>
          </cell>
          <cell r="C233" t="str">
            <v>FT28436</v>
          </cell>
          <cell r="E233" t="str">
            <v>MAIN TANK - 3 - REPAIR &amp; RECOVERY</v>
          </cell>
          <cell r="F233">
            <v>0</v>
          </cell>
          <cell r="G233" t="str">
            <v>APU Fuel Supply</v>
          </cell>
          <cell r="H233" t="str">
            <v>M36 Thin Nut LH Thread</v>
          </cell>
          <cell r="I233">
            <v>1</v>
          </cell>
          <cell r="J233">
            <v>1</v>
          </cell>
          <cell r="K233">
            <v>4.4857137227114409E-2</v>
          </cell>
          <cell r="L233">
            <v>4.4857137227114409E-2</v>
          </cell>
          <cell r="M233">
            <v>4.4857137227114411E-8</v>
          </cell>
          <cell r="N233">
            <v>22292996.428571429</v>
          </cell>
          <cell r="O233" t="str">
            <v>NPRD 95 P2-146, Nut Plain Hexagon P# MS-51968-17- 1/624.2039M GM converted to hours.</v>
          </cell>
          <cell r="Q233">
            <v>1</v>
          </cell>
          <cell r="R233">
            <v>7.6666666666666661E-2</v>
          </cell>
          <cell r="S233">
            <v>3.4390471874121043E-3</v>
          </cell>
          <cell r="T233">
            <v>4</v>
          </cell>
          <cell r="U233">
            <v>12</v>
          </cell>
          <cell r="V233" t="str">
            <v>412</v>
          </cell>
          <cell r="W233">
            <v>229</v>
          </cell>
          <cell r="X233" t="str">
            <v>MAIN TANK - 3 - REPAIR &amp; RECOVERY</v>
          </cell>
          <cell r="Y233" t="str">
            <v>Y</v>
          </cell>
          <cell r="Z233" t="str">
            <v>Predicted to be repairable in situ. Expected to need 1 mechanic to conduct maintenance.  Remove and replace the part with standard Tools. Repair by exchange available at First or Second line without special facilities. No consumeables predicted. No Specia</v>
          </cell>
          <cell r="AA233" t="str">
            <v>YES</v>
          </cell>
          <cell r="AB233" t="str">
            <v>NO</v>
          </cell>
          <cell r="AC233">
            <v>0</v>
          </cell>
          <cell r="AD233">
            <v>0</v>
          </cell>
          <cell r="AE233">
            <v>7.6666666666666661E-2</v>
          </cell>
          <cell r="AF233">
            <v>0</v>
          </cell>
          <cell r="AG233">
            <v>0</v>
          </cell>
          <cell r="AH233">
            <v>0</v>
          </cell>
          <cell r="AI233">
            <v>0</v>
          </cell>
          <cell r="AJ233">
            <v>7.6666666666666661E-2</v>
          </cell>
          <cell r="AK233" t="str">
            <v xml:space="preserve">Predicted to be repairable in situ. </v>
          </cell>
          <cell r="AL233" t="str">
            <v xml:space="preserve">Expected to need 1 mechanic to conduct maintenance.  </v>
          </cell>
          <cell r="AO233" t="str">
            <v xml:space="preserve">Remove and replace the part with standard Tools. </v>
          </cell>
          <cell r="AR233" t="str">
            <v xml:space="preserve">Repair by exchange available at First or Second line without special facilities. </v>
          </cell>
          <cell r="AS233" t="str">
            <v xml:space="preserve">No consumeables predicted. </v>
          </cell>
          <cell r="AT233" t="str">
            <v xml:space="preserve">No Special Tools predicted. </v>
          </cell>
          <cell r="AU233">
            <v>1</v>
          </cell>
          <cell r="AV233" t="str">
            <v>No</v>
          </cell>
          <cell r="AW233" t="str">
            <v xml:space="preserve">No predicted life limitations. </v>
          </cell>
          <cell r="AY233">
            <v>239</v>
          </cell>
        </row>
        <row r="234">
          <cell r="A234">
            <v>240</v>
          </cell>
          <cell r="B234">
            <v>44</v>
          </cell>
          <cell r="C234" t="str">
            <v/>
          </cell>
          <cell r="E234" t="str">
            <v>MAIN TANK - 3 - REPAIR &amp; RECOVERY</v>
          </cell>
          <cell r="F234">
            <v>0</v>
          </cell>
          <cell r="G234" t="str">
            <v>APU Fuel Supply</v>
          </cell>
          <cell r="H234" t="str">
            <v>Banjo Backing Block</v>
          </cell>
          <cell r="I234">
            <v>1</v>
          </cell>
          <cell r="J234">
            <v>1</v>
          </cell>
          <cell r="K234">
            <v>2.5424000000000002</v>
          </cell>
          <cell r="L234">
            <v>2.5424000000000002</v>
          </cell>
          <cell r="M234">
            <v>2.5424000000000004E-6</v>
          </cell>
          <cell r="N234">
            <v>393329.13782252988</v>
          </cell>
          <cell r="O234" t="str">
            <v>NPRD 95 P2-49, Connector Adapter - 0.0908M converted to hours</v>
          </cell>
          <cell r="Q234">
            <v>1</v>
          </cell>
          <cell r="R234">
            <v>1.1599999999999999</v>
          </cell>
          <cell r="S234">
            <v>2.9491840000000002</v>
          </cell>
          <cell r="T234">
            <v>4</v>
          </cell>
          <cell r="U234">
            <v>12</v>
          </cell>
          <cell r="V234" t="str">
            <v>412</v>
          </cell>
          <cell r="W234">
            <v>230</v>
          </cell>
          <cell r="X234" t="str">
            <v>MAIN TANK - 3 - REPAIR &amp; RECOVERY</v>
          </cell>
          <cell r="Y234" t="str">
            <v>Y</v>
          </cell>
          <cell r="Z234" t="str">
            <v>Not predicted to be repairable in situ without the removal of the Tank. Expected to need 2 mechanics to remove the tank.  Remove the Tank for access, See above for details. Repair by exchange available at First or Second line without special facilities. U</v>
          </cell>
          <cell r="AA234" t="str">
            <v>No</v>
          </cell>
          <cell r="AB234" t="str">
            <v>Yes</v>
          </cell>
          <cell r="AC234">
            <v>0</v>
          </cell>
          <cell r="AD234">
            <v>0.5</v>
          </cell>
          <cell r="AE234">
            <v>7.6666666666666661E-2</v>
          </cell>
          <cell r="AF234">
            <v>0.5</v>
          </cell>
          <cell r="AG234">
            <v>8.3333333333333329E-2</v>
          </cell>
          <cell r="AH234">
            <v>0</v>
          </cell>
          <cell r="AI234">
            <v>0</v>
          </cell>
          <cell r="AJ234">
            <v>1.1599999999999999</v>
          </cell>
          <cell r="AK234" t="str">
            <v xml:space="preserve">Not predicted to be repairable in situ without the removal of the Tank. </v>
          </cell>
          <cell r="AL234" t="str">
            <v xml:space="preserve">Expected to need 2 mechanics to remove the tank.  </v>
          </cell>
          <cell r="AM234" t="str">
            <v xml:space="preserve">Remove the Tank for access, See above for details. </v>
          </cell>
          <cell r="AR234" t="str">
            <v xml:space="preserve">Repair by exchange available at First or Second line without special facilities. </v>
          </cell>
          <cell r="AS234" t="str">
            <v>Use thread-locking compound on fasteners. Use silicone grease on bonded seals for preservation.  Use anti-seizing grease/compound on bulkhead connectors and bolts.  Use  bonding compound on mounting strap clamp locations as required.</v>
          </cell>
          <cell r="AT234" t="str">
            <v xml:space="preserve">No Special Tools predicted. </v>
          </cell>
          <cell r="AU234">
            <v>2</v>
          </cell>
          <cell r="AV234" t="str">
            <v>No</v>
          </cell>
          <cell r="AW234" t="str">
            <v xml:space="preserve">No predicted life limitations. </v>
          </cell>
          <cell r="AY234">
            <v>240</v>
          </cell>
        </row>
        <row r="235">
          <cell r="A235">
            <v>241</v>
          </cell>
          <cell r="B235">
            <v>28</v>
          </cell>
          <cell r="C235" t="str">
            <v>FT28672</v>
          </cell>
          <cell r="E235" t="str">
            <v>MAIN TANK - 3 - REPAIR &amp; RECOVERY</v>
          </cell>
          <cell r="F235" t="str">
            <v>Cradle</v>
          </cell>
          <cell r="G235" t="str">
            <v>Tank Restraint Straps</v>
          </cell>
          <cell r="H235" t="str">
            <v>2" Wide Stainless Steel Body Kit</v>
          </cell>
          <cell r="I235">
            <v>1</v>
          </cell>
          <cell r="J235">
            <v>1</v>
          </cell>
          <cell r="K235">
            <v>0.112</v>
          </cell>
          <cell r="L235">
            <v>0.112</v>
          </cell>
          <cell r="M235">
            <v>1.12E-7</v>
          </cell>
          <cell r="N235">
            <v>8928571.4285714291</v>
          </cell>
          <cell r="O235" t="str">
            <v>NPRD 95 P2- 152, Plate Universal - 0.0040M converted to hours</v>
          </cell>
          <cell r="Q235">
            <v>1</v>
          </cell>
          <cell r="R235">
            <v>1.85</v>
          </cell>
          <cell r="S235">
            <v>0.2072</v>
          </cell>
          <cell r="T235">
            <v>4</v>
          </cell>
          <cell r="U235">
            <v>13</v>
          </cell>
          <cell r="V235" t="str">
            <v>413</v>
          </cell>
          <cell r="W235">
            <v>231</v>
          </cell>
          <cell r="X235" t="str">
            <v>MAIN TANK - 3 - REPAIR &amp; RECOVERY</v>
          </cell>
          <cell r="Y235" t="str">
            <v>Y</v>
          </cell>
          <cell r="Z235" t="str">
            <v>Not predicted to be repairable in situ without the removal of the Tank. Expected to need 2 mechanics to remove the tank.  Remove and replace tank in accordance with above.  Remove and replace the part with standard Tools. Repair by exchange available at F</v>
          </cell>
          <cell r="AA235" t="str">
            <v>NO</v>
          </cell>
          <cell r="AB235" t="str">
            <v>YES</v>
          </cell>
          <cell r="AC235">
            <v>0</v>
          </cell>
          <cell r="AD235">
            <v>0.5</v>
          </cell>
          <cell r="AE235">
            <v>0.76666666666666661</v>
          </cell>
          <cell r="AF235">
            <v>0.5</v>
          </cell>
          <cell r="AG235">
            <v>8.3333333333333329E-2</v>
          </cell>
          <cell r="AH235">
            <v>0</v>
          </cell>
          <cell r="AI235">
            <v>0</v>
          </cell>
          <cell r="AJ235">
            <v>1.85</v>
          </cell>
          <cell r="AK235" t="str">
            <v xml:space="preserve">Not predicted to be repairable in situ without the removal of the Tank. </v>
          </cell>
          <cell r="AL235" t="str">
            <v xml:space="preserve">Expected to need 2 mechanics to remove the tank.  </v>
          </cell>
          <cell r="AM235" t="str">
            <v xml:space="preserve">Remove and replace tank in accordance with above.  </v>
          </cell>
          <cell r="AO235" t="str">
            <v xml:space="preserve">Remove and replace the part with standard Tools. </v>
          </cell>
          <cell r="AR235" t="str">
            <v xml:space="preserve">Repair by exchange available at First or Second line without special facilities. </v>
          </cell>
          <cell r="AS235" t="str">
            <v>Use thread-locking compound on fasteners. Use silicone grease on bonded seals for preservation.  Use anti-seizing grease/compound on bulkhead connectors and bolts.  Use  bonding compound on mounting strap clamp locations as required.</v>
          </cell>
          <cell r="AT235" t="str">
            <v xml:space="preserve">No Special Tools predicted. </v>
          </cell>
          <cell r="AU235">
            <v>2</v>
          </cell>
          <cell r="AV235" t="str">
            <v>No</v>
          </cell>
          <cell r="AW235" t="str">
            <v xml:space="preserve">No predicted life limitations. </v>
          </cell>
          <cell r="AY235">
            <v>241</v>
          </cell>
        </row>
        <row r="236">
          <cell r="A236">
            <v>242</v>
          </cell>
          <cell r="B236">
            <v>49</v>
          </cell>
          <cell r="C236" t="str">
            <v>FT28230</v>
          </cell>
          <cell r="E236" t="str">
            <v>MAIN TANK - 3 - REPAIR &amp; RECOVERY</v>
          </cell>
          <cell r="F236" t="str">
            <v>Insert</v>
          </cell>
          <cell r="G236" t="str">
            <v xml:space="preserve">Drain Plug Assembly </v>
          </cell>
          <cell r="H236" t="str">
            <v xml:space="preserve">M24 X 1.5 Nut Insert (RM) </v>
          </cell>
          <cell r="I236">
            <v>1</v>
          </cell>
          <cell r="J236">
            <v>1</v>
          </cell>
          <cell r="K236">
            <v>0.44800000000000001</v>
          </cell>
          <cell r="L236">
            <v>0.44800000000000001</v>
          </cell>
          <cell r="M236">
            <v>4.4799999999999999E-7</v>
          </cell>
          <cell r="N236">
            <v>2232142.8571428573</v>
          </cell>
          <cell r="O236" t="str">
            <v>NPRD 95 P2-122, Insert Mount Engine - 0.0160M converted to hours.</v>
          </cell>
          <cell r="Q236">
            <v>1</v>
          </cell>
          <cell r="R236">
            <v>1.1000000000000001</v>
          </cell>
          <cell r="S236">
            <v>0.49279999999999996</v>
          </cell>
          <cell r="T236">
            <v>4</v>
          </cell>
          <cell r="U236">
            <v>14</v>
          </cell>
          <cell r="V236" t="str">
            <v>414</v>
          </cell>
          <cell r="W236">
            <v>232</v>
          </cell>
          <cell r="X236" t="str">
            <v>MAIN TANK - 3 - REPAIR &amp; RECOVERY</v>
          </cell>
          <cell r="Y236" t="str">
            <v>Y</v>
          </cell>
          <cell r="Z236" t="str">
            <v>Not predicted to be repairable in situ without the removal of the Tank. Expected to need 2 mechanics to remove the tank.  Remove and replace tank in accordance with above.  V. difficult to repair.  Tank will be beyond economic repair. Repair by exchange a</v>
          </cell>
          <cell r="AA236" t="str">
            <v xml:space="preserve">NO </v>
          </cell>
          <cell r="AB236" t="str">
            <v>YES</v>
          </cell>
          <cell r="AC236">
            <v>0</v>
          </cell>
          <cell r="AD236">
            <v>0.5</v>
          </cell>
          <cell r="AE236">
            <v>1.6666666666666666E-2</v>
          </cell>
          <cell r="AF236">
            <v>0.5</v>
          </cell>
          <cell r="AG236">
            <v>8.3333333333333329E-2</v>
          </cell>
          <cell r="AH236">
            <v>0</v>
          </cell>
          <cell r="AI236">
            <v>0</v>
          </cell>
          <cell r="AJ236">
            <v>1.1000000000000001</v>
          </cell>
          <cell r="AK236" t="str">
            <v xml:space="preserve">Not predicted to be repairable in situ without the removal of the Tank. </v>
          </cell>
          <cell r="AL236" t="str">
            <v xml:space="preserve">Expected to need 2 mechanics to remove the tank.  </v>
          </cell>
          <cell r="AM236" t="str">
            <v xml:space="preserve">Remove and replace tank in accordance with above.  </v>
          </cell>
          <cell r="AN236" t="str">
            <v xml:space="preserve">V. difficult to repair.  Tank will be beyond economic repair. </v>
          </cell>
          <cell r="AR236" t="str">
            <v xml:space="preserve">Repair by exchange available at First or Second line without special facilities. </v>
          </cell>
          <cell r="AS236" t="str">
            <v>Use thread-locking compound on fasteners. Use silicone grease on bonded seals for preservation.  Use anti-seizing grease/compound on bulkhead connectors and bolts.  Use  bonding compound on mounting strap clamp locations as required.</v>
          </cell>
          <cell r="AT236" t="str">
            <v xml:space="preserve">No Special Tools predicted. </v>
          </cell>
          <cell r="AU236">
            <v>2</v>
          </cell>
          <cell r="AV236" t="str">
            <v>No</v>
          </cell>
          <cell r="AW236" t="str">
            <v xml:space="preserve">No predicted life limitations. </v>
          </cell>
          <cell r="AY236">
            <v>242</v>
          </cell>
        </row>
        <row r="237">
          <cell r="A237">
            <v>243</v>
          </cell>
          <cell r="B237">
            <v>9</v>
          </cell>
          <cell r="C237" t="str">
            <v>ROV16SCFX</v>
          </cell>
          <cell r="E237" t="str">
            <v>MAIN TANK - 3 - REPAIR &amp; RECOVERY</v>
          </cell>
          <cell r="F237" t="str">
            <v>Fitting</v>
          </cell>
          <cell r="G237" t="str">
            <v xml:space="preserve">Drain Plug Assembly </v>
          </cell>
          <cell r="H237" t="str">
            <v>M24 X 1.5 Solid Plug</v>
          </cell>
          <cell r="I237">
            <v>1</v>
          </cell>
          <cell r="J237">
            <v>1</v>
          </cell>
          <cell r="K237">
            <v>0.29959999999999998</v>
          </cell>
          <cell r="L237">
            <v>0.29959999999999998</v>
          </cell>
          <cell r="M237">
            <v>2.9959999999999996E-7</v>
          </cell>
          <cell r="N237">
            <v>3337783.7116154875</v>
          </cell>
          <cell r="O237" t="str">
            <v>NPRD 95 P2-152, Plug - 0.0107M converted to hours</v>
          </cell>
          <cell r="Q237">
            <v>1</v>
          </cell>
          <cell r="R237">
            <v>0.18333333333333332</v>
          </cell>
          <cell r="S237">
            <v>5.4926666666666658E-2</v>
          </cell>
          <cell r="T237">
            <v>4</v>
          </cell>
          <cell r="U237">
            <v>14</v>
          </cell>
          <cell r="V237" t="str">
            <v>414</v>
          </cell>
          <cell r="W237">
            <v>233</v>
          </cell>
          <cell r="X237" t="str">
            <v>MAIN TANK - 3 - REPAIR &amp; RECOVERY</v>
          </cell>
          <cell r="Y237" t="str">
            <v>Y</v>
          </cell>
          <cell r="Z237" t="str">
            <v>Predicted to be repairable in situ. Expected to need 1 mechanic to conduct maintenance.  Remove and replace the part with standard Tools. Repair by exchange available at First or Second line without special facilities. No consumeables predicted. No Specia</v>
          </cell>
          <cell r="AA237" t="str">
            <v>YES</v>
          </cell>
          <cell r="AB237" t="str">
            <v>NO</v>
          </cell>
          <cell r="AC237">
            <v>0</v>
          </cell>
          <cell r="AD237">
            <v>0</v>
          </cell>
          <cell r="AE237">
            <v>0.18333333333333332</v>
          </cell>
          <cell r="AF237">
            <v>0</v>
          </cell>
          <cell r="AG237">
            <v>0</v>
          </cell>
          <cell r="AH237">
            <v>0</v>
          </cell>
          <cell r="AI237">
            <v>0</v>
          </cell>
          <cell r="AJ237">
            <v>0.18333333333333332</v>
          </cell>
          <cell r="AK237" t="str">
            <v xml:space="preserve">Predicted to be repairable in situ. </v>
          </cell>
          <cell r="AL237" t="str">
            <v xml:space="preserve">Expected to need 1 mechanic to conduct maintenance.  </v>
          </cell>
          <cell r="AO237" t="str">
            <v xml:space="preserve">Remove and replace the part with standard Tools. </v>
          </cell>
          <cell r="AR237" t="str">
            <v xml:space="preserve">Repair by exchange available at First or Second line without special facilities. </v>
          </cell>
          <cell r="AS237" t="str">
            <v xml:space="preserve">No consumeables predicted. </v>
          </cell>
          <cell r="AT237" t="str">
            <v xml:space="preserve">No Special Tools predicted. </v>
          </cell>
          <cell r="AU237">
            <v>1</v>
          </cell>
          <cell r="AV237" t="str">
            <v>No</v>
          </cell>
          <cell r="AW237" t="str">
            <v xml:space="preserve">No predicted life limitations. </v>
          </cell>
          <cell r="AY237">
            <v>243</v>
          </cell>
        </row>
        <row r="238">
          <cell r="A238">
            <v>244</v>
          </cell>
          <cell r="B238">
            <v>6</v>
          </cell>
          <cell r="C238" t="str">
            <v>Y-BS-M24</v>
          </cell>
          <cell r="E238" t="str">
            <v>MAIN TANK - 3 - REPAIR &amp; RECOVERY</v>
          </cell>
          <cell r="F238" t="str">
            <v>Seal</v>
          </cell>
          <cell r="G238" t="str">
            <v xml:space="preserve">Drain Plug Assembly </v>
          </cell>
          <cell r="H238" t="str">
            <v>M24 X 1.5 Bonded Seal</v>
          </cell>
          <cell r="I238">
            <v>1</v>
          </cell>
          <cell r="J238">
            <v>1</v>
          </cell>
          <cell r="K238">
            <v>0.19500000000000001</v>
          </cell>
          <cell r="L238">
            <v>0.19500000000000001</v>
          </cell>
          <cell r="M238">
            <v>1.9500000000000001E-7</v>
          </cell>
          <cell r="N238">
            <v>5128205.128205128</v>
          </cell>
          <cell r="O238" t="str">
            <v>NPRD 95 P2-179, Seal O-Ring - 0.0780 GF converted to GM.</v>
          </cell>
          <cell r="Q238">
            <v>1</v>
          </cell>
          <cell r="R238">
            <v>1.8833333333333333</v>
          </cell>
          <cell r="S238">
            <v>0.36725000000000002</v>
          </cell>
          <cell r="T238">
            <v>4</v>
          </cell>
          <cell r="U238">
            <v>14</v>
          </cell>
          <cell r="V238" t="str">
            <v>414</v>
          </cell>
          <cell r="W238">
            <v>234</v>
          </cell>
          <cell r="X238" t="str">
            <v>MAIN TANK - 3 - REPAIR &amp; RECOVERY</v>
          </cell>
          <cell r="Y238" t="str">
            <v>Y</v>
          </cell>
          <cell r="Z238" t="str">
            <v>Not predicted to be repairable in situ without the removal of the Tank. Expected to need 2 mechanics to remove the tank.  Remove the Tank for access, See above for details. Remove Top plate to gain access to the Bulkhead to prevent excessive torque forces</v>
          </cell>
          <cell r="AA238" t="str">
            <v xml:space="preserve">No </v>
          </cell>
          <cell r="AB238" t="str">
            <v>Yes</v>
          </cell>
          <cell r="AC238">
            <v>0</v>
          </cell>
          <cell r="AD238">
            <v>0.875</v>
          </cell>
          <cell r="AE238">
            <v>0.05</v>
          </cell>
          <cell r="AF238">
            <v>0.875</v>
          </cell>
          <cell r="AG238">
            <v>8.3333333333333329E-2</v>
          </cell>
          <cell r="AH238">
            <v>0</v>
          </cell>
          <cell r="AI238">
            <v>0</v>
          </cell>
          <cell r="AJ238">
            <v>1.8833333333333333</v>
          </cell>
          <cell r="AK238" t="str">
            <v xml:space="preserve">Not predicted to be repairable in situ without the removal of the Tank. </v>
          </cell>
          <cell r="AL238" t="str">
            <v xml:space="preserve">Expected to need 2 mechanics to remove the tank.  </v>
          </cell>
          <cell r="AM238" t="str">
            <v xml:space="preserve">Remove the Tank for access, See above for details. Remove Top plate to gain access to the Bulkhead to prevent excessive torque forces. May require the removal of Safoam to gain access. </v>
          </cell>
          <cell r="AR238" t="str">
            <v xml:space="preserve">Repair by exchange available at First or Second line without special facilities. </v>
          </cell>
          <cell r="AS238" t="str">
            <v>Use thread-locking compound on fasteners. Use silicone grease on bonded seals for preservation.  Use anti-seizing grease/compound on bulkhead connectors and bolts.  Use  bonding compound on mounting strap clamp locations as required.</v>
          </cell>
          <cell r="AT238" t="str">
            <v xml:space="preserve">No Special Tools predicted. </v>
          </cell>
          <cell r="AU238">
            <v>2</v>
          </cell>
          <cell r="AV238" t="str">
            <v>yes - 10 years</v>
          </cell>
          <cell r="AW238" t="str">
            <v>Life Limited.  Exchange at 10 years.</v>
          </cell>
          <cell r="AY238">
            <v>244</v>
          </cell>
        </row>
        <row r="239">
          <cell r="A239">
            <v>245</v>
          </cell>
          <cell r="B239">
            <v>0</v>
          </cell>
          <cell r="C239" t="str">
            <v>FT28206</v>
          </cell>
          <cell r="E239" t="str">
            <v>SECONDARY TANK - 1 - SCOUT</v>
          </cell>
          <cell r="F239" t="str">
            <v>SECONDARY TANK - 1 - SCOUT</v>
          </cell>
          <cell r="G239" t="str">
            <v>TANK</v>
          </cell>
          <cell r="H239" t="str">
            <v>TANK</v>
          </cell>
          <cell r="I239">
            <v>1</v>
          </cell>
          <cell r="J239">
            <v>1</v>
          </cell>
          <cell r="K239">
            <v>104.11503646410861</v>
          </cell>
          <cell r="L239">
            <v>104.11503646410861</v>
          </cell>
          <cell r="M239">
            <v>1.0411503646410862E-4</v>
          </cell>
          <cell r="N239">
            <v>9604.7605990584088</v>
          </cell>
          <cell r="O239" t="str">
            <v>Sum of Below Parts</v>
          </cell>
          <cell r="T239">
            <v>5</v>
          </cell>
          <cell r="U239">
            <v>1</v>
          </cell>
          <cell r="V239" t="str">
            <v>51</v>
          </cell>
          <cell r="W239">
            <v>235</v>
          </cell>
          <cell r="X239" t="str">
            <v>SECONDARY TANK - 1 - SCOUT</v>
          </cell>
          <cell r="Y239" t="str">
            <v>Y</v>
          </cell>
          <cell r="AI239" t="str">
            <v>MTTE =</v>
          </cell>
          <cell r="AJ239">
            <v>0.72187866666666689</v>
          </cell>
          <cell r="AY239">
            <v>245</v>
          </cell>
        </row>
        <row r="240">
          <cell r="A240">
            <v>246</v>
          </cell>
          <cell r="B240">
            <v>1</v>
          </cell>
          <cell r="C240" t="str">
            <v>FT28338</v>
          </cell>
          <cell r="E240" t="str">
            <v>SECONDARY TANK - 1 - SCOUT</v>
          </cell>
          <cell r="F240" t="str">
            <v>Moulding</v>
          </cell>
          <cell r="G240" t="str">
            <v>RM Tank</v>
          </cell>
          <cell r="H240" t="str">
            <v>Rotational Moulding</v>
          </cell>
          <cell r="I240">
            <v>1</v>
          </cell>
          <cell r="J240">
            <v>1</v>
          </cell>
          <cell r="K240">
            <v>3.5896000000000003</v>
          </cell>
          <cell r="L240">
            <v>3.5896000000000003</v>
          </cell>
          <cell r="M240">
            <v>3.5896000000000003E-6</v>
          </cell>
          <cell r="N240">
            <v>278582.57187430351</v>
          </cell>
          <cell r="O240" t="str">
            <v>NPRD 95 P2-213, Tank Fuel Engine - 0.1282M converted to hours</v>
          </cell>
          <cell r="Q240">
            <v>1</v>
          </cell>
          <cell r="R240">
            <v>1.6</v>
          </cell>
          <cell r="S240">
            <v>5.74336</v>
          </cell>
          <cell r="T240">
            <v>5</v>
          </cell>
          <cell r="U240">
            <v>2</v>
          </cell>
          <cell r="V240" t="str">
            <v>52</v>
          </cell>
          <cell r="W240">
            <v>236</v>
          </cell>
          <cell r="X240" t="str">
            <v>SECONDARY TANK - 1 - SCOUT</v>
          </cell>
          <cell r="Y240" t="str">
            <v>Y</v>
          </cell>
          <cell r="Z240" t="str">
            <v>Not predicted to be repairable in situ without the removal of the Tank. Expected to need 2 mechanics to remove the tank.  Drain the tank. Disconnect any pipework.  disconnect fuel level sensor and optical sensor.  Disconnect any retaining fasteners (strap</v>
          </cell>
          <cell r="AA240" t="str">
            <v xml:space="preserve">NO </v>
          </cell>
          <cell r="AB240" t="str">
            <v>YES</v>
          </cell>
          <cell r="AC240">
            <v>0</v>
          </cell>
          <cell r="AD240">
            <v>0.5</v>
          </cell>
          <cell r="AE240">
            <v>0.51666666666666661</v>
          </cell>
          <cell r="AF240">
            <v>0.5</v>
          </cell>
          <cell r="AG240">
            <v>8.3333333333333329E-2</v>
          </cell>
          <cell r="AH240">
            <v>0</v>
          </cell>
          <cell r="AI240">
            <v>0</v>
          </cell>
          <cell r="AJ240">
            <v>1.6</v>
          </cell>
          <cell r="AK240" t="str">
            <v xml:space="preserve">Not predicted to be repairable in situ without the removal of the Tank. </v>
          </cell>
          <cell r="AL240" t="str">
            <v xml:space="preserve">Expected to need 2 mechanics to remove the tank.  </v>
          </cell>
          <cell r="AM240" t="str">
            <v xml:space="preserve">Drain the tank. Disconnect any pipework.  disconnect fuel level sensor and optical sensor.  Disconnect any retaining fasteners (straps, cradles and mounting plates).  Carefully remove the tank to a clean padded work surface. Refit drain plug.  </v>
          </cell>
          <cell r="AN240" t="str">
            <v xml:space="preserve">Difficult to repair.  Some specialist patching is possible.  GKN can supply details. </v>
          </cell>
          <cell r="AR240" t="str">
            <v xml:space="preserve">Repair by exchange available at First or Second line without special facilities. </v>
          </cell>
          <cell r="AS240" t="str">
            <v>Use thread-locking compound on fasteners. Use silicone grease on bonded seals for preservation.  Use anti-seizing grease/compound on bulkhead connectors and bolts.  Use  bonding compound on mounting strap clamp locations as required.</v>
          </cell>
          <cell r="AT240" t="str">
            <v xml:space="preserve">No Special Tools predicted. </v>
          </cell>
          <cell r="AU240">
            <v>2</v>
          </cell>
          <cell r="AV240" t="str">
            <v>No</v>
          </cell>
          <cell r="AW240" t="str">
            <v xml:space="preserve">No predicted life limitations. </v>
          </cell>
          <cell r="AY240">
            <v>246</v>
          </cell>
        </row>
        <row r="241">
          <cell r="A241">
            <v>249</v>
          </cell>
          <cell r="B241">
            <v>10</v>
          </cell>
          <cell r="C241" t="str">
            <v>FT28212</v>
          </cell>
          <cell r="E241" t="str">
            <v>SECONDARY TANK - 1 - SCOUT</v>
          </cell>
          <cell r="F241" t="str">
            <v>Filler</v>
          </cell>
          <cell r="G241" t="str">
            <v>Reticulated Safety Foam</v>
          </cell>
          <cell r="H241" t="str">
            <v>SAFOAM Cut Block LRU</v>
          </cell>
          <cell r="I241">
            <v>1</v>
          </cell>
          <cell r="J241">
            <v>1</v>
          </cell>
          <cell r="K241">
            <v>1</v>
          </cell>
          <cell r="L241">
            <v>1</v>
          </cell>
          <cell r="M241">
            <v>9.9999999999999995E-7</v>
          </cell>
          <cell r="N241">
            <v>1000000</v>
          </cell>
          <cell r="O241" t="str">
            <v>Unsubstantiated Estimate</v>
          </cell>
          <cell r="Q241">
            <v>1</v>
          </cell>
          <cell r="R241">
            <v>1.91666</v>
          </cell>
          <cell r="S241">
            <v>1.91666</v>
          </cell>
          <cell r="T241">
            <v>5</v>
          </cell>
          <cell r="U241">
            <v>3</v>
          </cell>
          <cell r="V241" t="str">
            <v>53</v>
          </cell>
          <cell r="W241">
            <v>237</v>
          </cell>
          <cell r="X241" t="str">
            <v>SECONDARY TANK - 1 - SCOUT</v>
          </cell>
          <cell r="Y241" t="str">
            <v>Y</v>
          </cell>
          <cell r="Z241" t="str">
            <v>Not predicted to be repairable in situ without the removal of the Tank. Expected to need 2 mechanics to remove the tank.  Drain the tank. Disconnect any pipework.  Disconnect fuel level sensor and optical sensor.  Disconnect any retaining fasteners (strap</v>
          </cell>
          <cell r="AA241" t="str">
            <v xml:space="preserve">NO </v>
          </cell>
          <cell r="AB241" t="str">
            <v>YES</v>
          </cell>
          <cell r="AC241">
            <v>0</v>
          </cell>
          <cell r="AD241">
            <v>0.5</v>
          </cell>
          <cell r="AE241">
            <v>0.83332666666666666</v>
          </cell>
          <cell r="AF241">
            <v>0.5</v>
          </cell>
          <cell r="AG241">
            <v>8.3333333333333329E-2</v>
          </cell>
          <cell r="AH241">
            <v>0</v>
          </cell>
          <cell r="AI241">
            <v>0</v>
          </cell>
          <cell r="AJ241">
            <v>1.91666</v>
          </cell>
          <cell r="AK241" t="str">
            <v xml:space="preserve">Not predicted to be repairable in situ without the removal of the Tank. </v>
          </cell>
          <cell r="AL241" t="str">
            <v xml:space="preserve">Expected to need 2 mechanics to remove the tank.  </v>
          </cell>
          <cell r="AM241" t="str">
            <v>Drain the tank. Disconnect any pipework.  Disconnect fuel level sensor and optical sensor.  Disconnect any retaining fasteners (straps, cradles and mounting plates).  carefully remove the tank to a clean padded work surface. Refit drain plug.  Exchange ou</v>
          </cell>
          <cell r="AN241" t="str">
            <v xml:space="preserve">Systematically remove Safoam layers and discard in accordance with local responsibilities.  Carefully reinstall new layers of Safoam in accordance with instructions. </v>
          </cell>
          <cell r="AO241" t="str">
            <v xml:space="preserve">Systematically remove Safoam layers and discard in accordance with local responsibilities.  Carefully reinstall new layers of Safoam in accordance with instructions. </v>
          </cell>
          <cell r="AP241" t="str">
            <v>Close up in the reverse order and reinstall as necessary.</v>
          </cell>
          <cell r="AR241" t="str">
            <v xml:space="preserve">Repair by exchange available at First or Second line without special facilities. </v>
          </cell>
          <cell r="AS241" t="str">
            <v>Use thread-locking compound on fasteners. Use silicone grease on bonded seals for preservation.  Use anti-seizing grease/compound on bulkhead connectors and bolts.  Use  bonding compound on mounting strap clamp locations as required.</v>
          </cell>
          <cell r="AT241" t="str">
            <v xml:space="preserve">No Special Tools predicted. </v>
          </cell>
          <cell r="AU241">
            <v>2</v>
          </cell>
          <cell r="AV241" t="str">
            <v>yes - 10 years</v>
          </cell>
          <cell r="AW241" t="str">
            <v>Life Limited.  Exchange at 10 years.</v>
          </cell>
          <cell r="AY241">
            <v>249</v>
          </cell>
        </row>
        <row r="242">
          <cell r="A242">
            <v>250</v>
          </cell>
          <cell r="B242">
            <v>30</v>
          </cell>
          <cell r="C242" t="str">
            <v>FT28198</v>
          </cell>
          <cell r="E242" t="str">
            <v>SECONDARY TANK - 1 - SCOUT</v>
          </cell>
          <cell r="F242" t="str">
            <v>Fastener</v>
          </cell>
          <cell r="G242" t="str">
            <v>Earthing Boss</v>
          </cell>
          <cell r="H242" t="str">
            <v>M8 Earthing Boss</v>
          </cell>
          <cell r="I242">
            <v>1</v>
          </cell>
          <cell r="J242">
            <v>1</v>
          </cell>
          <cell r="K242">
            <v>5.6000000000000001E-2</v>
          </cell>
          <cell r="L242">
            <v>5.6000000000000001E-2</v>
          </cell>
          <cell r="M242">
            <v>5.5999999999999999E-8</v>
          </cell>
          <cell r="N242">
            <v>17857142.857142858</v>
          </cell>
          <cell r="O242" t="str">
            <v>NPRD 95 P2-20, Bolt Hex Head - 0.0020M converted to hours</v>
          </cell>
          <cell r="Q242">
            <v>1</v>
          </cell>
          <cell r="R242">
            <v>0.05</v>
          </cell>
          <cell r="S242">
            <v>2.8000000000000004E-3</v>
          </cell>
          <cell r="T242">
            <v>5</v>
          </cell>
          <cell r="U242">
            <v>4</v>
          </cell>
          <cell r="V242" t="str">
            <v>54</v>
          </cell>
          <cell r="W242">
            <v>238</v>
          </cell>
          <cell r="X242" t="str">
            <v>SECONDARY TANK - 1 - SCOUT</v>
          </cell>
          <cell r="Y242" t="str">
            <v>Y</v>
          </cell>
          <cell r="Z242" t="str">
            <v>Predicted to be repairable in situ. Expected to need 1 mechanic to conduct maintenance.  Remove and replace the part with standard Tools. Repair by exchange available at First or Second line without special facilities. No consumeables predicted. No Specia</v>
          </cell>
          <cell r="AA242" t="str">
            <v>YES</v>
          </cell>
          <cell r="AB242" t="str">
            <v>NO</v>
          </cell>
          <cell r="AC242">
            <v>0</v>
          </cell>
          <cell r="AD242">
            <v>0</v>
          </cell>
          <cell r="AE242">
            <v>0.05</v>
          </cell>
          <cell r="AF242">
            <v>0</v>
          </cell>
          <cell r="AG242">
            <v>0</v>
          </cell>
          <cell r="AH242">
            <v>0</v>
          </cell>
          <cell r="AI242">
            <v>0</v>
          </cell>
          <cell r="AJ242">
            <v>0.05</v>
          </cell>
          <cell r="AK242" t="str">
            <v xml:space="preserve">Predicted to be repairable in situ. </v>
          </cell>
          <cell r="AL242" t="str">
            <v xml:space="preserve">Expected to need 1 mechanic to conduct maintenance.  </v>
          </cell>
          <cell r="AO242" t="str">
            <v xml:space="preserve">Remove and replace the part with standard Tools. </v>
          </cell>
          <cell r="AR242" t="str">
            <v xml:space="preserve">Repair by exchange available at First or Second line without special facilities. </v>
          </cell>
          <cell r="AS242" t="str">
            <v xml:space="preserve">No consumeables predicted. </v>
          </cell>
          <cell r="AT242" t="str">
            <v xml:space="preserve">No Special Tools predicted. </v>
          </cell>
          <cell r="AU242">
            <v>1</v>
          </cell>
          <cell r="AV242" t="str">
            <v>No</v>
          </cell>
          <cell r="AW242" t="str">
            <v xml:space="preserve">No predicted life limitations. </v>
          </cell>
          <cell r="AY242">
            <v>250</v>
          </cell>
        </row>
        <row r="243">
          <cell r="A243">
            <v>251</v>
          </cell>
          <cell r="B243">
            <v>31</v>
          </cell>
          <cell r="C243" t="str">
            <v>BT-M3-20CSK</v>
          </cell>
          <cell r="E243" t="str">
            <v>SECONDARY TANK - 1 - SCOUT</v>
          </cell>
          <cell r="F243" t="str">
            <v>Fastener</v>
          </cell>
          <cell r="G243" t="str">
            <v>Earthing Boss</v>
          </cell>
          <cell r="H243" t="str">
            <v>M3 CSK SCREW</v>
          </cell>
          <cell r="I243">
            <v>1</v>
          </cell>
          <cell r="J243">
            <v>1</v>
          </cell>
          <cell r="K243">
            <v>5.6000000000000001E-2</v>
          </cell>
          <cell r="L243">
            <v>5.6000000000000001E-2</v>
          </cell>
          <cell r="M243">
            <v>5.5999999999999999E-8</v>
          </cell>
          <cell r="N243">
            <v>17857142.857142858</v>
          </cell>
          <cell r="O243" t="str">
            <v>NPRD 95 P2-20, Bolt Hex Head - 0.0020M converted to hours</v>
          </cell>
          <cell r="Q243">
            <v>1</v>
          </cell>
          <cell r="R243">
            <v>0.05</v>
          </cell>
          <cell r="S243">
            <v>2.8000000000000004E-3</v>
          </cell>
          <cell r="T243">
            <v>5</v>
          </cell>
          <cell r="U243">
            <v>4</v>
          </cell>
          <cell r="V243" t="str">
            <v>54</v>
          </cell>
          <cell r="W243">
            <v>239</v>
          </cell>
          <cell r="X243" t="str">
            <v>SECONDARY TANK - 1 - SCOUT</v>
          </cell>
          <cell r="Y243" t="str">
            <v>Y</v>
          </cell>
          <cell r="Z243" t="str">
            <v>Predicted to be repairable in situ. Expected to need 1 mechanic to conduct maintenance.  Remove and replace the part with standard Tools. Repair by exchange available at First or Second line without special facilities. No consumeables predicted. No Specia</v>
          </cell>
          <cell r="AA243" t="str">
            <v>YES</v>
          </cell>
          <cell r="AB243" t="str">
            <v>NO</v>
          </cell>
          <cell r="AC243">
            <v>0</v>
          </cell>
          <cell r="AD243">
            <v>0</v>
          </cell>
          <cell r="AE243">
            <v>0.05</v>
          </cell>
          <cell r="AF243">
            <v>0</v>
          </cell>
          <cell r="AG243">
            <v>0</v>
          </cell>
          <cell r="AH243">
            <v>0</v>
          </cell>
          <cell r="AI243">
            <v>0</v>
          </cell>
          <cell r="AJ243">
            <v>0.05</v>
          </cell>
          <cell r="AK243" t="str">
            <v xml:space="preserve">Predicted to be repairable in situ. </v>
          </cell>
          <cell r="AL243" t="str">
            <v xml:space="preserve">Expected to need 1 mechanic to conduct maintenance.  </v>
          </cell>
          <cell r="AO243" t="str">
            <v xml:space="preserve">Remove and replace the part with standard Tools. </v>
          </cell>
          <cell r="AR243" t="str">
            <v xml:space="preserve">Repair by exchange available at First or Second line without special facilities. </v>
          </cell>
          <cell r="AS243" t="str">
            <v xml:space="preserve">No consumeables predicted. </v>
          </cell>
          <cell r="AT243" t="str">
            <v xml:space="preserve">No Special Tools predicted. </v>
          </cell>
          <cell r="AU243">
            <v>1</v>
          </cell>
          <cell r="AV243" t="str">
            <v>No</v>
          </cell>
          <cell r="AW243" t="str">
            <v xml:space="preserve">No predicted life limitations. </v>
          </cell>
          <cell r="AY243">
            <v>251</v>
          </cell>
        </row>
        <row r="244">
          <cell r="A244">
            <v>252</v>
          </cell>
          <cell r="B244">
            <v>18</v>
          </cell>
          <cell r="C244" t="str">
            <v>BT-M8X10HX</v>
          </cell>
          <cell r="E244" t="str">
            <v>SECONDARY TANK - 1 - SCOUT</v>
          </cell>
          <cell r="F244" t="str">
            <v>Fastener</v>
          </cell>
          <cell r="G244" t="str">
            <v>Earthing Boss</v>
          </cell>
          <cell r="H244" t="str">
            <v>M8 BOLT HX HEAD</v>
          </cell>
          <cell r="I244">
            <v>1</v>
          </cell>
          <cell r="J244">
            <v>1</v>
          </cell>
          <cell r="K244">
            <v>5.6000000000000001E-2</v>
          </cell>
          <cell r="L244">
            <v>5.6000000000000001E-2</v>
          </cell>
          <cell r="M244">
            <v>5.5999999999999999E-8</v>
          </cell>
          <cell r="N244">
            <v>17857142.857142858</v>
          </cell>
          <cell r="O244" t="str">
            <v>NPRD 95 P2-20, Bolt Hex Head - 0.0020M converted to hours</v>
          </cell>
          <cell r="Q244">
            <v>1</v>
          </cell>
          <cell r="R244">
            <v>0.05</v>
          </cell>
          <cell r="S244">
            <v>2.8000000000000004E-3</v>
          </cell>
          <cell r="T244">
            <v>5</v>
          </cell>
          <cell r="U244">
            <v>4</v>
          </cell>
          <cell r="V244" t="str">
            <v>54</v>
          </cell>
          <cell r="W244">
            <v>240</v>
          </cell>
          <cell r="X244" t="str">
            <v>SECONDARY TANK - 1 - SCOUT</v>
          </cell>
          <cell r="Y244" t="str">
            <v>Y</v>
          </cell>
          <cell r="Z244" t="str">
            <v>Predicted to be repairable in situ. Expected to need 1 mechanic to conduct maintenance.  Remove and replace the part with standard Tools. Repair by exchange available at First or Second line without special facilities. No consumeables predicted. No Specia</v>
          </cell>
          <cell r="AA244" t="str">
            <v>YES</v>
          </cell>
          <cell r="AB244" t="str">
            <v>NO</v>
          </cell>
          <cell r="AC244">
            <v>0</v>
          </cell>
          <cell r="AD244">
            <v>0</v>
          </cell>
          <cell r="AE244">
            <v>0.05</v>
          </cell>
          <cell r="AF244">
            <v>0</v>
          </cell>
          <cell r="AG244">
            <v>0</v>
          </cell>
          <cell r="AH244">
            <v>0</v>
          </cell>
          <cell r="AI244">
            <v>0</v>
          </cell>
          <cell r="AJ244">
            <v>0.05</v>
          </cell>
          <cell r="AK244" t="str">
            <v xml:space="preserve">Predicted to be repairable in situ. </v>
          </cell>
          <cell r="AL244" t="str">
            <v xml:space="preserve">Expected to need 1 mechanic to conduct maintenance.  </v>
          </cell>
          <cell r="AO244" t="str">
            <v xml:space="preserve">Remove and replace the part with standard Tools. </v>
          </cell>
          <cell r="AR244" t="str">
            <v xml:space="preserve">Repair by exchange available at First or Second line without special facilities. </v>
          </cell>
          <cell r="AS244" t="str">
            <v xml:space="preserve">No consumeables predicted. </v>
          </cell>
          <cell r="AT244" t="str">
            <v xml:space="preserve">No Special Tools predicted. </v>
          </cell>
          <cell r="AU244">
            <v>1</v>
          </cell>
          <cell r="AV244" t="str">
            <v>No</v>
          </cell>
          <cell r="AW244" t="str">
            <v xml:space="preserve">No predicted life limitations. </v>
          </cell>
          <cell r="AY244">
            <v>252</v>
          </cell>
        </row>
        <row r="245">
          <cell r="A245">
            <v>254</v>
          </cell>
          <cell r="B245">
            <v>11</v>
          </cell>
          <cell r="C245" t="str">
            <v>FT28228</v>
          </cell>
          <cell r="E245" t="str">
            <v>SECONDARY TANK - 1 - SCOUT</v>
          </cell>
          <cell r="F245" t="str">
            <v>Fitting</v>
          </cell>
          <cell r="G245" t="str">
            <v>Top Access Plate Assy FT28182</v>
          </cell>
          <cell r="H245" t="str">
            <v>Plate</v>
          </cell>
          <cell r="I245">
            <v>1</v>
          </cell>
          <cell r="J245">
            <v>1</v>
          </cell>
          <cell r="K245">
            <v>0.224</v>
          </cell>
          <cell r="L245">
            <v>0.224</v>
          </cell>
          <cell r="M245">
            <v>2.2399999999999999E-7</v>
          </cell>
          <cell r="N245">
            <v>4464285.7142857146</v>
          </cell>
          <cell r="O245" t="str">
            <v>NPRD 95 P2-152, Plate - 0.008M GM converted to hours.</v>
          </cell>
          <cell r="Q245">
            <v>1</v>
          </cell>
          <cell r="R245">
            <v>0.55000000000000004</v>
          </cell>
          <cell r="S245">
            <v>0.12320000000000002</v>
          </cell>
          <cell r="T245">
            <v>5</v>
          </cell>
          <cell r="U245">
            <v>5</v>
          </cell>
          <cell r="V245" t="str">
            <v>55</v>
          </cell>
          <cell r="W245">
            <v>241</v>
          </cell>
          <cell r="X245" t="str">
            <v>SECONDARY TANK - 1 - SCOUT</v>
          </cell>
          <cell r="Y245" t="str">
            <v>Y</v>
          </cell>
          <cell r="Z245" t="str">
            <v>Predicted to be repairable in situ. Expected to need 1 mechanic to conduct maintenance.  Remove the Top Access Plate. Reinstall in the reverse order. Repair by exchange available at First or Second line without special facilities. No consumeables predicte</v>
          </cell>
          <cell r="AA245" t="str">
            <v>YES</v>
          </cell>
          <cell r="AB245" t="str">
            <v>NO</v>
          </cell>
          <cell r="AC245">
            <v>0</v>
          </cell>
          <cell r="AD245">
            <v>0</v>
          </cell>
          <cell r="AE245">
            <v>0.55000000000000004</v>
          </cell>
          <cell r="AF245">
            <v>0</v>
          </cell>
          <cell r="AG245">
            <v>0</v>
          </cell>
          <cell r="AH245">
            <v>0</v>
          </cell>
          <cell r="AI245">
            <v>0</v>
          </cell>
          <cell r="AJ245">
            <v>0.55000000000000004</v>
          </cell>
          <cell r="AK245" t="str">
            <v xml:space="preserve">Predicted to be repairable in situ. </v>
          </cell>
          <cell r="AL245" t="str">
            <v xml:space="preserve">Expected to need 1 mechanic to conduct maintenance.  </v>
          </cell>
          <cell r="AN245" t="str">
            <v xml:space="preserve">Remove the Top Access Plate. </v>
          </cell>
          <cell r="AP245" t="str">
            <v xml:space="preserve">Reinstall in the reverse order. </v>
          </cell>
          <cell r="AR245" t="str">
            <v xml:space="preserve">Repair by exchange available at First or Second line without special facilities. </v>
          </cell>
          <cell r="AS245" t="str">
            <v xml:space="preserve">No consumeables predicted. </v>
          </cell>
          <cell r="AT245" t="str">
            <v xml:space="preserve">No Special Tools predicted. </v>
          </cell>
          <cell r="AU245">
            <v>1</v>
          </cell>
          <cell r="AV245" t="str">
            <v>No</v>
          </cell>
          <cell r="AW245" t="str">
            <v xml:space="preserve">No predicted life limitations. </v>
          </cell>
          <cell r="AY245">
            <v>254</v>
          </cell>
        </row>
        <row r="246">
          <cell r="A246">
            <v>255</v>
          </cell>
          <cell r="B246">
            <v>12</v>
          </cell>
          <cell r="C246" t="str">
            <v>FT28248</v>
          </cell>
          <cell r="E246" t="str">
            <v>SECONDARY TANK - 1 - SCOUT</v>
          </cell>
          <cell r="F246" t="str">
            <v>Fitting</v>
          </cell>
          <cell r="G246" t="str">
            <v>Top Access Plate Assy FT28182</v>
          </cell>
          <cell r="H246" t="str">
            <v>Backing Ring</v>
          </cell>
          <cell r="I246">
            <v>1</v>
          </cell>
          <cell r="J246">
            <v>1</v>
          </cell>
          <cell r="K246">
            <v>0.89600000000000002</v>
          </cell>
          <cell r="L246">
            <v>0.89600000000000002</v>
          </cell>
          <cell r="M246">
            <v>8.9599999999999998E-7</v>
          </cell>
          <cell r="N246">
            <v>1116071.4285714286</v>
          </cell>
          <cell r="O246" t="str">
            <v>NPRD 95 P2- 176, Ring Backup - 0.0320M converted to hours</v>
          </cell>
          <cell r="Q246">
            <v>1</v>
          </cell>
          <cell r="R246">
            <v>0.63333333333333341</v>
          </cell>
          <cell r="S246">
            <v>0.56746666666666679</v>
          </cell>
          <cell r="T246">
            <v>5</v>
          </cell>
          <cell r="U246">
            <v>5</v>
          </cell>
          <cell r="V246" t="str">
            <v>55</v>
          </cell>
          <cell r="W246">
            <v>242</v>
          </cell>
          <cell r="X246" t="str">
            <v>SECONDARY TANK - 1 - SCOUT</v>
          </cell>
          <cell r="Y246" t="str">
            <v>Y</v>
          </cell>
          <cell r="Z246" t="str">
            <v>Predicted to be repairable in situ. Expected to need 1 mechanic to conduct maintenance.  Remove the Top Access Plate. Remove and replace the Backing Ring and Gasket as necessary. Reinstall in the reverse order. Repair by exchange available at First or Sec</v>
          </cell>
          <cell r="AA246" t="str">
            <v>YES</v>
          </cell>
          <cell r="AB246" t="str">
            <v>NO</v>
          </cell>
          <cell r="AC246">
            <v>0</v>
          </cell>
          <cell r="AD246">
            <v>0</v>
          </cell>
          <cell r="AE246">
            <v>0.55000000000000004</v>
          </cell>
          <cell r="AF246">
            <v>0</v>
          </cell>
          <cell r="AG246">
            <v>8.3333333333333329E-2</v>
          </cell>
          <cell r="AH246">
            <v>0</v>
          </cell>
          <cell r="AI246">
            <v>0</v>
          </cell>
          <cell r="AJ246">
            <v>0.63333333333333341</v>
          </cell>
          <cell r="AK246" t="str">
            <v xml:space="preserve">Predicted to be repairable in situ. </v>
          </cell>
          <cell r="AL246" t="str">
            <v xml:space="preserve">Expected to need 1 mechanic to conduct maintenance.  </v>
          </cell>
          <cell r="AN246" t="str">
            <v xml:space="preserve">Remove the Top Access Plate. </v>
          </cell>
          <cell r="AO246" t="str">
            <v xml:space="preserve">Remove and replace the Backing Ring and Gasket as necessary. </v>
          </cell>
          <cell r="AP246" t="str">
            <v xml:space="preserve">Reinstall in the reverse order. </v>
          </cell>
          <cell r="AR246" t="str">
            <v xml:space="preserve">Repair by exchange available at First or Second line without special facilities. </v>
          </cell>
          <cell r="AS246" t="str">
            <v xml:space="preserve">No consumeables predicted. </v>
          </cell>
          <cell r="AT246" t="str">
            <v xml:space="preserve">No Special Tools predicted. </v>
          </cell>
          <cell r="AU246">
            <v>1</v>
          </cell>
          <cell r="AV246" t="str">
            <v>No</v>
          </cell>
          <cell r="AW246" t="str">
            <v xml:space="preserve">No predicted life limitations. </v>
          </cell>
          <cell r="AY246">
            <v>255</v>
          </cell>
        </row>
        <row r="247">
          <cell r="A247">
            <v>256</v>
          </cell>
          <cell r="B247">
            <v>13</v>
          </cell>
          <cell r="C247" t="str">
            <v>FT28258</v>
          </cell>
          <cell r="E247" t="str">
            <v>SECONDARY TANK - 1 - SCOUT</v>
          </cell>
          <cell r="F247" t="str">
            <v>Seal</v>
          </cell>
          <cell r="G247" t="str">
            <v>Top Access Plate Assy FT28182</v>
          </cell>
          <cell r="H247" t="str">
            <v>Gasket</v>
          </cell>
          <cell r="I247">
            <v>2</v>
          </cell>
          <cell r="J247">
            <v>2</v>
          </cell>
          <cell r="K247">
            <v>2.8915175482151878E-3</v>
          </cell>
          <cell r="L247">
            <v>5.7830350964303756E-3</v>
          </cell>
          <cell r="M247">
            <v>5.7830350964303757E-9</v>
          </cell>
          <cell r="N247">
            <v>172919580</v>
          </cell>
          <cell r="O247" t="str">
            <v>NPRD 95 P2- 98, Gasket P# 2-242N674-70 - 1/864.5979 GF converted to GM.</v>
          </cell>
          <cell r="Q247">
            <v>1</v>
          </cell>
          <cell r="R247">
            <v>0.63333333333333341</v>
          </cell>
          <cell r="S247">
            <v>1.8312944472029524E-3</v>
          </cell>
          <cell r="T247">
            <v>5</v>
          </cell>
          <cell r="U247">
            <v>5</v>
          </cell>
          <cell r="V247" t="str">
            <v>55</v>
          </cell>
          <cell r="W247">
            <v>243</v>
          </cell>
          <cell r="X247" t="str">
            <v>SECONDARY TANK - 1 - SCOUT</v>
          </cell>
          <cell r="Y247" t="str">
            <v>Y</v>
          </cell>
          <cell r="Z247" t="str">
            <v>Predicted to be repairable in situ. Expected to need 1 mechanic to conduct maintenance.  Remove the Top Access Plate. Remove and replace the Backing Ring and Gasket as necessary. Reinstall in the reverse order. Repair by exchange available at First or Sec</v>
          </cell>
          <cell r="AA247" t="str">
            <v>YES</v>
          </cell>
          <cell r="AB247" t="str">
            <v>NO</v>
          </cell>
          <cell r="AC247">
            <v>0</v>
          </cell>
          <cell r="AD247">
            <v>0</v>
          </cell>
          <cell r="AE247">
            <v>0.55000000000000004</v>
          </cell>
          <cell r="AF247">
            <v>0</v>
          </cell>
          <cell r="AG247">
            <v>8.3333333333333329E-2</v>
          </cell>
          <cell r="AH247">
            <v>0</v>
          </cell>
          <cell r="AI247">
            <v>0</v>
          </cell>
          <cell r="AJ247">
            <v>0.63333333333333341</v>
          </cell>
          <cell r="AK247" t="str">
            <v xml:space="preserve">Predicted to be repairable in situ. </v>
          </cell>
          <cell r="AL247" t="str">
            <v xml:space="preserve">Expected to need 1 mechanic to conduct maintenance.  </v>
          </cell>
          <cell r="AN247" t="str">
            <v xml:space="preserve">Remove the Top Access Plate. </v>
          </cell>
          <cell r="AO247" t="str">
            <v xml:space="preserve">Remove and replace the Backing Ring and Gasket as necessary. </v>
          </cell>
          <cell r="AP247" t="str">
            <v xml:space="preserve">Reinstall in the reverse order. </v>
          </cell>
          <cell r="AR247" t="str">
            <v xml:space="preserve">Repair by exchange available at First or Second line without special facilities. </v>
          </cell>
          <cell r="AS247" t="str">
            <v xml:space="preserve">No consumeables predicted. </v>
          </cell>
          <cell r="AT247" t="str">
            <v xml:space="preserve">No Special Tools predicted. </v>
          </cell>
          <cell r="AU247">
            <v>1</v>
          </cell>
          <cell r="AV247" t="str">
            <v>yes - 10 years</v>
          </cell>
          <cell r="AW247" t="str">
            <v>Life Limited.  Exchange at 10 years.</v>
          </cell>
          <cell r="AY247">
            <v>256</v>
          </cell>
        </row>
        <row r="248">
          <cell r="A248">
            <v>257</v>
          </cell>
          <cell r="B248">
            <v>18</v>
          </cell>
          <cell r="C248" t="str">
            <v>BT-M6X25HX/SS</v>
          </cell>
          <cell r="E248" t="str">
            <v>SECONDARY TANK - 1 - SCOUT</v>
          </cell>
          <cell r="F248" t="str">
            <v>Fastener</v>
          </cell>
          <cell r="G248" t="str">
            <v>Top Access Plate Assy FT28182</v>
          </cell>
          <cell r="H248" t="str">
            <v>M6 Bolt Hex Head</v>
          </cell>
          <cell r="I248">
            <v>56</v>
          </cell>
          <cell r="J248">
            <v>56</v>
          </cell>
          <cell r="K248">
            <v>5.6000000000000001E-2</v>
          </cell>
          <cell r="L248">
            <v>3.1360000000000001</v>
          </cell>
          <cell r="M248">
            <v>3.1360000000000001E-6</v>
          </cell>
          <cell r="N248">
            <v>318877.55102040817</v>
          </cell>
          <cell r="O248" t="str">
            <v>NPRD 95 P2-20, Bolt Hex Head - 0.0020M converted to hours</v>
          </cell>
          <cell r="Q248">
            <v>1</v>
          </cell>
          <cell r="R248">
            <v>0.05</v>
          </cell>
          <cell r="S248">
            <v>2.8000000000000004E-3</v>
          </cell>
          <cell r="T248">
            <v>5</v>
          </cell>
          <cell r="U248">
            <v>5</v>
          </cell>
          <cell r="V248" t="str">
            <v>55</v>
          </cell>
          <cell r="W248">
            <v>244</v>
          </cell>
          <cell r="X248" t="str">
            <v>SECONDARY TANK - 1 - SCOUT</v>
          </cell>
          <cell r="Y248" t="str">
            <v>Y</v>
          </cell>
          <cell r="Z248" t="str">
            <v>Predicted to be repairable in situ. Expected to need 1 mechanic to conduct maintenance.  Remove and replace the part with standard Tools. Repair by exchange available at First or Second line without special facilities. No consumeables predicted. No Specia</v>
          </cell>
          <cell r="AA248" t="str">
            <v>YES</v>
          </cell>
          <cell r="AB248" t="str">
            <v>NO</v>
          </cell>
          <cell r="AC248">
            <v>0</v>
          </cell>
          <cell r="AD248">
            <v>0</v>
          </cell>
          <cell r="AE248">
            <v>0.05</v>
          </cell>
          <cell r="AF248">
            <v>0</v>
          </cell>
          <cell r="AG248">
            <v>0</v>
          </cell>
          <cell r="AH248">
            <v>0</v>
          </cell>
          <cell r="AI248">
            <v>0</v>
          </cell>
          <cell r="AJ248">
            <v>0.05</v>
          </cell>
          <cell r="AK248" t="str">
            <v xml:space="preserve">Predicted to be repairable in situ. </v>
          </cell>
          <cell r="AL248" t="str">
            <v xml:space="preserve">Expected to need 1 mechanic to conduct maintenance.  </v>
          </cell>
          <cell r="AO248" t="str">
            <v xml:space="preserve">Remove and replace the part with standard Tools. </v>
          </cell>
          <cell r="AR248" t="str">
            <v xml:space="preserve">Repair by exchange available at First or Second line without special facilities. </v>
          </cell>
          <cell r="AS248" t="str">
            <v xml:space="preserve">No consumeables predicted. </v>
          </cell>
          <cell r="AT248" t="str">
            <v xml:space="preserve">No Special Tools predicted. </v>
          </cell>
          <cell r="AU248">
            <v>1</v>
          </cell>
          <cell r="AV248" t="str">
            <v>No</v>
          </cell>
          <cell r="AW248" t="str">
            <v xml:space="preserve">No predicted life limitations. </v>
          </cell>
          <cell r="AY248">
            <v>257</v>
          </cell>
        </row>
        <row r="249">
          <cell r="A249">
            <v>258</v>
          </cell>
          <cell r="B249">
            <v>4</v>
          </cell>
          <cell r="C249" t="str">
            <v>Z-W-M6/SS</v>
          </cell>
          <cell r="E249" t="str">
            <v>SECONDARY TANK - 1 - SCOUT</v>
          </cell>
          <cell r="F249" t="str">
            <v>Fastener</v>
          </cell>
          <cell r="G249" t="str">
            <v>Top Access Plate Assy FT28182</v>
          </cell>
          <cell r="H249" t="str">
            <v>M6 Washer</v>
          </cell>
          <cell r="I249">
            <v>56</v>
          </cell>
          <cell r="J249">
            <v>56</v>
          </cell>
          <cell r="K249">
            <v>1.6613753838518822E-2</v>
          </cell>
          <cell r="L249">
            <v>0.93037021495705408</v>
          </cell>
          <cell r="M249">
            <v>9.3037021495705402E-7</v>
          </cell>
          <cell r="N249">
            <v>1074840.943877551</v>
          </cell>
          <cell r="O249" t="str">
            <v>NPRD 95 P2-237, Washer P# 7748743 - 1/1685.3506M GM converted to hours</v>
          </cell>
          <cell r="Q249">
            <v>1</v>
          </cell>
          <cell r="R249">
            <v>0.05</v>
          </cell>
          <cell r="S249">
            <v>8.3068769192594111E-4</v>
          </cell>
          <cell r="T249">
            <v>5</v>
          </cell>
          <cell r="U249">
            <v>5</v>
          </cell>
          <cell r="V249" t="str">
            <v>55</v>
          </cell>
          <cell r="W249">
            <v>245</v>
          </cell>
          <cell r="X249" t="str">
            <v>SECONDARY TANK - 1 - SCOUT</v>
          </cell>
          <cell r="Y249" t="str">
            <v>Y</v>
          </cell>
          <cell r="Z249" t="str">
            <v>Predicted to be repairable in situ. Expected to need 1 mechanic to conduct maintenance.  Remove and replace the part with standard Tools. Repair by exchange available at First or Second line without special facilities. No consumeables predicted. No Specia</v>
          </cell>
          <cell r="AA249" t="str">
            <v>YES</v>
          </cell>
          <cell r="AB249" t="str">
            <v>NO</v>
          </cell>
          <cell r="AC249">
            <v>0</v>
          </cell>
          <cell r="AD249">
            <v>0</v>
          </cell>
          <cell r="AE249">
            <v>0.05</v>
          </cell>
          <cell r="AF249">
            <v>0</v>
          </cell>
          <cell r="AG249">
            <v>0</v>
          </cell>
          <cell r="AH249">
            <v>0</v>
          </cell>
          <cell r="AI249">
            <v>0</v>
          </cell>
          <cell r="AJ249">
            <v>0.05</v>
          </cell>
          <cell r="AK249" t="str">
            <v xml:space="preserve">Predicted to be repairable in situ. </v>
          </cell>
          <cell r="AL249" t="str">
            <v xml:space="preserve">Expected to need 1 mechanic to conduct maintenance.  </v>
          </cell>
          <cell r="AO249" t="str">
            <v xml:space="preserve">Remove and replace the part with standard Tools. </v>
          </cell>
          <cell r="AR249" t="str">
            <v xml:space="preserve">Repair by exchange available at First or Second line without special facilities. </v>
          </cell>
          <cell r="AS249" t="str">
            <v xml:space="preserve">No consumeables predicted. </v>
          </cell>
          <cell r="AT249" t="str">
            <v xml:space="preserve">No Special Tools predicted. </v>
          </cell>
          <cell r="AU249">
            <v>1</v>
          </cell>
          <cell r="AV249" t="str">
            <v>No</v>
          </cell>
          <cell r="AW249" t="str">
            <v xml:space="preserve">No predicted life limitations. </v>
          </cell>
          <cell r="AY249">
            <v>258</v>
          </cell>
        </row>
        <row r="250">
          <cell r="A250">
            <v>259</v>
          </cell>
          <cell r="B250">
            <v>14</v>
          </cell>
          <cell r="C250" t="str">
            <v/>
          </cell>
          <cell r="E250" t="str">
            <v>SECONDARY TANK - 1 - SCOUT</v>
          </cell>
          <cell r="F250" t="str">
            <v>Fitting</v>
          </cell>
          <cell r="G250" t="str">
            <v>Fuel Filler LRU</v>
          </cell>
          <cell r="H250" t="str">
            <v>Pressure/Gravity Refuel Coupling</v>
          </cell>
          <cell r="I250">
            <v>1</v>
          </cell>
          <cell r="J250">
            <v>1</v>
          </cell>
          <cell r="K250">
            <v>0.89600000000000002</v>
          </cell>
          <cell r="L250">
            <v>0.89600000000000002</v>
          </cell>
          <cell r="M250">
            <v>8.9599999999999998E-7</v>
          </cell>
          <cell r="N250">
            <v>1116071.4285714286</v>
          </cell>
          <cell r="O250" t="str">
            <v>NPRD 95 P2-6, Adapter - 0.0320M converted to hours</v>
          </cell>
          <cell r="Q250">
            <v>1</v>
          </cell>
          <cell r="R250">
            <v>0.35</v>
          </cell>
          <cell r="S250">
            <v>0.31359999999999999</v>
          </cell>
          <cell r="T250">
            <v>5</v>
          </cell>
          <cell r="U250">
            <v>6</v>
          </cell>
          <cell r="V250" t="str">
            <v>56</v>
          </cell>
          <cell r="W250">
            <v>246</v>
          </cell>
          <cell r="X250" t="str">
            <v>SECONDARY TANK - 1 - SCOUT</v>
          </cell>
          <cell r="Y250" t="str">
            <v>Y</v>
          </cell>
          <cell r="Z250" t="str">
            <v>Predicted to be repairable in situ. Expected to need 1 mechanic to conduct maintenance.  Remove and replace the part with standard Tools. Repair by exchange available at First or Second line without special facilities. No consumeables predicted. No Specia</v>
          </cell>
          <cell r="AA250" t="str">
            <v>YES</v>
          </cell>
          <cell r="AB250" t="str">
            <v>NO</v>
          </cell>
          <cell r="AC250">
            <v>0</v>
          </cell>
          <cell r="AD250">
            <v>0</v>
          </cell>
          <cell r="AE250">
            <v>0.35</v>
          </cell>
          <cell r="AF250">
            <v>0</v>
          </cell>
          <cell r="AG250">
            <v>0</v>
          </cell>
          <cell r="AH250">
            <v>0</v>
          </cell>
          <cell r="AI250">
            <v>0</v>
          </cell>
          <cell r="AJ250">
            <v>0.35</v>
          </cell>
          <cell r="AK250" t="str">
            <v xml:space="preserve">Predicted to be repairable in situ. </v>
          </cell>
          <cell r="AL250" t="str">
            <v xml:space="preserve">Expected to need 1 mechanic to conduct maintenance.  </v>
          </cell>
          <cell r="AO250" t="str">
            <v xml:space="preserve">Remove and replace the part with standard Tools. </v>
          </cell>
          <cell r="AR250" t="str">
            <v xml:space="preserve">Repair by exchange available at First or Second line without special facilities. </v>
          </cell>
          <cell r="AS250" t="str">
            <v xml:space="preserve">No consumeables predicted. </v>
          </cell>
          <cell r="AT250" t="str">
            <v xml:space="preserve">No Special Tools predicted. </v>
          </cell>
          <cell r="AU250">
            <v>1</v>
          </cell>
          <cell r="AV250" t="str">
            <v>No</v>
          </cell>
          <cell r="AW250" t="str">
            <v xml:space="preserve">No predicted life limitations. </v>
          </cell>
          <cell r="AY250">
            <v>259</v>
          </cell>
        </row>
        <row r="251">
          <cell r="A251">
            <v>260</v>
          </cell>
          <cell r="B251">
            <v>15</v>
          </cell>
          <cell r="C251" t="str">
            <v>Y-FCMX109</v>
          </cell>
          <cell r="E251" t="str">
            <v>SECONDARY TANK - 1 - SCOUT</v>
          </cell>
          <cell r="F251" t="str">
            <v>Fitting</v>
          </cell>
          <cell r="G251" t="str">
            <v>Fuel Filler LRU</v>
          </cell>
          <cell r="H251" t="str">
            <v>STANAG 3105  Filler Cap &amp; Lanyard</v>
          </cell>
          <cell r="I251">
            <v>1</v>
          </cell>
          <cell r="J251">
            <v>1</v>
          </cell>
          <cell r="K251">
            <v>24.425797750743651</v>
          </cell>
          <cell r="L251">
            <v>24.425797750743651</v>
          </cell>
          <cell r="M251">
            <v>2.4425797750743652E-5</v>
          </cell>
          <cell r="N251">
            <v>40940.320975578157</v>
          </cell>
          <cell r="O251" t="str">
            <v>Similarity to FT54357</v>
          </cell>
          <cell r="Q251">
            <v>1</v>
          </cell>
          <cell r="R251">
            <v>0.35</v>
          </cell>
          <cell r="S251">
            <v>8.5490292127602778</v>
          </cell>
          <cell r="T251">
            <v>5</v>
          </cell>
          <cell r="U251">
            <v>6</v>
          </cell>
          <cell r="V251" t="str">
            <v>56</v>
          </cell>
          <cell r="W251">
            <v>247</v>
          </cell>
          <cell r="X251" t="str">
            <v>SECONDARY TANK - 1 - SCOUT</v>
          </cell>
          <cell r="Y251" t="str">
            <v>Y</v>
          </cell>
          <cell r="Z251" t="str">
            <v>Predicted to be repairable in situ. Expected to need 1 mechanic to conduct maintenance.  Remove and replace the part with standard Tools. Repair by exchange available at First or Second line without special facilities. No consumeables predicted. No Specia</v>
          </cell>
          <cell r="AA251" t="str">
            <v>YES</v>
          </cell>
          <cell r="AB251" t="str">
            <v>NO</v>
          </cell>
          <cell r="AC251">
            <v>0</v>
          </cell>
          <cell r="AD251">
            <v>0</v>
          </cell>
          <cell r="AE251">
            <v>0.35</v>
          </cell>
          <cell r="AF251">
            <v>0</v>
          </cell>
          <cell r="AG251">
            <v>0</v>
          </cell>
          <cell r="AH251">
            <v>0</v>
          </cell>
          <cell r="AI251">
            <v>0</v>
          </cell>
          <cell r="AJ251">
            <v>0.35</v>
          </cell>
          <cell r="AK251" t="str">
            <v xml:space="preserve">Predicted to be repairable in situ. </v>
          </cell>
          <cell r="AL251" t="str">
            <v xml:space="preserve">Expected to need 1 mechanic to conduct maintenance.  </v>
          </cell>
          <cell r="AO251" t="str">
            <v xml:space="preserve">Remove and replace the part with standard Tools. </v>
          </cell>
          <cell r="AR251" t="str">
            <v xml:space="preserve">Repair by exchange available at First or Second line without special facilities. </v>
          </cell>
          <cell r="AS251" t="str">
            <v xml:space="preserve">No consumeables predicted. </v>
          </cell>
          <cell r="AT251" t="str">
            <v xml:space="preserve">No Special Tools predicted. </v>
          </cell>
          <cell r="AU251">
            <v>1</v>
          </cell>
          <cell r="AV251" t="str">
            <v>No</v>
          </cell>
          <cell r="AW251" t="str">
            <v xml:space="preserve">No predicted life limitations. </v>
          </cell>
          <cell r="AY251">
            <v>260</v>
          </cell>
        </row>
        <row r="252">
          <cell r="A252">
            <v>261</v>
          </cell>
          <cell r="B252">
            <v>16</v>
          </cell>
          <cell r="C252" t="str">
            <v>FT28386</v>
          </cell>
          <cell r="E252" t="str">
            <v>SECONDARY TANK - 1 - SCOUT</v>
          </cell>
          <cell r="F252" t="str">
            <v>Seal</v>
          </cell>
          <cell r="G252" t="str">
            <v>Fuel Filler LRU</v>
          </cell>
          <cell r="H252" t="str">
            <v>Bayonet Fitting</v>
          </cell>
          <cell r="I252">
            <v>1</v>
          </cell>
          <cell r="J252">
            <v>1</v>
          </cell>
          <cell r="K252">
            <v>2.8915175482151878E-3</v>
          </cell>
          <cell r="L252">
            <v>2.8915175482151878E-3</v>
          </cell>
          <cell r="M252">
            <v>2.8915175482151878E-9</v>
          </cell>
          <cell r="N252">
            <v>345839160</v>
          </cell>
          <cell r="O252" t="str">
            <v>NPRD 95 P2- 98, Gasket P# 2-242N674-70 - 1/864.5979 GF converted to GM.</v>
          </cell>
          <cell r="Q252">
            <v>1</v>
          </cell>
          <cell r="R252">
            <v>0.35</v>
          </cell>
          <cell r="S252">
            <v>1.0120311418753156E-3</v>
          </cell>
          <cell r="T252">
            <v>5</v>
          </cell>
          <cell r="U252">
            <v>6</v>
          </cell>
          <cell r="V252" t="str">
            <v>56</v>
          </cell>
          <cell r="W252">
            <v>248</v>
          </cell>
          <cell r="X252" t="str">
            <v>SECONDARY TANK - 1 - SCOUT</v>
          </cell>
          <cell r="Y252" t="str">
            <v>Y</v>
          </cell>
          <cell r="Z252" t="str">
            <v>Predicted to be repairable in situ. Expected to need 1 mechanic to conduct maintenance.  Remove and replace the part with standard Tools. Repair by exchange available at First or Second line without special facilities. No consumeables predicted. No Specia</v>
          </cell>
          <cell r="AA252" t="str">
            <v>YES</v>
          </cell>
          <cell r="AB252" t="str">
            <v>NO</v>
          </cell>
          <cell r="AC252">
            <v>0</v>
          </cell>
          <cell r="AD252">
            <v>0</v>
          </cell>
          <cell r="AE252">
            <v>0.35</v>
          </cell>
          <cell r="AF252">
            <v>0</v>
          </cell>
          <cell r="AG252">
            <v>0</v>
          </cell>
          <cell r="AH252">
            <v>0</v>
          </cell>
          <cell r="AI252">
            <v>0</v>
          </cell>
          <cell r="AJ252">
            <v>0.35</v>
          </cell>
          <cell r="AK252" t="str">
            <v xml:space="preserve">Predicted to be repairable in situ. </v>
          </cell>
          <cell r="AL252" t="str">
            <v xml:space="preserve">Expected to need 1 mechanic to conduct maintenance.  </v>
          </cell>
          <cell r="AO252" t="str">
            <v xml:space="preserve">Remove and replace the part with standard Tools. </v>
          </cell>
          <cell r="AR252" t="str">
            <v xml:space="preserve">Repair by exchange available at First or Second line without special facilities. </v>
          </cell>
          <cell r="AS252" t="str">
            <v xml:space="preserve">No consumeables predicted. </v>
          </cell>
          <cell r="AT252" t="str">
            <v xml:space="preserve">No Special Tools predicted. </v>
          </cell>
          <cell r="AU252">
            <v>1</v>
          </cell>
          <cell r="AV252" t="str">
            <v>No</v>
          </cell>
          <cell r="AW252" t="str">
            <v xml:space="preserve">No predicted life limitations. </v>
          </cell>
          <cell r="AY252">
            <v>261</v>
          </cell>
        </row>
        <row r="253">
          <cell r="A253">
            <v>262</v>
          </cell>
          <cell r="B253">
            <v>17</v>
          </cell>
          <cell r="C253" t="str">
            <v/>
          </cell>
          <cell r="E253" t="str">
            <v>SECONDARY TANK - 1 - SCOUT</v>
          </cell>
          <cell r="F253" t="str">
            <v>Fitting</v>
          </cell>
          <cell r="G253" t="str">
            <v>Fuel Filler LRU</v>
          </cell>
          <cell r="H253" t="str">
            <v>Fuel Filler Strainer</v>
          </cell>
          <cell r="I253">
            <v>1</v>
          </cell>
          <cell r="J253">
            <v>1</v>
          </cell>
          <cell r="K253">
            <v>0.45419861196904177</v>
          </cell>
          <cell r="L253">
            <v>0.45419861196904177</v>
          </cell>
          <cell r="M253">
            <v>4.5419861196904176E-7</v>
          </cell>
          <cell r="N253">
            <v>2201680</v>
          </cell>
          <cell r="O253" t="str">
            <v>NPRD 95 P2-136, Mechanical Filter Screen - 1/11.0084 GB converted to GM</v>
          </cell>
          <cell r="Q253">
            <v>1</v>
          </cell>
          <cell r="R253">
            <v>0.35</v>
          </cell>
          <cell r="S253">
            <v>0.15896951418916461</v>
          </cell>
          <cell r="T253">
            <v>5</v>
          </cell>
          <cell r="U253">
            <v>6</v>
          </cell>
          <cell r="V253" t="str">
            <v>56</v>
          </cell>
          <cell r="W253">
            <v>249</v>
          </cell>
          <cell r="X253" t="str">
            <v>SECONDARY TANK - 1 - SCOUT</v>
          </cell>
          <cell r="Y253" t="str">
            <v>Y</v>
          </cell>
          <cell r="Z253" t="str">
            <v>Predicted to be repairable in situ. Expected to need 1 mechanic to conduct maintenance.  Remove and replace the part with standard Tools. Repair by exchange available at First or Second line without special facilities. No consumeables predicted. No Specia</v>
          </cell>
          <cell r="AA253" t="str">
            <v>YES</v>
          </cell>
          <cell r="AB253" t="str">
            <v>NO</v>
          </cell>
          <cell r="AC253">
            <v>0</v>
          </cell>
          <cell r="AD253">
            <v>0</v>
          </cell>
          <cell r="AE253">
            <v>0.35</v>
          </cell>
          <cell r="AF253">
            <v>0</v>
          </cell>
          <cell r="AG253">
            <v>0</v>
          </cell>
          <cell r="AH253">
            <v>0</v>
          </cell>
          <cell r="AI253">
            <v>0</v>
          </cell>
          <cell r="AJ253">
            <v>0.35</v>
          </cell>
          <cell r="AK253" t="str">
            <v xml:space="preserve">Predicted to be repairable in situ. </v>
          </cell>
          <cell r="AL253" t="str">
            <v xml:space="preserve">Expected to need 1 mechanic to conduct maintenance.  </v>
          </cell>
          <cell r="AO253" t="str">
            <v xml:space="preserve">Remove and replace the part with standard Tools. </v>
          </cell>
          <cell r="AR253" t="str">
            <v xml:space="preserve">Repair by exchange available at First or Second line without special facilities. </v>
          </cell>
          <cell r="AS253" t="str">
            <v xml:space="preserve">No consumeables predicted. </v>
          </cell>
          <cell r="AT253" t="str">
            <v xml:space="preserve">No Special Tools predicted. </v>
          </cell>
          <cell r="AU253">
            <v>1</v>
          </cell>
          <cell r="AV253" t="str">
            <v>No</v>
          </cell>
          <cell r="AW253" t="str">
            <v xml:space="preserve">No predicted life limitations. </v>
          </cell>
          <cell r="AY253">
            <v>262</v>
          </cell>
        </row>
        <row r="254">
          <cell r="A254">
            <v>263</v>
          </cell>
          <cell r="B254">
            <v>45</v>
          </cell>
          <cell r="C254" t="str">
            <v>Y-SS1310</v>
          </cell>
          <cell r="E254" t="str">
            <v>SECONDARY TANK - 1 - SCOUT</v>
          </cell>
          <cell r="F254" t="str">
            <v>Clamp</v>
          </cell>
          <cell r="G254" t="str">
            <v>Fuel Filler LRU</v>
          </cell>
          <cell r="H254" t="str">
            <v xml:space="preserve">Clamp  </v>
          </cell>
          <cell r="I254">
            <v>2</v>
          </cell>
          <cell r="J254">
            <v>2</v>
          </cell>
          <cell r="K254">
            <v>0.10381542448050761</v>
          </cell>
          <cell r="L254">
            <v>0.20763084896101522</v>
          </cell>
          <cell r="M254">
            <v>2.0763084896101523E-7</v>
          </cell>
          <cell r="N254">
            <v>4816240</v>
          </cell>
          <cell r="O254" t="str">
            <v>NPRD 95 P2-40, Clamp Hose P# 105 - 1/48.1624 GB converted to GM.</v>
          </cell>
          <cell r="Q254">
            <v>1</v>
          </cell>
          <cell r="R254">
            <v>0.51666666666666661</v>
          </cell>
          <cell r="S254">
            <v>5.3637969314928924E-2</v>
          </cell>
          <cell r="T254">
            <v>5</v>
          </cell>
          <cell r="U254">
            <v>6</v>
          </cell>
          <cell r="V254" t="str">
            <v>56</v>
          </cell>
          <cell r="W254">
            <v>250</v>
          </cell>
          <cell r="X254" t="str">
            <v>SECONDARY TANK - 1 - SCOUT</v>
          </cell>
          <cell r="Y254" t="str">
            <v>Y</v>
          </cell>
          <cell r="Z254" t="str">
            <v>Predicted to be repairable in situ. Expected to need 1 mechanic to conduct maintenance.  Remove the Top Access Plate. Remove and replace the part with standard Tools. Reinstall in the reverse order. Repair by exchange available at First or Second line wit</v>
          </cell>
          <cell r="AA254" t="str">
            <v>YES</v>
          </cell>
          <cell r="AB254" t="str">
            <v>NO</v>
          </cell>
          <cell r="AC254">
            <v>0</v>
          </cell>
          <cell r="AD254">
            <v>0</v>
          </cell>
          <cell r="AE254">
            <v>0.51666666666666661</v>
          </cell>
          <cell r="AF254">
            <v>0</v>
          </cell>
          <cell r="AG254">
            <v>0</v>
          </cell>
          <cell r="AH254">
            <v>0</v>
          </cell>
          <cell r="AI254">
            <v>0</v>
          </cell>
          <cell r="AJ254">
            <v>0.51666666666666661</v>
          </cell>
          <cell r="AK254" t="str">
            <v xml:space="preserve">Predicted to be repairable in situ. </v>
          </cell>
          <cell r="AL254" t="str">
            <v xml:space="preserve">Expected to need 1 mechanic to conduct maintenance.  </v>
          </cell>
          <cell r="AN254" t="str">
            <v xml:space="preserve">Remove the Top Access Plate. </v>
          </cell>
          <cell r="AO254" t="str">
            <v xml:space="preserve">Remove and replace the part with standard Tools. </v>
          </cell>
          <cell r="AP254" t="str">
            <v xml:space="preserve">Reinstall in the reverse order. </v>
          </cell>
          <cell r="AR254" t="str">
            <v xml:space="preserve">Repair by exchange available at First or Second line without special facilities. </v>
          </cell>
          <cell r="AS254" t="str">
            <v xml:space="preserve">No consumeables predicted. </v>
          </cell>
          <cell r="AT254" t="str">
            <v xml:space="preserve">No Special Tools predicted. </v>
          </cell>
          <cell r="AU254">
            <v>1</v>
          </cell>
          <cell r="AV254" t="str">
            <v>No</v>
          </cell>
          <cell r="AW254" t="str">
            <v xml:space="preserve">No predicted life limitations. </v>
          </cell>
          <cell r="AY254">
            <v>263</v>
          </cell>
        </row>
        <row r="255">
          <cell r="A255">
            <v>264</v>
          </cell>
          <cell r="B255">
            <v>32</v>
          </cell>
          <cell r="C255" t="str">
            <v>FT28385</v>
          </cell>
          <cell r="E255" t="str">
            <v>SECONDARY TANK - 1 - SCOUT</v>
          </cell>
          <cell r="F255" t="str">
            <v>Seal</v>
          </cell>
          <cell r="G255" t="str">
            <v>Fuel Filler LRU</v>
          </cell>
          <cell r="H255" t="str">
            <v>Flex P seal Rubber Moulding</v>
          </cell>
          <cell r="I255">
            <v>1</v>
          </cell>
          <cell r="J255">
            <v>1</v>
          </cell>
          <cell r="K255">
            <v>1.6613753838518822E-2</v>
          </cell>
          <cell r="L255">
            <v>1.6613753838518822E-2</v>
          </cell>
          <cell r="M255">
            <v>1.6613753838518823E-8</v>
          </cell>
          <cell r="N255">
            <v>60191092.857142858</v>
          </cell>
          <cell r="O255" t="str">
            <v>NPRD 95 P2-237, Washer P# 7748743 - 1/1685.3506M GM converted to hours</v>
          </cell>
          <cell r="Q255">
            <v>1</v>
          </cell>
          <cell r="R255">
            <v>0.05</v>
          </cell>
          <cell r="S255">
            <v>8.3068769192594111E-4</v>
          </cell>
          <cell r="T255">
            <v>5</v>
          </cell>
          <cell r="U255">
            <v>6</v>
          </cell>
          <cell r="V255" t="str">
            <v>56</v>
          </cell>
          <cell r="W255">
            <v>251</v>
          </cell>
          <cell r="X255" t="str">
            <v>SECONDARY TANK - 1 - SCOUT</v>
          </cell>
          <cell r="Y255" t="str">
            <v>Y</v>
          </cell>
          <cell r="Z255" t="str">
            <v>Predicted to be repairable in situ. Expected to need 1 mechanic to conduct maintenance.  Remove and replace the part with standard Tools. Repair by exchange available at First or Second line without special facilities. No consumeables predicted. No Specia</v>
          </cell>
          <cell r="AA255" t="str">
            <v>YES</v>
          </cell>
          <cell r="AB255" t="str">
            <v>NO</v>
          </cell>
          <cell r="AC255">
            <v>0</v>
          </cell>
          <cell r="AD255">
            <v>0</v>
          </cell>
          <cell r="AE255">
            <v>0.05</v>
          </cell>
          <cell r="AF255">
            <v>0</v>
          </cell>
          <cell r="AG255">
            <v>0</v>
          </cell>
          <cell r="AH255">
            <v>0</v>
          </cell>
          <cell r="AI255">
            <v>0</v>
          </cell>
          <cell r="AJ255">
            <v>0.05</v>
          </cell>
          <cell r="AK255" t="str">
            <v xml:space="preserve">Predicted to be repairable in situ. </v>
          </cell>
          <cell r="AL255" t="str">
            <v xml:space="preserve">Expected to need 1 mechanic to conduct maintenance.  </v>
          </cell>
          <cell r="AO255" t="str">
            <v xml:space="preserve">Remove and replace the part with standard Tools. </v>
          </cell>
          <cell r="AR255" t="str">
            <v xml:space="preserve">Repair by exchange available at First or Second line without special facilities. </v>
          </cell>
          <cell r="AS255" t="str">
            <v xml:space="preserve">No consumeables predicted. </v>
          </cell>
          <cell r="AT255" t="str">
            <v xml:space="preserve">No Special Tools predicted. </v>
          </cell>
          <cell r="AU255">
            <v>1</v>
          </cell>
          <cell r="AV255" t="str">
            <v>No</v>
          </cell>
          <cell r="AW255" t="str">
            <v xml:space="preserve">No predicted life limitations. </v>
          </cell>
          <cell r="AY255">
            <v>264</v>
          </cell>
        </row>
        <row r="256">
          <cell r="A256">
            <v>265</v>
          </cell>
          <cell r="B256">
            <v>20</v>
          </cell>
          <cell r="C256" t="str">
            <v/>
          </cell>
          <cell r="E256" t="str">
            <v>SECONDARY TANK - 1 - SCOUT</v>
          </cell>
          <cell r="F256" t="str">
            <v>Fitting</v>
          </cell>
          <cell r="G256" t="str">
            <v>Pressure Relief Valve (PRV) LRU (Air)</v>
          </cell>
          <cell r="H256" t="str">
            <v>PRV Unit</v>
          </cell>
          <cell r="I256">
            <v>1</v>
          </cell>
          <cell r="J256">
            <v>1</v>
          </cell>
          <cell r="K256">
            <v>5.98</v>
          </cell>
          <cell r="L256">
            <v>5.98</v>
          </cell>
          <cell r="M256">
            <v>5.9800000000000003E-6</v>
          </cell>
          <cell r="N256">
            <v>167224.08026755851</v>
          </cell>
          <cell r="O256" t="str">
            <v>NPRD 95 P2-225, Valve, Fuel, Pressure Regulator - 2.3920 GF converted to GM.</v>
          </cell>
          <cell r="Q256">
            <v>1</v>
          </cell>
          <cell r="R256">
            <v>0.51666666666666661</v>
          </cell>
          <cell r="S256">
            <v>3.0896666666666666</v>
          </cell>
          <cell r="T256">
            <v>5</v>
          </cell>
          <cell r="U256">
            <v>7</v>
          </cell>
          <cell r="V256" t="str">
            <v>57</v>
          </cell>
          <cell r="W256">
            <v>252</v>
          </cell>
          <cell r="X256" t="str">
            <v>SECONDARY TANK - 1 - SCOUT</v>
          </cell>
          <cell r="Y256" t="str">
            <v>Y</v>
          </cell>
          <cell r="Z256" t="str">
            <v>Predicted to be repairable in situ. Expected to need 1 mechanic to conduct maintenance.  Remove and replace the part with standard Tools. Repair by exchange available at First or Second line without special facilities. No consumeables predicted. No Specia</v>
          </cell>
          <cell r="AA256" t="str">
            <v>YES</v>
          </cell>
          <cell r="AB256" t="str">
            <v>NO</v>
          </cell>
          <cell r="AC256">
            <v>0</v>
          </cell>
          <cell r="AD256">
            <v>0</v>
          </cell>
          <cell r="AE256">
            <v>0.51666666666666661</v>
          </cell>
          <cell r="AF256">
            <v>0</v>
          </cell>
          <cell r="AG256">
            <v>0</v>
          </cell>
          <cell r="AH256">
            <v>0</v>
          </cell>
          <cell r="AI256">
            <v>0</v>
          </cell>
          <cell r="AJ256">
            <v>0.51666666666666661</v>
          </cell>
          <cell r="AK256" t="str">
            <v xml:space="preserve">Predicted to be repairable in situ. </v>
          </cell>
          <cell r="AL256" t="str">
            <v xml:space="preserve">Expected to need 1 mechanic to conduct maintenance.  </v>
          </cell>
          <cell r="AO256" t="str">
            <v xml:space="preserve">Remove and replace the part with standard Tools. </v>
          </cell>
          <cell r="AR256" t="str">
            <v xml:space="preserve">Repair by exchange available at First or Second line without special facilities. </v>
          </cell>
          <cell r="AS256" t="str">
            <v xml:space="preserve">No consumeables predicted. </v>
          </cell>
          <cell r="AT256" t="str">
            <v xml:space="preserve">No Special Tools predicted. </v>
          </cell>
          <cell r="AU256">
            <v>1</v>
          </cell>
          <cell r="AV256" t="str">
            <v>No</v>
          </cell>
          <cell r="AW256" t="str">
            <v xml:space="preserve">No predicted life limitations. </v>
          </cell>
          <cell r="AY256">
            <v>265</v>
          </cell>
        </row>
        <row r="257">
          <cell r="A257">
            <v>266</v>
          </cell>
          <cell r="B257">
            <v>13</v>
          </cell>
          <cell r="C257" t="str">
            <v/>
          </cell>
          <cell r="E257" t="str">
            <v>SECONDARY TANK - 1 - SCOUT</v>
          </cell>
          <cell r="F257" t="str">
            <v>Seal</v>
          </cell>
          <cell r="G257" t="str">
            <v>Pressure Relief Valve (PRV) LRU (Air)</v>
          </cell>
          <cell r="H257" t="str">
            <v>Gasket / 'O' Ring Seal - PRV</v>
          </cell>
          <cell r="I257">
            <v>2</v>
          </cell>
          <cell r="J257">
            <v>2</v>
          </cell>
          <cell r="K257">
            <v>2.8915175482151878E-3</v>
          </cell>
          <cell r="L257">
            <v>5.7830350964303756E-3</v>
          </cell>
          <cell r="M257">
            <v>5.7830350964303757E-9</v>
          </cell>
          <cell r="N257">
            <v>172919580</v>
          </cell>
          <cell r="O257" t="str">
            <v>NPRD 95 P2- 98, Gasket P# 2-242N674-70 - 1/864.5979 GF converted to GM.</v>
          </cell>
          <cell r="Q257">
            <v>1</v>
          </cell>
          <cell r="R257">
            <v>0.51666666666666661</v>
          </cell>
          <cell r="S257">
            <v>1.4939507332445135E-3</v>
          </cell>
          <cell r="T257">
            <v>5</v>
          </cell>
          <cell r="U257">
            <v>7</v>
          </cell>
          <cell r="V257" t="str">
            <v>57</v>
          </cell>
          <cell r="W257">
            <v>253</v>
          </cell>
          <cell r="X257" t="str">
            <v>SECONDARY TANK - 1 - SCOUT</v>
          </cell>
          <cell r="Y257" t="str">
            <v>Y</v>
          </cell>
          <cell r="Z257" t="str">
            <v>Predicted to be repairable in situ. Expected to need 1 mechanic to conduct maintenance.  Remove and replace the part with standard Tools. Repair by exchange available at First or Second line without special facilities. No consumeables predicted. No Specia</v>
          </cell>
          <cell r="AA257" t="str">
            <v>YES</v>
          </cell>
          <cell r="AB257" t="str">
            <v>NO</v>
          </cell>
          <cell r="AC257">
            <v>0</v>
          </cell>
          <cell r="AD257">
            <v>0</v>
          </cell>
          <cell r="AE257">
            <v>0.51666666666666661</v>
          </cell>
          <cell r="AF257">
            <v>0</v>
          </cell>
          <cell r="AG257">
            <v>0</v>
          </cell>
          <cell r="AH257">
            <v>0</v>
          </cell>
          <cell r="AI257">
            <v>0</v>
          </cell>
          <cell r="AJ257">
            <v>0.51666666666666661</v>
          </cell>
          <cell r="AK257" t="str">
            <v xml:space="preserve">Predicted to be repairable in situ. </v>
          </cell>
          <cell r="AL257" t="str">
            <v xml:space="preserve">Expected to need 1 mechanic to conduct maintenance.  </v>
          </cell>
          <cell r="AO257" t="str">
            <v xml:space="preserve">Remove and replace the part with standard Tools. </v>
          </cell>
          <cell r="AR257" t="str">
            <v xml:space="preserve">Repair by exchange available at First or Second line without special facilities. </v>
          </cell>
          <cell r="AS257" t="str">
            <v xml:space="preserve">No consumeables predicted. </v>
          </cell>
          <cell r="AT257" t="str">
            <v xml:space="preserve">No Special Tools predicted. </v>
          </cell>
          <cell r="AU257">
            <v>1</v>
          </cell>
          <cell r="AV257" t="str">
            <v>yes - 10 years</v>
          </cell>
          <cell r="AW257" t="str">
            <v>Life Limited.  Exchange at 10 years.</v>
          </cell>
          <cell r="AY257">
            <v>266</v>
          </cell>
        </row>
        <row r="258">
          <cell r="A258">
            <v>267</v>
          </cell>
          <cell r="B258">
            <v>31</v>
          </cell>
          <cell r="C258" t="str">
            <v>BT-M5X10CSK/SS</v>
          </cell>
          <cell r="E258" t="str">
            <v>SECONDARY TANK - 1 - SCOUT</v>
          </cell>
          <cell r="F258" t="str">
            <v>Fastener</v>
          </cell>
          <cell r="G258" t="str">
            <v>Pressure Relief Valve (PRV) LRU (Air)</v>
          </cell>
          <cell r="H258" t="str">
            <v>M5 CSK SCREW</v>
          </cell>
          <cell r="I258">
            <v>2</v>
          </cell>
          <cell r="J258">
            <v>2</v>
          </cell>
          <cell r="K258">
            <v>5.6000000000000001E-2</v>
          </cell>
          <cell r="L258">
            <v>0.112</v>
          </cell>
          <cell r="M258">
            <v>1.12E-7</v>
          </cell>
          <cell r="N258">
            <v>8928571.4285714291</v>
          </cell>
          <cell r="O258" t="str">
            <v>NPRD 95 P2-20, Bolt Hex Head - 0.0020M converted to hours</v>
          </cell>
          <cell r="Q258">
            <v>1</v>
          </cell>
          <cell r="R258">
            <v>0.05</v>
          </cell>
          <cell r="S258">
            <v>2.8000000000000004E-3</v>
          </cell>
          <cell r="T258">
            <v>5</v>
          </cell>
          <cell r="U258">
            <v>7</v>
          </cell>
          <cell r="V258" t="str">
            <v>57</v>
          </cell>
          <cell r="W258">
            <v>254</v>
          </cell>
          <cell r="X258" t="str">
            <v>SECONDARY TANK - 1 - SCOUT</v>
          </cell>
          <cell r="Y258" t="str">
            <v>Y</v>
          </cell>
          <cell r="Z258" t="str">
            <v>Predicted to be repairable in situ. Expected to need 1 mechanic to conduct maintenance.  Remove and replace the part with standard Tools. Repair by exchange available at First or Second line without special facilities. No consumeables predicted. No Specia</v>
          </cell>
          <cell r="AA258" t="str">
            <v>YES</v>
          </cell>
          <cell r="AB258" t="str">
            <v>NO</v>
          </cell>
          <cell r="AC258">
            <v>0</v>
          </cell>
          <cell r="AD258">
            <v>0</v>
          </cell>
          <cell r="AE258">
            <v>0.05</v>
          </cell>
          <cell r="AF258">
            <v>0</v>
          </cell>
          <cell r="AG258">
            <v>0</v>
          </cell>
          <cell r="AH258">
            <v>0</v>
          </cell>
          <cell r="AI258">
            <v>0</v>
          </cell>
          <cell r="AJ258">
            <v>0.05</v>
          </cell>
          <cell r="AK258" t="str">
            <v xml:space="preserve">Predicted to be repairable in situ. </v>
          </cell>
          <cell r="AL258" t="str">
            <v xml:space="preserve">Expected to need 1 mechanic to conduct maintenance.  </v>
          </cell>
          <cell r="AO258" t="str">
            <v xml:space="preserve">Remove and replace the part with standard Tools. </v>
          </cell>
          <cell r="AR258" t="str">
            <v xml:space="preserve">Repair by exchange available at First or Second line without special facilities. </v>
          </cell>
          <cell r="AS258" t="str">
            <v xml:space="preserve">No consumeables predicted. </v>
          </cell>
          <cell r="AT258" t="str">
            <v xml:space="preserve">No Special Tools predicted. </v>
          </cell>
          <cell r="AU258">
            <v>1</v>
          </cell>
          <cell r="AV258" t="str">
            <v>No</v>
          </cell>
          <cell r="AW258" t="str">
            <v xml:space="preserve">No predicted life limitations. </v>
          </cell>
          <cell r="AY258">
            <v>267</v>
          </cell>
        </row>
        <row r="259">
          <cell r="A259">
            <v>268</v>
          </cell>
          <cell r="B259">
            <v>18</v>
          </cell>
          <cell r="C259" t="str">
            <v/>
          </cell>
          <cell r="E259" t="str">
            <v>SECONDARY TANK - 1 - SCOUT</v>
          </cell>
          <cell r="F259" t="str">
            <v>Fastener</v>
          </cell>
          <cell r="G259" t="str">
            <v>Pressure Relief Valve (PRV) LRU (Air)</v>
          </cell>
          <cell r="H259" t="str">
            <v>Bolt - M4</v>
          </cell>
          <cell r="I259">
            <v>5</v>
          </cell>
          <cell r="J259">
            <v>5</v>
          </cell>
          <cell r="K259">
            <v>5.6000000000000001E-2</v>
          </cell>
          <cell r="L259">
            <v>0.28000000000000003</v>
          </cell>
          <cell r="M259">
            <v>2.8000000000000002E-7</v>
          </cell>
          <cell r="N259">
            <v>3571428.5714285709</v>
          </cell>
          <cell r="O259" t="str">
            <v>NPRD 95 P2-20, Bolt Hex Head - 0.0020M converted to hours</v>
          </cell>
          <cell r="Q259">
            <v>1</v>
          </cell>
          <cell r="R259">
            <v>0.13333333333333333</v>
          </cell>
          <cell r="S259">
            <v>7.4666666666666666E-3</v>
          </cell>
          <cell r="T259">
            <v>5</v>
          </cell>
          <cell r="U259">
            <v>7</v>
          </cell>
          <cell r="V259" t="str">
            <v>57</v>
          </cell>
          <cell r="W259">
            <v>255</v>
          </cell>
          <cell r="X259" t="str">
            <v>SECONDARY TANK - 1 - SCOUT</v>
          </cell>
          <cell r="Y259" t="str">
            <v>Y</v>
          </cell>
          <cell r="Z259" t="str">
            <v>Predicted to be repairable in situ. Expected to need 1 mechanic to conduct maintenance.  Remove and replace the part with standard Tools. Repair by exchange available at First or Second line without special facilities. No consumeables predicted. No Specia</v>
          </cell>
          <cell r="AA259" t="str">
            <v>YES</v>
          </cell>
          <cell r="AB259" t="str">
            <v>NO</v>
          </cell>
          <cell r="AC259">
            <v>0</v>
          </cell>
          <cell r="AD259">
            <v>0</v>
          </cell>
          <cell r="AE259">
            <v>0.05</v>
          </cell>
          <cell r="AF259">
            <v>0</v>
          </cell>
          <cell r="AG259">
            <v>8.3333333333333329E-2</v>
          </cell>
          <cell r="AH259">
            <v>0</v>
          </cell>
          <cell r="AI259">
            <v>0</v>
          </cell>
          <cell r="AJ259">
            <v>0.13333333333333333</v>
          </cell>
          <cell r="AK259" t="str">
            <v xml:space="preserve">Predicted to be repairable in situ. </v>
          </cell>
          <cell r="AL259" t="str">
            <v xml:space="preserve">Expected to need 1 mechanic to conduct maintenance.  </v>
          </cell>
          <cell r="AO259" t="str">
            <v xml:space="preserve">Remove and replace the part with standard Tools. </v>
          </cell>
          <cell r="AR259" t="str">
            <v xml:space="preserve">Repair by exchange available at First or Second line without special facilities. </v>
          </cell>
          <cell r="AS259" t="str">
            <v xml:space="preserve">No consumeables predicted. </v>
          </cell>
          <cell r="AT259" t="str">
            <v xml:space="preserve">No Special Tools predicted. </v>
          </cell>
          <cell r="AU259">
            <v>1</v>
          </cell>
          <cell r="AV259" t="str">
            <v>No</v>
          </cell>
          <cell r="AW259" t="str">
            <v xml:space="preserve">No predicted life limitations. </v>
          </cell>
          <cell r="AY259">
            <v>268</v>
          </cell>
        </row>
        <row r="260">
          <cell r="A260">
            <v>269</v>
          </cell>
          <cell r="B260">
            <v>4</v>
          </cell>
          <cell r="C260" t="str">
            <v/>
          </cell>
          <cell r="E260" t="str">
            <v>SECONDARY TANK - 1 - SCOUT</v>
          </cell>
          <cell r="F260" t="str">
            <v>Spacer</v>
          </cell>
          <cell r="G260" t="str">
            <v>Pressure Relief Valve (PRV) LRU (Air)</v>
          </cell>
          <cell r="H260" t="str">
            <v>Washer - M4</v>
          </cell>
          <cell r="I260">
            <v>5</v>
          </cell>
          <cell r="J260">
            <v>5</v>
          </cell>
          <cell r="K260">
            <v>1.6613753838518822E-2</v>
          </cell>
          <cell r="L260">
            <v>8.3068769192594108E-2</v>
          </cell>
          <cell r="M260">
            <v>8.3068769192594113E-8</v>
          </cell>
          <cell r="N260">
            <v>12038218.571428571</v>
          </cell>
          <cell r="O260" t="str">
            <v>NPRD 95 P2-237, Washer P# 7748743 - 1/1685.3506M GM converted to hours</v>
          </cell>
          <cell r="Q260">
            <v>1</v>
          </cell>
          <cell r="R260">
            <v>0.13333333333333333</v>
          </cell>
          <cell r="S260">
            <v>2.2151671784691762E-3</v>
          </cell>
          <cell r="T260">
            <v>5</v>
          </cell>
          <cell r="U260">
            <v>7</v>
          </cell>
          <cell r="V260" t="str">
            <v>57</v>
          </cell>
          <cell r="W260">
            <v>256</v>
          </cell>
          <cell r="X260" t="str">
            <v>SECONDARY TANK - 1 - SCOUT</v>
          </cell>
          <cell r="Y260" t="str">
            <v>Y</v>
          </cell>
          <cell r="Z260" t="str">
            <v>Predicted to be repairable in situ. Expected to need 1 mechanic to conduct maintenance.  Remove and replace the part with standard Tools. Repair by exchange available at First or Second line without special facilities. No consumeables predicted. No Specia</v>
          </cell>
          <cell r="AA260" t="str">
            <v>YES</v>
          </cell>
          <cell r="AB260" t="str">
            <v>NO</v>
          </cell>
          <cell r="AC260">
            <v>0</v>
          </cell>
          <cell r="AD260">
            <v>0</v>
          </cell>
          <cell r="AE260">
            <v>0.05</v>
          </cell>
          <cell r="AF260">
            <v>0</v>
          </cell>
          <cell r="AG260">
            <v>8.3333333333333329E-2</v>
          </cell>
          <cell r="AH260">
            <v>0</v>
          </cell>
          <cell r="AI260">
            <v>0</v>
          </cell>
          <cell r="AJ260">
            <v>0.13333333333333333</v>
          </cell>
          <cell r="AK260" t="str">
            <v xml:space="preserve">Predicted to be repairable in situ. </v>
          </cell>
          <cell r="AL260" t="str">
            <v xml:space="preserve">Expected to need 1 mechanic to conduct maintenance.  </v>
          </cell>
          <cell r="AO260" t="str">
            <v xml:space="preserve">Remove and replace the part with standard Tools. </v>
          </cell>
          <cell r="AR260" t="str">
            <v xml:space="preserve">Repair by exchange available at First or Second line without special facilities. </v>
          </cell>
          <cell r="AS260" t="str">
            <v xml:space="preserve">No consumeables predicted. </v>
          </cell>
          <cell r="AT260" t="str">
            <v xml:space="preserve">No Special Tools predicted. </v>
          </cell>
          <cell r="AU260">
            <v>1</v>
          </cell>
          <cell r="AV260" t="str">
            <v>No</v>
          </cell>
          <cell r="AW260" t="str">
            <v xml:space="preserve">No predicted life limitations. </v>
          </cell>
          <cell r="AY260">
            <v>269</v>
          </cell>
        </row>
        <row r="261">
          <cell r="A261">
            <v>270</v>
          </cell>
          <cell r="B261">
            <v>14</v>
          </cell>
          <cell r="C261" t="str">
            <v>FT28387</v>
          </cell>
          <cell r="E261" t="str">
            <v>SECONDARY TANK - 1 - SCOUT</v>
          </cell>
          <cell r="F261" t="str">
            <v>Fitting</v>
          </cell>
          <cell r="G261" t="str">
            <v>Pressure Relief Valve (PRV) LRU (Air)</v>
          </cell>
          <cell r="H261" t="str">
            <v>Flex Coupling PRV</v>
          </cell>
          <cell r="I261">
            <v>1</v>
          </cell>
          <cell r="J261">
            <v>1</v>
          </cell>
          <cell r="K261">
            <v>0.89600000000000002</v>
          </cell>
          <cell r="L261">
            <v>0.89600000000000002</v>
          </cell>
          <cell r="M261">
            <v>8.9599999999999998E-7</v>
          </cell>
          <cell r="N261">
            <v>1116071.4285714286</v>
          </cell>
          <cell r="O261" t="str">
            <v>NPRD 95 P2-6, Adapter - 0.0320M converted to hours</v>
          </cell>
          <cell r="Q261">
            <v>1</v>
          </cell>
          <cell r="R261">
            <v>0.13333333333333333</v>
          </cell>
          <cell r="S261">
            <v>0.11946666666666667</v>
          </cell>
          <cell r="T261">
            <v>5</v>
          </cell>
          <cell r="U261">
            <v>7</v>
          </cell>
          <cell r="V261" t="str">
            <v>57</v>
          </cell>
          <cell r="W261">
            <v>257</v>
          </cell>
          <cell r="X261" t="str">
            <v>SECONDARY TANK - 1 - SCOUT</v>
          </cell>
          <cell r="Y261" t="str">
            <v>Y</v>
          </cell>
          <cell r="Z261" t="str">
            <v>Predicted to be repairable in situ. Expected to need 1 mechanic to conduct maintenance.  Remove and replace the part with standard Tools. Repair by exchange available at First or Second line without special facilities. No consumeables predicted. No Specia</v>
          </cell>
          <cell r="AA261" t="str">
            <v>YES</v>
          </cell>
          <cell r="AB261" t="str">
            <v>NO</v>
          </cell>
          <cell r="AC261">
            <v>0</v>
          </cell>
          <cell r="AD261">
            <v>0</v>
          </cell>
          <cell r="AE261">
            <v>0.05</v>
          </cell>
          <cell r="AF261">
            <v>0</v>
          </cell>
          <cell r="AG261">
            <v>8.3333333333333329E-2</v>
          </cell>
          <cell r="AH261">
            <v>0</v>
          </cell>
          <cell r="AI261">
            <v>0</v>
          </cell>
          <cell r="AJ261">
            <v>0.13333333333333333</v>
          </cell>
          <cell r="AK261" t="str">
            <v xml:space="preserve">Predicted to be repairable in situ. </v>
          </cell>
          <cell r="AL261" t="str">
            <v xml:space="preserve">Expected to need 1 mechanic to conduct maintenance.  </v>
          </cell>
          <cell r="AO261" t="str">
            <v xml:space="preserve">Remove and replace the part with standard Tools. </v>
          </cell>
          <cell r="AR261" t="str">
            <v xml:space="preserve">Repair by exchange available at First or Second line without special facilities. </v>
          </cell>
          <cell r="AS261" t="str">
            <v xml:space="preserve">No consumeables predicted. </v>
          </cell>
          <cell r="AT261" t="str">
            <v xml:space="preserve">No Special Tools predicted. </v>
          </cell>
          <cell r="AU261">
            <v>1</v>
          </cell>
          <cell r="AV261" t="str">
            <v>No</v>
          </cell>
          <cell r="AW261" t="str">
            <v xml:space="preserve">No predicted life limitations. </v>
          </cell>
          <cell r="AY261">
            <v>270</v>
          </cell>
        </row>
        <row r="262">
          <cell r="A262">
            <v>271</v>
          </cell>
          <cell r="B262">
            <v>11</v>
          </cell>
          <cell r="C262" t="str">
            <v/>
          </cell>
          <cell r="E262" t="str">
            <v>SECONDARY TANK - 1 - SCOUT</v>
          </cell>
          <cell r="F262" t="str">
            <v>Fitting</v>
          </cell>
          <cell r="G262" t="str">
            <v>Pressure Relief Valve (PRV) LRU (Air)</v>
          </cell>
          <cell r="H262" t="str">
            <v>Vehicle Hull Interface Plate</v>
          </cell>
          <cell r="I262">
            <v>1</v>
          </cell>
          <cell r="J262">
            <v>1</v>
          </cell>
          <cell r="K262">
            <v>0.224</v>
          </cell>
          <cell r="L262">
            <v>0.224</v>
          </cell>
          <cell r="M262">
            <v>2.2399999999999999E-7</v>
          </cell>
          <cell r="N262">
            <v>4464285.7142857146</v>
          </cell>
          <cell r="O262" t="str">
            <v>NPRD 95 P2-152, Plate - 0.008M GM converted to hours.</v>
          </cell>
          <cell r="Q262">
            <v>1</v>
          </cell>
          <cell r="R262">
            <v>0.51666666666666661</v>
          </cell>
          <cell r="S262">
            <v>0.11573333333333333</v>
          </cell>
          <cell r="T262">
            <v>5</v>
          </cell>
          <cell r="U262">
            <v>7</v>
          </cell>
          <cell r="V262" t="str">
            <v>57</v>
          </cell>
          <cell r="W262">
            <v>258</v>
          </cell>
          <cell r="X262" t="str">
            <v>SECONDARY TANK - 1 - SCOUT</v>
          </cell>
          <cell r="Y262" t="str">
            <v>Y</v>
          </cell>
          <cell r="Z262" t="str">
            <v>Predicted to be repairable in situ. Expected to need 1 mechanic to conduct maintenance.  Remove and replace the part with standard Tools. Repair by exchange available at First or Second line without special facilities. No consumeables predicted. No Specia</v>
          </cell>
          <cell r="AA262" t="str">
            <v>YES</v>
          </cell>
          <cell r="AB262" t="str">
            <v>NO</v>
          </cell>
          <cell r="AC262">
            <v>0</v>
          </cell>
          <cell r="AD262">
            <v>0</v>
          </cell>
          <cell r="AE262">
            <v>0.51666666666666661</v>
          </cell>
          <cell r="AF262">
            <v>0</v>
          </cell>
          <cell r="AG262">
            <v>0</v>
          </cell>
          <cell r="AH262">
            <v>0</v>
          </cell>
          <cell r="AI262">
            <v>0</v>
          </cell>
          <cell r="AJ262">
            <v>0.51666666666666661</v>
          </cell>
          <cell r="AK262" t="str">
            <v xml:space="preserve">Predicted to be repairable in situ. </v>
          </cell>
          <cell r="AL262" t="str">
            <v xml:space="preserve">Expected to need 1 mechanic to conduct maintenance.  </v>
          </cell>
          <cell r="AO262" t="str">
            <v xml:space="preserve">Remove and replace the part with standard Tools. </v>
          </cell>
          <cell r="AR262" t="str">
            <v xml:space="preserve">Repair by exchange available at First or Second line without special facilities. </v>
          </cell>
          <cell r="AS262" t="str">
            <v xml:space="preserve">No consumeables predicted. </v>
          </cell>
          <cell r="AT262" t="str">
            <v xml:space="preserve">No Special Tools predicted. </v>
          </cell>
          <cell r="AU262">
            <v>1</v>
          </cell>
          <cell r="AV262" t="str">
            <v>No</v>
          </cell>
          <cell r="AW262" t="str">
            <v xml:space="preserve">No predicted life limitations. </v>
          </cell>
          <cell r="AY262">
            <v>271</v>
          </cell>
        </row>
        <row r="263">
          <cell r="A263">
            <v>272</v>
          </cell>
          <cell r="B263">
            <v>18</v>
          </cell>
          <cell r="C263" t="str">
            <v>BT-M3X15HX/SS</v>
          </cell>
          <cell r="E263" t="str">
            <v>SECONDARY TANK - 1 - SCOUT</v>
          </cell>
          <cell r="F263" t="str">
            <v>Fastener</v>
          </cell>
          <cell r="G263" t="str">
            <v>Pressure Relief Valve (PRV) LRU (Air)</v>
          </cell>
          <cell r="H263" t="str">
            <v>Bolt - M3 - Hull Interface Plate</v>
          </cell>
          <cell r="I263">
            <v>8</v>
          </cell>
          <cell r="J263">
            <v>8</v>
          </cell>
          <cell r="K263">
            <v>5.6000000000000001E-2</v>
          </cell>
          <cell r="L263">
            <v>0.44800000000000001</v>
          </cell>
          <cell r="M263">
            <v>4.4799999999999999E-7</v>
          </cell>
          <cell r="N263">
            <v>2232142.8571428573</v>
          </cell>
          <cell r="O263" t="str">
            <v>NPRD 95 P2-20, Bolt Hex Head - 0.0020M converted to hours</v>
          </cell>
          <cell r="Q263">
            <v>1</v>
          </cell>
          <cell r="R263">
            <v>0.13333333333333333</v>
          </cell>
          <cell r="S263">
            <v>7.4666666666666666E-3</v>
          </cell>
          <cell r="T263">
            <v>5</v>
          </cell>
          <cell r="U263">
            <v>7</v>
          </cell>
          <cell r="V263" t="str">
            <v>57</v>
          </cell>
          <cell r="W263">
            <v>259</v>
          </cell>
          <cell r="X263" t="str">
            <v>SECONDARY TANK - 1 - SCOUT</v>
          </cell>
          <cell r="Y263" t="str">
            <v>Y</v>
          </cell>
          <cell r="Z263" t="str">
            <v>Predicted to be repairable in situ. Expected to need 1 mechanic to conduct maintenance.  Remove and replace the part with standard Tools. Repair by exchange available at First or Second line without special facilities. No consumeables predicted. No Specia</v>
          </cell>
          <cell r="AA263" t="str">
            <v>YES</v>
          </cell>
          <cell r="AB263" t="str">
            <v>NO</v>
          </cell>
          <cell r="AC263">
            <v>0</v>
          </cell>
          <cell r="AD263">
            <v>0</v>
          </cell>
          <cell r="AE263">
            <v>0.05</v>
          </cell>
          <cell r="AF263">
            <v>0</v>
          </cell>
          <cell r="AG263">
            <v>8.3333333333333329E-2</v>
          </cell>
          <cell r="AH263">
            <v>0</v>
          </cell>
          <cell r="AI263">
            <v>0</v>
          </cell>
          <cell r="AJ263">
            <v>0.13333333333333333</v>
          </cell>
          <cell r="AK263" t="str">
            <v xml:space="preserve">Predicted to be repairable in situ. </v>
          </cell>
          <cell r="AL263" t="str">
            <v xml:space="preserve">Expected to need 1 mechanic to conduct maintenance.  </v>
          </cell>
          <cell r="AO263" t="str">
            <v xml:space="preserve">Remove and replace the part with standard Tools. </v>
          </cell>
          <cell r="AR263" t="str">
            <v xml:space="preserve">Repair by exchange available at First or Second line without special facilities. </v>
          </cell>
          <cell r="AS263" t="str">
            <v xml:space="preserve">No consumeables predicted. </v>
          </cell>
          <cell r="AT263" t="str">
            <v xml:space="preserve">No Special Tools predicted. </v>
          </cell>
          <cell r="AU263">
            <v>1</v>
          </cell>
          <cell r="AV263" t="str">
            <v>No</v>
          </cell>
          <cell r="AW263" t="str">
            <v xml:space="preserve">No predicted life limitations. </v>
          </cell>
          <cell r="AY263">
            <v>272</v>
          </cell>
        </row>
        <row r="264">
          <cell r="A264">
            <v>273</v>
          </cell>
          <cell r="B264">
            <v>23</v>
          </cell>
          <cell r="C264" t="str">
            <v>Y-SS1310</v>
          </cell>
          <cell r="E264" t="str">
            <v>SECONDARY TANK - 1 - SCOUT</v>
          </cell>
          <cell r="F264" t="str">
            <v>Clamp</v>
          </cell>
          <cell r="G264" t="str">
            <v>Pressure Relief Valve (PRV) LRU (Air)</v>
          </cell>
          <cell r="H264" t="str">
            <v>Clamp - Vent Pipe</v>
          </cell>
          <cell r="I264">
            <v>2</v>
          </cell>
          <cell r="J264">
            <v>2</v>
          </cell>
          <cell r="K264">
            <v>0.10381542448050761</v>
          </cell>
          <cell r="L264">
            <v>0.20763084896101522</v>
          </cell>
          <cell r="M264">
            <v>2.0763084896101523E-7</v>
          </cell>
          <cell r="N264">
            <v>4816240</v>
          </cell>
          <cell r="O264" t="str">
            <v>NPRD 95 P2-40, Clamp Hose P# 105 - 1/48.1624 GB converted to GM.</v>
          </cell>
          <cell r="Q264">
            <v>1</v>
          </cell>
          <cell r="R264">
            <v>0.13333333333333333</v>
          </cell>
          <cell r="S264">
            <v>1.3842056597401014E-2</v>
          </cell>
          <cell r="T264">
            <v>5</v>
          </cell>
          <cell r="U264">
            <v>7</v>
          </cell>
          <cell r="V264" t="str">
            <v>57</v>
          </cell>
          <cell r="W264">
            <v>260</v>
          </cell>
          <cell r="X264" t="str">
            <v>SECONDARY TANK - 1 - SCOUT</v>
          </cell>
          <cell r="Y264" t="str">
            <v>Y</v>
          </cell>
          <cell r="Z264" t="str">
            <v>Predicted to be repairable in situ. Expected to need 1 mechanic to conduct maintenance.  Remove and replace the part with standard Tools. Repair by exchange available at First or Second line without special facilities. No consumeables predicted. No Specia</v>
          </cell>
          <cell r="AA264" t="str">
            <v>YES</v>
          </cell>
          <cell r="AB264" t="str">
            <v>NO</v>
          </cell>
          <cell r="AC264">
            <v>0</v>
          </cell>
          <cell r="AD264">
            <v>0</v>
          </cell>
          <cell r="AE264">
            <v>0.05</v>
          </cell>
          <cell r="AF264">
            <v>0</v>
          </cell>
          <cell r="AG264">
            <v>8.3333333333333329E-2</v>
          </cell>
          <cell r="AH264">
            <v>0</v>
          </cell>
          <cell r="AI264">
            <v>0</v>
          </cell>
          <cell r="AJ264">
            <v>0.13333333333333333</v>
          </cell>
          <cell r="AK264" t="str">
            <v xml:space="preserve">Predicted to be repairable in situ. </v>
          </cell>
          <cell r="AL264" t="str">
            <v xml:space="preserve">Expected to need 1 mechanic to conduct maintenance.  </v>
          </cell>
          <cell r="AO264" t="str">
            <v xml:space="preserve">Remove and replace the part with standard Tools. </v>
          </cell>
          <cell r="AR264" t="str">
            <v xml:space="preserve">Repair by exchange available at First or Second line without special facilities. </v>
          </cell>
          <cell r="AS264" t="str">
            <v xml:space="preserve">No consumeables predicted. </v>
          </cell>
          <cell r="AT264" t="str">
            <v xml:space="preserve">No Special Tools predicted. </v>
          </cell>
          <cell r="AU264">
            <v>1</v>
          </cell>
          <cell r="AV264" t="str">
            <v>No</v>
          </cell>
          <cell r="AW264" t="str">
            <v xml:space="preserve">No predicted life limitations. </v>
          </cell>
          <cell r="AY264">
            <v>273</v>
          </cell>
        </row>
        <row r="265">
          <cell r="A265">
            <v>274</v>
          </cell>
          <cell r="B265">
            <v>12</v>
          </cell>
          <cell r="C265" t="str">
            <v>FT28297</v>
          </cell>
          <cell r="E265" t="str">
            <v>SECONDARY TANK - 1 - SCOUT</v>
          </cell>
          <cell r="F265" t="str">
            <v>Fitting</v>
          </cell>
          <cell r="G265" t="str">
            <v>Fuel Level Sensor LRU</v>
          </cell>
          <cell r="H265" t="str">
            <v>FLS backing ring</v>
          </cell>
          <cell r="I265">
            <v>1</v>
          </cell>
          <cell r="J265">
            <v>1</v>
          </cell>
          <cell r="K265">
            <v>0.89600000000000002</v>
          </cell>
          <cell r="L265">
            <v>0.89600000000000002</v>
          </cell>
          <cell r="M265">
            <v>8.9599999999999998E-7</v>
          </cell>
          <cell r="N265">
            <v>1116071.4285714286</v>
          </cell>
          <cell r="O265" t="str">
            <v>NPRD 95 P2- 176, Ring Backup - 0.0320M converted to hours</v>
          </cell>
          <cell r="Q265">
            <v>1</v>
          </cell>
          <cell r="R265">
            <v>0.93333333333333324</v>
          </cell>
          <cell r="S265">
            <v>0.8362666666666666</v>
          </cell>
          <cell r="T265">
            <v>5</v>
          </cell>
          <cell r="U265">
            <v>8</v>
          </cell>
          <cell r="V265" t="str">
            <v>58</v>
          </cell>
          <cell r="W265">
            <v>261</v>
          </cell>
          <cell r="X265" t="str">
            <v>SECONDARY TANK - 1 - SCOUT</v>
          </cell>
          <cell r="Y265" t="str">
            <v>Y</v>
          </cell>
          <cell r="Z265" t="str">
            <v>Predicted to be repairable in situ. Expected to need 1 mechanic to conduct maintenance.  Remove the Top Access Plate. Remove and replace the FLS Backing Ring and Gasket as necessary. Reinstall in the reverse order. Repair by exchange available at First or</v>
          </cell>
          <cell r="AA265" t="str">
            <v>YES</v>
          </cell>
          <cell r="AB265" t="str">
            <v>NO</v>
          </cell>
          <cell r="AC265">
            <v>0</v>
          </cell>
          <cell r="AD265">
            <v>0.16666666666666666</v>
          </cell>
          <cell r="AE265">
            <v>0.51666666666666661</v>
          </cell>
          <cell r="AF265">
            <v>0.16666666666666666</v>
          </cell>
          <cell r="AG265">
            <v>8.3333333333333329E-2</v>
          </cell>
          <cell r="AH265">
            <v>0</v>
          </cell>
          <cell r="AI265">
            <v>0</v>
          </cell>
          <cell r="AJ265">
            <v>0.93333333333333324</v>
          </cell>
          <cell r="AK265" t="str">
            <v xml:space="preserve">Predicted to be repairable in situ. </v>
          </cell>
          <cell r="AL265" t="str">
            <v xml:space="preserve">Expected to need 1 mechanic to conduct maintenance.  </v>
          </cell>
          <cell r="AN265" t="str">
            <v xml:space="preserve">Remove the Top Access Plate. </v>
          </cell>
          <cell r="AO265" t="str">
            <v xml:space="preserve">Remove and replace the FLS Backing Ring and Gasket as necessary. </v>
          </cell>
          <cell r="AP265" t="str">
            <v xml:space="preserve">Reinstall in the reverse order. </v>
          </cell>
          <cell r="AR265" t="str">
            <v xml:space="preserve">Repair by exchange available at First or Second line without special facilities. </v>
          </cell>
          <cell r="AS265" t="str">
            <v xml:space="preserve">No consumeables predicted. </v>
          </cell>
          <cell r="AT265" t="str">
            <v xml:space="preserve">No Special Tools predicted. </v>
          </cell>
          <cell r="AU265">
            <v>1</v>
          </cell>
          <cell r="AV265" t="str">
            <v>No</v>
          </cell>
          <cell r="AW265" t="str">
            <v xml:space="preserve">No predicted life limitations. </v>
          </cell>
          <cell r="AY265">
            <v>274</v>
          </cell>
        </row>
        <row r="266">
          <cell r="A266">
            <v>275</v>
          </cell>
          <cell r="B266">
            <v>3</v>
          </cell>
          <cell r="C266" t="str">
            <v>FT28270/8</v>
          </cell>
          <cell r="E266" t="str">
            <v>SECONDARY TANK - 1 - SCOUT</v>
          </cell>
          <cell r="F266" t="str">
            <v>Fitting</v>
          </cell>
          <cell r="G266" t="str">
            <v>Fuel Level Sensor LRU</v>
          </cell>
          <cell r="H266" t="str">
            <v>Fuel Level Sensor Unit</v>
          </cell>
          <cell r="I266">
            <v>1</v>
          </cell>
          <cell r="J266">
            <v>1</v>
          </cell>
          <cell r="K266">
            <v>13</v>
          </cell>
          <cell r="L266">
            <v>13</v>
          </cell>
          <cell r="M266">
            <v>1.2999999999999999E-5</v>
          </cell>
          <cell r="N266">
            <v>76923.076923076922</v>
          </cell>
          <cell r="O266" t="str">
            <v>NPRD 95 P2-182, Sensor Level Liquid - 2.6 GB converted to GM.</v>
          </cell>
          <cell r="Q266">
            <v>1</v>
          </cell>
          <cell r="R266">
            <v>0.26666666666666666</v>
          </cell>
          <cell r="S266">
            <v>3.4666666666666668</v>
          </cell>
          <cell r="T266">
            <v>5</v>
          </cell>
          <cell r="U266">
            <v>8</v>
          </cell>
          <cell r="V266" t="str">
            <v>58</v>
          </cell>
          <cell r="W266">
            <v>262</v>
          </cell>
          <cell r="X266" t="str">
            <v>SECONDARY TANK - 1 - SCOUT</v>
          </cell>
          <cell r="Y266" t="str">
            <v>Y</v>
          </cell>
          <cell r="Z266" t="str">
            <v>Predicted to be repairable in situ. Expected to need 1 mechanic to conduct maintenance.  Remove and replace the part with standard Tools. Repair by exchange available at First or Second line without special facilities. No consumeables predicted. No Specia</v>
          </cell>
          <cell r="AA266" t="str">
            <v>YES</v>
          </cell>
          <cell r="AB266" t="str">
            <v>NO</v>
          </cell>
          <cell r="AC266">
            <v>0</v>
          </cell>
          <cell r="AD266">
            <v>0</v>
          </cell>
          <cell r="AE266">
            <v>0.26666666666666666</v>
          </cell>
          <cell r="AF266">
            <v>0</v>
          </cell>
          <cell r="AG266">
            <v>0</v>
          </cell>
          <cell r="AH266">
            <v>0</v>
          </cell>
          <cell r="AI266">
            <v>0</v>
          </cell>
          <cell r="AJ266">
            <v>0.26666666666666666</v>
          </cell>
          <cell r="AK266" t="str">
            <v xml:space="preserve">Predicted to be repairable in situ. </v>
          </cell>
          <cell r="AL266" t="str">
            <v xml:space="preserve">Expected to need 1 mechanic to conduct maintenance.  </v>
          </cell>
          <cell r="AO266" t="str">
            <v xml:space="preserve">Remove and replace the part with standard Tools. </v>
          </cell>
          <cell r="AR266" t="str">
            <v xml:space="preserve">Repair by exchange available at First or Second line without special facilities. </v>
          </cell>
          <cell r="AS266" t="str">
            <v xml:space="preserve">No consumeables predicted. </v>
          </cell>
          <cell r="AT266" t="str">
            <v xml:space="preserve">No Special Tools predicted. </v>
          </cell>
          <cell r="AU266">
            <v>1</v>
          </cell>
          <cell r="AV266" t="str">
            <v>No</v>
          </cell>
          <cell r="AW266" t="str">
            <v xml:space="preserve">No predicted life limitations. </v>
          </cell>
          <cell r="AY266">
            <v>275</v>
          </cell>
        </row>
        <row r="267">
          <cell r="A267">
            <v>276</v>
          </cell>
          <cell r="B267">
            <v>13</v>
          </cell>
          <cell r="C267" t="str">
            <v>FT28296</v>
          </cell>
          <cell r="E267" t="str">
            <v>SECONDARY TANK - 1 - SCOUT</v>
          </cell>
          <cell r="F267" t="str">
            <v>Seal</v>
          </cell>
          <cell r="G267" t="str">
            <v>Fuel Level Sensor LRU</v>
          </cell>
          <cell r="H267" t="str">
            <v>Gasket</v>
          </cell>
          <cell r="I267">
            <v>1</v>
          </cell>
          <cell r="J267">
            <v>1</v>
          </cell>
          <cell r="K267">
            <v>2.8915175482151878E-3</v>
          </cell>
          <cell r="L267">
            <v>2.8915175482151878E-3</v>
          </cell>
          <cell r="M267">
            <v>2.8915175482151878E-9</v>
          </cell>
          <cell r="N267">
            <v>345839160</v>
          </cell>
          <cell r="O267" t="str">
            <v>NPRD 95 P2- 98, Gasket P# 2-242N674-70 - 1/864.5979 GF converted to GM.</v>
          </cell>
          <cell r="Q267">
            <v>1</v>
          </cell>
          <cell r="R267">
            <v>0.93333333333333324</v>
          </cell>
          <cell r="S267">
            <v>2.6987497116675082E-3</v>
          </cell>
          <cell r="T267">
            <v>5</v>
          </cell>
          <cell r="U267">
            <v>8</v>
          </cell>
          <cell r="V267" t="str">
            <v>58</v>
          </cell>
          <cell r="W267">
            <v>263</v>
          </cell>
          <cell r="X267" t="str">
            <v>SECONDARY TANK - 1 - SCOUT</v>
          </cell>
          <cell r="Y267" t="str">
            <v>Y</v>
          </cell>
          <cell r="Z267" t="str">
            <v>Predicted to be repairable in situ. Expected to need 1 mechanic to conduct maintenance.  Remove the Top Access Plate. Remove and replace the Backing Ring and Gasket as necessary. Reinstall in the reverse order. Repair by exchange available at First or Sec</v>
          </cell>
          <cell r="AA267" t="str">
            <v>YES</v>
          </cell>
          <cell r="AB267" t="str">
            <v>NO</v>
          </cell>
          <cell r="AC267">
            <v>0</v>
          </cell>
          <cell r="AD267">
            <v>0.16666666666666666</v>
          </cell>
          <cell r="AE267">
            <v>0.51666666666666661</v>
          </cell>
          <cell r="AF267">
            <v>0.16666666666666666</v>
          </cell>
          <cell r="AG267">
            <v>8.3333333333333329E-2</v>
          </cell>
          <cell r="AH267">
            <v>0</v>
          </cell>
          <cell r="AI267">
            <v>0</v>
          </cell>
          <cell r="AJ267">
            <v>0.93333333333333324</v>
          </cell>
          <cell r="AK267" t="str">
            <v xml:space="preserve">Predicted to be repairable in situ. </v>
          </cell>
          <cell r="AL267" t="str">
            <v xml:space="preserve">Expected to need 1 mechanic to conduct maintenance.  </v>
          </cell>
          <cell r="AN267" t="str">
            <v xml:space="preserve">Remove the Top Access Plate. </v>
          </cell>
          <cell r="AO267" t="str">
            <v xml:space="preserve">Remove and replace the Backing Ring and Gasket as necessary. </v>
          </cell>
          <cell r="AP267" t="str">
            <v xml:space="preserve">Reinstall in the reverse order. </v>
          </cell>
          <cell r="AR267" t="str">
            <v xml:space="preserve">Repair by exchange available at First or Second line without special facilities. </v>
          </cell>
          <cell r="AS267" t="str">
            <v xml:space="preserve">No consumeables predicted. </v>
          </cell>
          <cell r="AT267" t="str">
            <v xml:space="preserve">No Special Tools predicted. </v>
          </cell>
          <cell r="AU267">
            <v>1</v>
          </cell>
          <cell r="AV267" t="str">
            <v>yes - 10 years</v>
          </cell>
          <cell r="AW267" t="str">
            <v>Life Limited.  Exchange at 10 years.</v>
          </cell>
          <cell r="AY267">
            <v>276</v>
          </cell>
        </row>
        <row r="268">
          <cell r="A268">
            <v>277</v>
          </cell>
          <cell r="B268">
            <v>18</v>
          </cell>
          <cell r="C268" t="str">
            <v>BT-M5X30HX/SS</v>
          </cell>
          <cell r="E268" t="str">
            <v>SECONDARY TANK - 1 - SCOUT</v>
          </cell>
          <cell r="F268" t="str">
            <v>Fastener</v>
          </cell>
          <cell r="G268" t="str">
            <v>Fuel Level Sensor LRU</v>
          </cell>
          <cell r="H268" t="str">
            <v>Bolt SAE</v>
          </cell>
          <cell r="I268">
            <v>5</v>
          </cell>
          <cell r="J268">
            <v>5</v>
          </cell>
          <cell r="K268">
            <v>5.6000000000000001E-2</v>
          </cell>
          <cell r="L268">
            <v>0.28000000000000003</v>
          </cell>
          <cell r="M268">
            <v>2.8000000000000002E-7</v>
          </cell>
          <cell r="N268">
            <v>3571428.5714285709</v>
          </cell>
          <cell r="O268" t="str">
            <v>NPRD 95 P2-20, Bolt Hex Head - 0.0020M converted to hours</v>
          </cell>
          <cell r="Q268">
            <v>1</v>
          </cell>
          <cell r="R268">
            <v>0.05</v>
          </cell>
          <cell r="S268">
            <v>2.8000000000000004E-3</v>
          </cell>
          <cell r="T268">
            <v>5</v>
          </cell>
          <cell r="U268">
            <v>8</v>
          </cell>
          <cell r="V268" t="str">
            <v>58</v>
          </cell>
          <cell r="W268">
            <v>264</v>
          </cell>
          <cell r="X268" t="str">
            <v>SECONDARY TANK - 1 - SCOUT</v>
          </cell>
          <cell r="Y268" t="str">
            <v>Y</v>
          </cell>
          <cell r="Z268" t="str">
            <v>Predicted to be repairable in situ. Expected to need 1 mechanic to conduct maintenance.  Remove and replace the part with standard Tools. Repair by exchange available at First or Second line without special facilities. No consumeables predicted. No Specia</v>
          </cell>
          <cell r="AA268" t="str">
            <v>YES</v>
          </cell>
          <cell r="AB268" t="str">
            <v>NO</v>
          </cell>
          <cell r="AC268">
            <v>0</v>
          </cell>
          <cell r="AD268">
            <v>0</v>
          </cell>
          <cell r="AE268">
            <v>0.05</v>
          </cell>
          <cell r="AF268">
            <v>0</v>
          </cell>
          <cell r="AG268">
            <v>0</v>
          </cell>
          <cell r="AH268">
            <v>0</v>
          </cell>
          <cell r="AI268">
            <v>0</v>
          </cell>
          <cell r="AJ268">
            <v>0.05</v>
          </cell>
          <cell r="AK268" t="str">
            <v xml:space="preserve">Predicted to be repairable in situ. </v>
          </cell>
          <cell r="AL268" t="str">
            <v xml:space="preserve">Expected to need 1 mechanic to conduct maintenance.  </v>
          </cell>
          <cell r="AO268" t="str">
            <v xml:space="preserve">Remove and replace the part with standard Tools. </v>
          </cell>
          <cell r="AR268" t="str">
            <v xml:space="preserve">Repair by exchange available at First or Second line without special facilities. </v>
          </cell>
          <cell r="AS268" t="str">
            <v xml:space="preserve">No consumeables predicted. </v>
          </cell>
          <cell r="AT268" t="str">
            <v xml:space="preserve">No Special Tools predicted. </v>
          </cell>
          <cell r="AU268">
            <v>1</v>
          </cell>
          <cell r="AV268" t="str">
            <v>No</v>
          </cell>
          <cell r="AW268" t="str">
            <v xml:space="preserve">No predicted life limitations. </v>
          </cell>
          <cell r="AY268">
            <v>277</v>
          </cell>
        </row>
        <row r="269">
          <cell r="A269">
            <v>278</v>
          </cell>
          <cell r="B269">
            <v>4</v>
          </cell>
          <cell r="C269" t="str">
            <v>Z-W-M5</v>
          </cell>
          <cell r="E269" t="str">
            <v>SECONDARY TANK - 1 - SCOUT</v>
          </cell>
          <cell r="F269" t="str">
            <v>Fastener</v>
          </cell>
          <cell r="G269" t="str">
            <v>Fuel Level Sensor LRU</v>
          </cell>
          <cell r="H269" t="str">
            <v>Washer SAE</v>
          </cell>
          <cell r="I269">
            <v>5</v>
          </cell>
          <cell r="J269">
            <v>5</v>
          </cell>
          <cell r="K269">
            <v>1.6613753838518822E-2</v>
          </cell>
          <cell r="L269">
            <v>8.3068769192594108E-2</v>
          </cell>
          <cell r="M269">
            <v>8.3068769192594113E-8</v>
          </cell>
          <cell r="N269">
            <v>12038218.571428571</v>
          </cell>
          <cell r="O269" t="str">
            <v>NPRD 95 P2-237, Washer P# 7748743 - 1/1685.3506M GM converted to hours</v>
          </cell>
          <cell r="Q269">
            <v>1</v>
          </cell>
          <cell r="R269">
            <v>0.05</v>
          </cell>
          <cell r="S269">
            <v>8.3068769192594111E-4</v>
          </cell>
          <cell r="T269">
            <v>5</v>
          </cell>
          <cell r="U269">
            <v>8</v>
          </cell>
          <cell r="V269" t="str">
            <v>58</v>
          </cell>
          <cell r="W269">
            <v>265</v>
          </cell>
          <cell r="X269" t="str">
            <v>SECONDARY TANK - 1 - SCOUT</v>
          </cell>
          <cell r="Y269" t="str">
            <v>Y</v>
          </cell>
          <cell r="Z269" t="str">
            <v>Predicted to be repairable in situ. Expected to need 1 mechanic to conduct maintenance.  Remove and replace the part with standard Tools. Repair by exchange available at First or Second line without special facilities. No consumeables predicted. No Specia</v>
          </cell>
          <cell r="AA269" t="str">
            <v>YES</v>
          </cell>
          <cell r="AB269" t="str">
            <v>NO</v>
          </cell>
          <cell r="AC269">
            <v>0</v>
          </cell>
          <cell r="AD269">
            <v>0</v>
          </cell>
          <cell r="AE269">
            <v>0.05</v>
          </cell>
          <cell r="AF269">
            <v>0</v>
          </cell>
          <cell r="AG269">
            <v>0</v>
          </cell>
          <cell r="AH269">
            <v>0</v>
          </cell>
          <cell r="AI269">
            <v>0</v>
          </cell>
          <cell r="AJ269">
            <v>0.05</v>
          </cell>
          <cell r="AK269" t="str">
            <v xml:space="preserve">Predicted to be repairable in situ. </v>
          </cell>
          <cell r="AL269" t="str">
            <v xml:space="preserve">Expected to need 1 mechanic to conduct maintenance.  </v>
          </cell>
          <cell r="AO269" t="str">
            <v xml:space="preserve">Remove and replace the part with standard Tools. </v>
          </cell>
          <cell r="AR269" t="str">
            <v xml:space="preserve">Repair by exchange available at First or Second line without special facilities. </v>
          </cell>
          <cell r="AS269" t="str">
            <v xml:space="preserve">No consumeables predicted. </v>
          </cell>
          <cell r="AT269" t="str">
            <v xml:space="preserve">No Special Tools predicted. (May require 1/2 inch spanners due to part availability).  </v>
          </cell>
          <cell r="AU269">
            <v>1</v>
          </cell>
          <cell r="AV269" t="str">
            <v>No</v>
          </cell>
          <cell r="AW269" t="str">
            <v xml:space="preserve">No predicted life limitations. </v>
          </cell>
          <cell r="AY269">
            <v>278</v>
          </cell>
        </row>
        <row r="270">
          <cell r="A270">
            <v>279</v>
          </cell>
          <cell r="B270">
            <v>44</v>
          </cell>
          <cell r="C270" t="str">
            <v>SV15LOMDCF</v>
          </cell>
          <cell r="E270" t="str">
            <v>SECONDARY TANK - 1 - SCOUT</v>
          </cell>
          <cell r="F270" t="str">
            <v>Fitting</v>
          </cell>
          <cell r="G270" t="str">
            <v>Inward Relief Port LRU (Air) (4)</v>
          </cell>
          <cell r="H270" t="str">
            <v>M22 X 1.5 Bulkhead Connector</v>
          </cell>
          <cell r="I270">
            <v>1</v>
          </cell>
          <cell r="J270">
            <v>1</v>
          </cell>
          <cell r="K270">
            <v>2.5424000000000002</v>
          </cell>
          <cell r="L270">
            <v>2.5424000000000002</v>
          </cell>
          <cell r="M270">
            <v>2.5424000000000004E-6</v>
          </cell>
          <cell r="N270">
            <v>393329.13782252988</v>
          </cell>
          <cell r="O270" t="str">
            <v>NPRD 95 P2-49, Connector Adapter - 0.0908M converted to hours</v>
          </cell>
          <cell r="Q270">
            <v>1</v>
          </cell>
          <cell r="R270">
            <v>1.8833333333333333</v>
          </cell>
          <cell r="S270">
            <v>4.7881866666666673</v>
          </cell>
          <cell r="T270">
            <v>5</v>
          </cell>
          <cell r="U270">
            <v>9</v>
          </cell>
          <cell r="V270" t="str">
            <v>59</v>
          </cell>
          <cell r="W270">
            <v>266</v>
          </cell>
          <cell r="X270" t="str">
            <v>SECONDARY TANK - 1 - SCOUT</v>
          </cell>
          <cell r="Y270" t="str">
            <v>Y</v>
          </cell>
          <cell r="Z270" t="str">
            <v>Not predicted to be repairable in situ without the removal of the Tank. Expected to need 2 mechanics to remove the tank.  Remove the Tank for access, See above for details. Remove Top plate to gain access to the Bulkhead to prevent excessive torque forces</v>
          </cell>
          <cell r="AA270" t="str">
            <v xml:space="preserve">No </v>
          </cell>
          <cell r="AB270" t="str">
            <v>Yes</v>
          </cell>
          <cell r="AC270">
            <v>0</v>
          </cell>
          <cell r="AD270">
            <v>0.875</v>
          </cell>
          <cell r="AE270">
            <v>0.05</v>
          </cell>
          <cell r="AF270">
            <v>0.875</v>
          </cell>
          <cell r="AG270">
            <v>8.3333333333333329E-2</v>
          </cell>
          <cell r="AH270">
            <v>0</v>
          </cell>
          <cell r="AI270">
            <v>0</v>
          </cell>
          <cell r="AJ270">
            <v>1.8833333333333333</v>
          </cell>
          <cell r="AK270" t="str">
            <v xml:space="preserve">Not predicted to be repairable in situ without the removal of the Tank. </v>
          </cell>
          <cell r="AL270" t="str">
            <v xml:space="preserve">Expected to need 2 mechanics to remove the tank.  </v>
          </cell>
          <cell r="AM270" t="str">
            <v xml:space="preserve">Remove the Tank for access, See above for details. Remove Top plate to gain access to the Bulkhead to prevent excessive torque forces. May require the removal of Safoam to gain access. </v>
          </cell>
          <cell r="AR270" t="str">
            <v xml:space="preserve">Repair by exchange available at First or Second line without special facilities. </v>
          </cell>
          <cell r="AS270" t="str">
            <v>Use thread-locking compound on fasteners. Use silicone grease on bonded seals for preservation.  Use anti-seizing grease/compound on bulkhead connectors and bolts.  Use  bonding compound on mounting strap clamp locations as required.</v>
          </cell>
          <cell r="AT270" t="str">
            <v xml:space="preserve">No Special Tools predicted. </v>
          </cell>
          <cell r="AU270">
            <v>2</v>
          </cell>
          <cell r="AV270" t="str">
            <v>No</v>
          </cell>
          <cell r="AW270" t="str">
            <v xml:space="preserve">No predicted life limitations. </v>
          </cell>
          <cell r="AY270">
            <v>279</v>
          </cell>
        </row>
        <row r="271">
          <cell r="A271">
            <v>280</v>
          </cell>
          <cell r="B271">
            <v>21</v>
          </cell>
          <cell r="C271" t="str">
            <v>MLN22</v>
          </cell>
          <cell r="E271" t="str">
            <v>SECONDARY TANK - 1 - SCOUT</v>
          </cell>
          <cell r="F271" t="str">
            <v>Fitting</v>
          </cell>
          <cell r="G271" t="str">
            <v>Inward Relief Port LRU (Air) (4)</v>
          </cell>
          <cell r="H271" t="str">
            <v>M22 X 1.5 Locknut</v>
          </cell>
          <cell r="I271">
            <v>1</v>
          </cell>
          <cell r="J271">
            <v>1</v>
          </cell>
          <cell r="K271">
            <v>4.4857137227114409E-2</v>
          </cell>
          <cell r="L271">
            <v>4.4857137227114409E-2</v>
          </cell>
          <cell r="M271">
            <v>4.4857137227114411E-8</v>
          </cell>
          <cell r="N271">
            <v>22292996.428571429</v>
          </cell>
          <cell r="O271" t="str">
            <v>NPRD 95 P2-146, Nut Plain Hexagon P# MS-51968-17- 1/624.2039M GM converted to hours.</v>
          </cell>
          <cell r="Q271">
            <v>1</v>
          </cell>
          <cell r="R271">
            <v>1.8833333333333333</v>
          </cell>
          <cell r="S271">
            <v>8.4480941777732133E-2</v>
          </cell>
          <cell r="T271">
            <v>5</v>
          </cell>
          <cell r="U271">
            <v>9</v>
          </cell>
          <cell r="V271" t="str">
            <v>59</v>
          </cell>
          <cell r="W271">
            <v>267</v>
          </cell>
          <cell r="X271" t="str">
            <v>SECONDARY TANK - 1 - SCOUT</v>
          </cell>
          <cell r="Y271" t="str">
            <v>Y</v>
          </cell>
          <cell r="Z271" t="str">
            <v>Not predicted to be repairable in situ without the removal of the Tank. Expected to need 2 mechanics to remove the tank.  Remove the Tank for access, See above for details. Remove Top plate to gain access to the Bulkhead to prevent excessive torque forces</v>
          </cell>
          <cell r="AA271" t="str">
            <v xml:space="preserve">No </v>
          </cell>
          <cell r="AB271" t="str">
            <v>Yes</v>
          </cell>
          <cell r="AC271">
            <v>0</v>
          </cell>
          <cell r="AD271">
            <v>0.875</v>
          </cell>
          <cell r="AE271">
            <v>0.05</v>
          </cell>
          <cell r="AF271">
            <v>0.875</v>
          </cell>
          <cell r="AG271">
            <v>8.3333333333333329E-2</v>
          </cell>
          <cell r="AH271">
            <v>0</v>
          </cell>
          <cell r="AI271">
            <v>0</v>
          </cell>
          <cell r="AJ271">
            <v>1.8833333333333333</v>
          </cell>
          <cell r="AK271" t="str">
            <v xml:space="preserve">Not predicted to be repairable in situ without the removal of the Tank. </v>
          </cell>
          <cell r="AL271" t="str">
            <v xml:space="preserve">Expected to need 2 mechanics to remove the tank.  </v>
          </cell>
          <cell r="AM271" t="str">
            <v xml:space="preserve">Remove the Tank for access, See above for details. Remove Top plate to gain access to the Bulkhead to prevent excessive torque forces. May require the removal of Safoam to gain access. </v>
          </cell>
          <cell r="AR271" t="str">
            <v xml:space="preserve">Repair by exchange available at First or Second line without special facilities. </v>
          </cell>
          <cell r="AS271" t="str">
            <v>Use thread-locking compound on fasteners. Use silicone grease on bonded seals for preservation.  Use anti-seizing grease/compound on bulkhead connectors and bolts.  Use  bonding compound on mounting strap clamp locations as required.</v>
          </cell>
          <cell r="AT271" t="str">
            <v xml:space="preserve">No Special Tools predicted. </v>
          </cell>
          <cell r="AU271">
            <v>2</v>
          </cell>
          <cell r="AV271" t="str">
            <v>No</v>
          </cell>
          <cell r="AW271" t="str">
            <v xml:space="preserve">No predicted life limitations. </v>
          </cell>
          <cell r="AY271">
            <v>280</v>
          </cell>
        </row>
        <row r="272">
          <cell r="A272">
            <v>281</v>
          </cell>
          <cell r="B272">
            <v>6</v>
          </cell>
          <cell r="C272" t="str">
            <v>Y-BS-M22</v>
          </cell>
          <cell r="E272" t="str">
            <v>SECONDARY TANK - 1 - SCOUT</v>
          </cell>
          <cell r="F272" t="str">
            <v>Seal</v>
          </cell>
          <cell r="G272" t="str">
            <v>Inward Relief Port LRU (Air) (4)</v>
          </cell>
          <cell r="H272" t="str">
            <v>M22 X 1.5 Bonded Seal</v>
          </cell>
          <cell r="I272">
            <v>1</v>
          </cell>
          <cell r="J272">
            <v>1</v>
          </cell>
          <cell r="K272">
            <v>0.19500000000000001</v>
          </cell>
          <cell r="L272">
            <v>0.19500000000000001</v>
          </cell>
          <cell r="M272">
            <v>1.9500000000000001E-7</v>
          </cell>
          <cell r="N272">
            <v>5128205.128205128</v>
          </cell>
          <cell r="O272" t="str">
            <v>NPRD 95 P2-179, Seal O-Ring - 0.0780 GF converted to GM.</v>
          </cell>
          <cell r="Q272">
            <v>1</v>
          </cell>
          <cell r="R272">
            <v>1.8833333333333333</v>
          </cell>
          <cell r="S272">
            <v>0.36725000000000002</v>
          </cell>
          <cell r="T272">
            <v>5</v>
          </cell>
          <cell r="U272">
            <v>9</v>
          </cell>
          <cell r="V272" t="str">
            <v>59</v>
          </cell>
          <cell r="W272">
            <v>268</v>
          </cell>
          <cell r="X272" t="str">
            <v>SECONDARY TANK - 1 - SCOUT</v>
          </cell>
          <cell r="Y272" t="str">
            <v>Y</v>
          </cell>
          <cell r="Z272" t="str">
            <v>Not predicted to be repairable in situ without the removal of the Tank. Expected to need 2 mechanics to remove the tank.  Remove the Tank for access, See above for details. Remove Top plate to gain access to the Bulkhead to prevent excessive torque forces</v>
          </cell>
          <cell r="AA272" t="str">
            <v xml:space="preserve">No </v>
          </cell>
          <cell r="AB272" t="str">
            <v>Yes</v>
          </cell>
          <cell r="AC272">
            <v>0</v>
          </cell>
          <cell r="AD272">
            <v>0.875</v>
          </cell>
          <cell r="AE272">
            <v>0.05</v>
          </cell>
          <cell r="AF272">
            <v>0.875</v>
          </cell>
          <cell r="AG272">
            <v>8.3333333333333329E-2</v>
          </cell>
          <cell r="AH272">
            <v>0</v>
          </cell>
          <cell r="AI272">
            <v>0</v>
          </cell>
          <cell r="AJ272">
            <v>1.8833333333333333</v>
          </cell>
          <cell r="AK272" t="str">
            <v xml:space="preserve">Not predicted to be repairable in situ without the removal of the Tank. </v>
          </cell>
          <cell r="AL272" t="str">
            <v xml:space="preserve">Expected to need 2 mechanics to remove the tank.  </v>
          </cell>
          <cell r="AM272" t="str">
            <v xml:space="preserve">Remove the Tank for access, See above for details. Remove Top plate to gain access to the Bulkhead to prevent excessive torque forces. May require the removal of Safoam to gain access. </v>
          </cell>
          <cell r="AR272" t="str">
            <v xml:space="preserve">Repair by exchange available at First or Second line without special facilities. </v>
          </cell>
          <cell r="AS272" t="str">
            <v>Use thread-locking compound on fasteners. Use silicone grease on bonded seals for preservation.  Use anti-seizing grease/compound on bulkhead connectors and bolts.  Use  bonding compound on mounting strap clamp locations as required.</v>
          </cell>
          <cell r="AT272" t="str">
            <v xml:space="preserve">No Special Tools predicted. </v>
          </cell>
          <cell r="AU272">
            <v>2</v>
          </cell>
          <cell r="AV272" t="str">
            <v>yes - 10 years</v>
          </cell>
          <cell r="AW272" t="str">
            <v>Life Limited.  Exchange at 10 years.</v>
          </cell>
          <cell r="AY272">
            <v>281</v>
          </cell>
        </row>
        <row r="273">
          <cell r="A273">
            <v>282</v>
          </cell>
          <cell r="B273">
            <v>24</v>
          </cell>
          <cell r="C273" t="str">
            <v>EW15LOMDCF</v>
          </cell>
          <cell r="E273" t="str">
            <v>SECONDARY TANK - 1 - SCOUT</v>
          </cell>
          <cell r="F273" t="str">
            <v>Fitting</v>
          </cell>
          <cell r="G273" t="str">
            <v>Inward Relief Port LRU (Air) (4)</v>
          </cell>
          <cell r="H273" t="str">
            <v>M22 X 1.5 90° Swivel Fem/Fixed Male Union</v>
          </cell>
          <cell r="I273">
            <v>1</v>
          </cell>
          <cell r="J273">
            <v>1</v>
          </cell>
          <cell r="K273">
            <v>2.5424000000000002</v>
          </cell>
          <cell r="L273">
            <v>2.5424000000000002</v>
          </cell>
          <cell r="M273">
            <v>2.5424000000000004E-6</v>
          </cell>
          <cell r="N273">
            <v>393329.13782252988</v>
          </cell>
          <cell r="O273" t="str">
            <v>NPRD 95 P2-49, Connector Adapter - 0.0908M converted to hours</v>
          </cell>
          <cell r="Q273">
            <v>1</v>
          </cell>
          <cell r="R273">
            <v>0.18333333333333332</v>
          </cell>
          <cell r="S273">
            <v>0.46610666666666667</v>
          </cell>
          <cell r="T273">
            <v>5</v>
          </cell>
          <cell r="U273">
            <v>9</v>
          </cell>
          <cell r="V273" t="str">
            <v>59</v>
          </cell>
          <cell r="W273">
            <v>269</v>
          </cell>
          <cell r="X273" t="str">
            <v>SECONDARY TANK - 1 - SCOUT</v>
          </cell>
          <cell r="Y273" t="str">
            <v>Y</v>
          </cell>
          <cell r="Z273" t="str">
            <v>Predicted to be repairable in situ. Expected to need 1 mechanic to conduct maintenance.  Remove and replace the part with standard Tools. Repair by exchange available at First or Second line without special facilities. No consumeables predicted. No Specia</v>
          </cell>
          <cell r="AA273" t="str">
            <v>YES</v>
          </cell>
          <cell r="AB273" t="str">
            <v>NO</v>
          </cell>
          <cell r="AC273">
            <v>0</v>
          </cell>
          <cell r="AD273">
            <v>0</v>
          </cell>
          <cell r="AE273">
            <v>0.18333333333333332</v>
          </cell>
          <cell r="AF273">
            <v>0</v>
          </cell>
          <cell r="AG273">
            <v>0</v>
          </cell>
          <cell r="AH273">
            <v>0</v>
          </cell>
          <cell r="AI273">
            <v>0</v>
          </cell>
          <cell r="AJ273">
            <v>0.18333333333333332</v>
          </cell>
          <cell r="AK273" t="str">
            <v xml:space="preserve">Predicted to be repairable in situ. </v>
          </cell>
          <cell r="AL273" t="str">
            <v xml:space="preserve">Expected to need 1 mechanic to conduct maintenance.  </v>
          </cell>
          <cell r="AO273" t="str">
            <v xml:space="preserve">Remove and replace the part with standard Tools. </v>
          </cell>
          <cell r="AR273" t="str">
            <v xml:space="preserve">Repair by exchange available at First or Second line without special facilities. </v>
          </cell>
          <cell r="AS273" t="str">
            <v xml:space="preserve">No consumeables predicted. </v>
          </cell>
          <cell r="AT273" t="str">
            <v xml:space="preserve">No Special Tools predicted. </v>
          </cell>
          <cell r="AU273">
            <v>1</v>
          </cell>
          <cell r="AV273" t="str">
            <v>No</v>
          </cell>
          <cell r="AW273" t="str">
            <v xml:space="preserve">No predicted life limitations. </v>
          </cell>
          <cell r="AY273">
            <v>282</v>
          </cell>
        </row>
        <row r="274">
          <cell r="A274">
            <v>283</v>
          </cell>
          <cell r="B274">
            <v>25</v>
          </cell>
          <cell r="C274" t="str">
            <v>FT28450</v>
          </cell>
          <cell r="E274" t="str">
            <v>SECONDARY TANK - 1 - SCOUT</v>
          </cell>
          <cell r="F274" t="str">
            <v>Fitting</v>
          </cell>
          <cell r="G274" t="str">
            <v>Fuel Feed - Aft Pick Up(2) Optical sensor</v>
          </cell>
          <cell r="H274" t="str">
            <v>FNAV ASSEMBLY</v>
          </cell>
          <cell r="I274">
            <v>1</v>
          </cell>
          <cell r="J274">
            <v>1</v>
          </cell>
          <cell r="K274">
            <v>2.6158200555016551</v>
          </cell>
          <cell r="L274">
            <v>2.6158200555016551</v>
          </cell>
          <cell r="M274">
            <v>2.6158200555016553E-6</v>
          </cell>
          <cell r="N274">
            <v>382289.29314031987</v>
          </cell>
          <cell r="O274" t="str">
            <v>Part comparison to FT54024</v>
          </cell>
          <cell r="Q274">
            <v>1</v>
          </cell>
          <cell r="R274">
            <v>1.2666666666666666</v>
          </cell>
          <cell r="S274">
            <v>3.3133720703020964</v>
          </cell>
          <cell r="T274">
            <v>5</v>
          </cell>
          <cell r="U274">
            <v>10</v>
          </cell>
          <cell r="V274" t="str">
            <v>510</v>
          </cell>
          <cell r="W274">
            <v>270</v>
          </cell>
          <cell r="X274" t="str">
            <v>SECONDARY TANK - 1 - SCOUT</v>
          </cell>
          <cell r="Y274" t="str">
            <v>Y</v>
          </cell>
          <cell r="Z274" t="str">
            <v>Not predicted to be repairable in situ without the removal of the Tank. Expected to need 2 mechanics to remove the tank.  Remove and replace tank in accordance with above.  Remove and replace the part with standard Tools. Repair by exchange available at F</v>
          </cell>
          <cell r="AA274" t="str">
            <v>No</v>
          </cell>
          <cell r="AB274" t="str">
            <v>Yes</v>
          </cell>
          <cell r="AC274">
            <v>0</v>
          </cell>
          <cell r="AD274">
            <v>0.5</v>
          </cell>
          <cell r="AE274">
            <v>0.18333333333333332</v>
          </cell>
          <cell r="AF274">
            <v>0.5</v>
          </cell>
          <cell r="AG274">
            <v>8.3333333333333329E-2</v>
          </cell>
          <cell r="AH274">
            <v>0</v>
          </cell>
          <cell r="AI274">
            <v>0</v>
          </cell>
          <cell r="AJ274">
            <v>1.2666666666666666</v>
          </cell>
          <cell r="AK274" t="str">
            <v xml:space="preserve">Not predicted to be repairable in situ without the removal of the Tank. </v>
          </cell>
          <cell r="AL274" t="str">
            <v xml:space="preserve">Expected to need 2 mechanics to remove the tank.  </v>
          </cell>
          <cell r="AM274" t="str">
            <v xml:space="preserve">Remove and replace tank in accordance with above.  </v>
          </cell>
          <cell r="AO274" t="str">
            <v xml:space="preserve">Remove and replace the part with standard Tools. </v>
          </cell>
          <cell r="AR274" t="str">
            <v xml:space="preserve">Repair by exchange available at First or Second line without special facilities. </v>
          </cell>
          <cell r="AS274" t="str">
            <v>Use thread-locking compound on fasteners. Use silicone grease on bonded seals for preservation.  Use anti-seizing grease/compound on bulkhead connectors and bolts.  Use  bonding compound on mounting strap clamp locations as required.</v>
          </cell>
          <cell r="AT274" t="str">
            <v xml:space="preserve">No Special Tools predicted. </v>
          </cell>
          <cell r="AU274">
            <v>2</v>
          </cell>
          <cell r="AV274" t="str">
            <v>No</v>
          </cell>
          <cell r="AW274" t="str">
            <v xml:space="preserve">No predicted life limitations. </v>
          </cell>
          <cell r="AY274">
            <v>283</v>
          </cell>
        </row>
        <row r="275">
          <cell r="A275">
            <v>284</v>
          </cell>
          <cell r="B275">
            <v>6</v>
          </cell>
          <cell r="C275" t="str">
            <v>Y-BS-M36</v>
          </cell>
          <cell r="E275" t="str">
            <v>SECONDARY TANK - 1 - SCOUT</v>
          </cell>
          <cell r="F275" t="str">
            <v>Seal</v>
          </cell>
          <cell r="G275" t="str">
            <v>Fuel Feed - Aft Pick Up(2) Optical sensor</v>
          </cell>
          <cell r="H275" t="str">
            <v>M36 Bonded Seal</v>
          </cell>
          <cell r="I275">
            <v>1</v>
          </cell>
          <cell r="J275">
            <v>1</v>
          </cell>
          <cell r="K275">
            <v>0.19500000000000001</v>
          </cell>
          <cell r="L275">
            <v>0.19500000000000001</v>
          </cell>
          <cell r="M275">
            <v>1.9500000000000001E-7</v>
          </cell>
          <cell r="N275">
            <v>5128205.128205128</v>
          </cell>
          <cell r="O275" t="str">
            <v>NPRD 95 P2-179, Seal O-Ring - 0.0780 GF converted to GM.</v>
          </cell>
          <cell r="Q275">
            <v>1</v>
          </cell>
          <cell r="R275">
            <v>1.8833333333333333</v>
          </cell>
          <cell r="S275">
            <v>0.36725000000000002</v>
          </cell>
          <cell r="T275">
            <v>5</v>
          </cell>
          <cell r="U275">
            <v>10</v>
          </cell>
          <cell r="V275" t="str">
            <v>510</v>
          </cell>
          <cell r="W275">
            <v>271</v>
          </cell>
          <cell r="X275" t="str">
            <v>SECONDARY TANK - 1 - SCOUT</v>
          </cell>
          <cell r="Y275" t="str">
            <v>Y</v>
          </cell>
          <cell r="Z275" t="str">
            <v>Not predicted to be repairable in situ without the removal of the Tank. Expected to need 2 mechanics to remove the tank.  Remove the Tank for access, See above for details. Remove Top plate to gain access to the Bulkhead to prevent excessive torque forces</v>
          </cell>
          <cell r="AA275" t="str">
            <v xml:space="preserve">No </v>
          </cell>
          <cell r="AB275" t="str">
            <v>Yes</v>
          </cell>
          <cell r="AC275">
            <v>0</v>
          </cell>
          <cell r="AD275">
            <v>0.875</v>
          </cell>
          <cell r="AE275">
            <v>0.05</v>
          </cell>
          <cell r="AF275">
            <v>0.875</v>
          </cell>
          <cell r="AG275">
            <v>8.3333333333333329E-2</v>
          </cell>
          <cell r="AH275">
            <v>0</v>
          </cell>
          <cell r="AI275">
            <v>0</v>
          </cell>
          <cell r="AJ275">
            <v>1.8833333333333333</v>
          </cell>
          <cell r="AK275" t="str">
            <v xml:space="preserve">Not predicted to be repairable in situ without the removal of the Tank. </v>
          </cell>
          <cell r="AL275" t="str">
            <v xml:space="preserve">Expected to need 2 mechanics to remove the tank.  </v>
          </cell>
          <cell r="AM275" t="str">
            <v xml:space="preserve">Remove the Tank for access, See above for details. Remove Top plate to gain access to the Bulkhead to prevent excessive torque forces. May require the removal of Safoam to gain access. </v>
          </cell>
          <cell r="AR275" t="str">
            <v xml:space="preserve">Repair by exchange available at First or Second line without special facilities. </v>
          </cell>
          <cell r="AS275" t="str">
            <v>Use thread-locking compound on fasteners. Use silicone grease on bonded seals for preservation.  Use anti-seizing grease/compound on bulkhead connectors and bolts.  Use  bonding compound on mounting strap clamp locations as required.</v>
          </cell>
          <cell r="AT275" t="str">
            <v xml:space="preserve">No Special Tools predicted. </v>
          </cell>
          <cell r="AU275">
            <v>2</v>
          </cell>
          <cell r="AV275" t="str">
            <v>yes - 10 years</v>
          </cell>
          <cell r="AW275" t="str">
            <v>Life Limited.  Exchange at 10 years.</v>
          </cell>
          <cell r="AY275">
            <v>284</v>
          </cell>
        </row>
        <row r="276">
          <cell r="A276">
            <v>285</v>
          </cell>
          <cell r="B276">
            <v>26</v>
          </cell>
          <cell r="C276" t="str">
            <v>FT28300</v>
          </cell>
          <cell r="E276" t="str">
            <v>SECONDARY TANK - 1 - SCOUT</v>
          </cell>
          <cell r="F276" t="str">
            <v>Fitting</v>
          </cell>
          <cell r="G276" t="str">
            <v>Fuel Feed - Aft Pick Up(2) Optical sensor</v>
          </cell>
          <cell r="H276" t="str">
            <v>Backing Ring Bottom</v>
          </cell>
          <cell r="I276">
            <v>1</v>
          </cell>
          <cell r="J276">
            <v>1</v>
          </cell>
          <cell r="K276">
            <v>0.224</v>
          </cell>
          <cell r="L276">
            <v>0.224</v>
          </cell>
          <cell r="M276">
            <v>2.2399999999999999E-7</v>
          </cell>
          <cell r="N276">
            <v>4464285.7142857146</v>
          </cell>
          <cell r="O276" t="str">
            <v>NPRD 95 P2-152, Plate - 0.008M GM converted to hours.</v>
          </cell>
          <cell r="Q276">
            <v>1</v>
          </cell>
          <cell r="R276">
            <v>1.2666666666666666</v>
          </cell>
          <cell r="S276">
            <v>0.28373333333333334</v>
          </cell>
          <cell r="T276">
            <v>5</v>
          </cell>
          <cell r="U276">
            <v>10</v>
          </cell>
          <cell r="V276" t="str">
            <v>510</v>
          </cell>
          <cell r="W276">
            <v>272</v>
          </cell>
          <cell r="X276" t="str">
            <v>SECONDARY TANK - 1 - SCOUT</v>
          </cell>
          <cell r="Y276" t="str">
            <v>Y</v>
          </cell>
          <cell r="Z276" t="str">
            <v>Not predicted to be repairable in situ without the removal of the Tank. Expected to need 2 mechanics to remove the tank.  Remove and replace tank in accordance with above.  Remove and replace the part with standard Tools. Repair by exchange available at F</v>
          </cell>
          <cell r="AA276" t="str">
            <v>No</v>
          </cell>
          <cell r="AB276" t="str">
            <v>Yes</v>
          </cell>
          <cell r="AC276">
            <v>0</v>
          </cell>
          <cell r="AD276">
            <v>0.5</v>
          </cell>
          <cell r="AE276">
            <v>0.18333333333333332</v>
          </cell>
          <cell r="AF276">
            <v>0.5</v>
          </cell>
          <cell r="AG276">
            <v>8.3333333333333329E-2</v>
          </cell>
          <cell r="AH276">
            <v>0</v>
          </cell>
          <cell r="AI276">
            <v>0</v>
          </cell>
          <cell r="AJ276">
            <v>1.2666666666666666</v>
          </cell>
          <cell r="AK276" t="str">
            <v xml:space="preserve">Not predicted to be repairable in situ without the removal of the Tank. </v>
          </cell>
          <cell r="AL276" t="str">
            <v xml:space="preserve">Expected to need 2 mechanics to remove the tank.  </v>
          </cell>
          <cell r="AM276" t="str">
            <v xml:space="preserve">Remove and replace tank in accordance with above.  </v>
          </cell>
          <cell r="AO276" t="str">
            <v xml:space="preserve">Remove and replace the part with standard Tools. </v>
          </cell>
          <cell r="AR276" t="str">
            <v xml:space="preserve">Repair by exchange available at First or Second line without special facilities. </v>
          </cell>
          <cell r="AS276" t="str">
            <v>Use thread-locking compound on fasteners. Use silicone grease on bonded seals for preservation.  Use anti-seizing grease/compound on bulkhead connectors and bolts.  Use  bonding compound on mounting strap clamp locations as required.</v>
          </cell>
          <cell r="AT276" t="str">
            <v xml:space="preserve">No Special Tools predicted. </v>
          </cell>
          <cell r="AU276">
            <v>2</v>
          </cell>
          <cell r="AV276" t="str">
            <v>yes - 10 years</v>
          </cell>
          <cell r="AY276">
            <v>285</v>
          </cell>
        </row>
        <row r="277">
          <cell r="A277">
            <v>286</v>
          </cell>
          <cell r="B277">
            <v>13</v>
          </cell>
          <cell r="C277" t="str">
            <v>FT28299</v>
          </cell>
          <cell r="E277" t="str">
            <v>SECONDARY TANK - 1 - SCOUT</v>
          </cell>
          <cell r="F277" t="str">
            <v>Seal</v>
          </cell>
          <cell r="G277" t="str">
            <v>Fuel Feed - Aft Pick Up(2) Optical sensor</v>
          </cell>
          <cell r="H277" t="str">
            <v>Backing Plate Gasket</v>
          </cell>
          <cell r="I277">
            <v>2</v>
          </cell>
          <cell r="J277">
            <v>2</v>
          </cell>
          <cell r="K277">
            <v>2.8915175482151878E-3</v>
          </cell>
          <cell r="L277">
            <v>5.7830350964303756E-3</v>
          </cell>
          <cell r="M277">
            <v>5.7830350964303757E-9</v>
          </cell>
          <cell r="N277">
            <v>172919580</v>
          </cell>
          <cell r="O277" t="str">
            <v>NPRD 95 P2- 98, Gasket P# 2-242N674-70 - 1/864.5979 GF converted to GM.</v>
          </cell>
          <cell r="Q277">
            <v>1</v>
          </cell>
          <cell r="R277">
            <v>1.6</v>
          </cell>
          <cell r="S277">
            <v>4.6264280771442998E-3</v>
          </cell>
          <cell r="T277">
            <v>5</v>
          </cell>
          <cell r="U277">
            <v>10</v>
          </cell>
          <cell r="V277" t="str">
            <v>510</v>
          </cell>
          <cell r="W277">
            <v>273</v>
          </cell>
          <cell r="X277" t="str">
            <v>SECONDARY TANK - 1 - SCOUT</v>
          </cell>
          <cell r="Y277" t="str">
            <v>Y</v>
          </cell>
          <cell r="Z277" t="str">
            <v>Not predicted to be repairable in situ without the removal of the Tank. Expected to need 2 mechanics to remove the tank.  Remove the Tank for access, See above for details. Remove the Top Access Plate. Remove and replace the Backing Ring and Gasket as nec</v>
          </cell>
          <cell r="AA277" t="str">
            <v>No</v>
          </cell>
          <cell r="AB277" t="str">
            <v>Yes</v>
          </cell>
          <cell r="AC277">
            <v>0</v>
          </cell>
          <cell r="AD277">
            <v>0.5</v>
          </cell>
          <cell r="AE277">
            <v>0.51666666666666661</v>
          </cell>
          <cell r="AF277">
            <v>0.5</v>
          </cell>
          <cell r="AG277">
            <v>8.3333333333333329E-2</v>
          </cell>
          <cell r="AH277">
            <v>0</v>
          </cell>
          <cell r="AI277">
            <v>0</v>
          </cell>
          <cell r="AJ277">
            <v>1.6</v>
          </cell>
          <cell r="AK277" t="str">
            <v xml:space="preserve">Not predicted to be repairable in situ without the removal of the Tank. </v>
          </cell>
          <cell r="AL277" t="str">
            <v xml:space="preserve">Expected to need 2 mechanics to remove the tank.  </v>
          </cell>
          <cell r="AM277" t="str">
            <v xml:space="preserve">Remove the Tank for access, See above for details. </v>
          </cell>
          <cell r="AN277" t="str">
            <v xml:space="preserve">Remove the Top Access Plate. </v>
          </cell>
          <cell r="AO277" t="str">
            <v xml:space="preserve">Remove and replace the Backing Ring and Gasket as necessary. </v>
          </cell>
          <cell r="AP277" t="str">
            <v xml:space="preserve">Reinstall in the reverse order. </v>
          </cell>
          <cell r="AR277" t="str">
            <v xml:space="preserve">Repair by exchange available at First or Second line without special facilities. </v>
          </cell>
          <cell r="AS277" t="str">
            <v>Use thread-locking compound on fasteners. Use silicone grease on bonded seals for preservation.  Use anti-seizing grease/compound on bulkhead connectors and bolts.  Use  bonding compound on mounting strap clamp locations as required.</v>
          </cell>
          <cell r="AT277" t="str">
            <v xml:space="preserve">No Special Tools predicted. </v>
          </cell>
          <cell r="AU277">
            <v>2</v>
          </cell>
          <cell r="AV277" t="str">
            <v>yes - 10 years</v>
          </cell>
          <cell r="AW277" t="str">
            <v>Life Limited.  Exchange at 10 years.</v>
          </cell>
          <cell r="AY277">
            <v>286</v>
          </cell>
        </row>
        <row r="278">
          <cell r="A278">
            <v>287</v>
          </cell>
          <cell r="B278">
            <v>11</v>
          </cell>
          <cell r="C278" t="str">
            <v>FT28298</v>
          </cell>
          <cell r="E278" t="str">
            <v>SECONDARY TANK - 1 - SCOUT</v>
          </cell>
          <cell r="F278" t="str">
            <v>Seal</v>
          </cell>
          <cell r="G278" t="str">
            <v>Fuel Feed - Aft Pick Up(2) Optical sensor</v>
          </cell>
          <cell r="H278" t="str">
            <v>Backing Plate</v>
          </cell>
          <cell r="I278">
            <v>1</v>
          </cell>
          <cell r="J278">
            <v>1</v>
          </cell>
          <cell r="K278">
            <v>0.224</v>
          </cell>
          <cell r="L278">
            <v>0.224</v>
          </cell>
          <cell r="M278">
            <v>2.2399999999999999E-7</v>
          </cell>
          <cell r="N278">
            <v>4464285.7142857146</v>
          </cell>
          <cell r="O278" t="str">
            <v>NPRD 95 P2-152, Plate - 0.008M GM converted to hours.</v>
          </cell>
          <cell r="Q278">
            <v>1</v>
          </cell>
          <cell r="R278">
            <v>0.6</v>
          </cell>
          <cell r="S278">
            <v>0.13439999999999999</v>
          </cell>
          <cell r="T278">
            <v>5</v>
          </cell>
          <cell r="U278">
            <v>10</v>
          </cell>
          <cell r="V278" t="str">
            <v>510</v>
          </cell>
          <cell r="W278">
            <v>274</v>
          </cell>
          <cell r="X278" t="str">
            <v>SECONDARY TANK - 1 - SCOUT</v>
          </cell>
          <cell r="Y278" t="str">
            <v>Y</v>
          </cell>
          <cell r="Z278" t="str">
            <v>Not predicted to be repairable in situ without the removal of the Tank. Expected to need 2 mechanics to remove the tank.  Remove the Tank for access, See above for details. Remove the Top Access Plate. Reinstall in the reverse order. Repair by exchange av</v>
          </cell>
          <cell r="AA278" t="str">
            <v>No</v>
          </cell>
          <cell r="AB278" t="str">
            <v>Yes</v>
          </cell>
          <cell r="AC278">
            <v>0</v>
          </cell>
          <cell r="AD278">
            <v>0</v>
          </cell>
          <cell r="AE278">
            <v>0.51666666666666661</v>
          </cell>
          <cell r="AF278">
            <v>0</v>
          </cell>
          <cell r="AG278">
            <v>8.3333333333333329E-2</v>
          </cell>
          <cell r="AH278">
            <v>0</v>
          </cell>
          <cell r="AI278">
            <v>0</v>
          </cell>
          <cell r="AJ278">
            <v>0.6</v>
          </cell>
          <cell r="AK278" t="str">
            <v xml:space="preserve">Not predicted to be repairable in situ without the removal of the Tank. </v>
          </cell>
          <cell r="AL278" t="str">
            <v xml:space="preserve">Expected to need 2 mechanics to remove the tank.  </v>
          </cell>
          <cell r="AM278" t="str">
            <v xml:space="preserve">Remove the Tank for access, See above for details. </v>
          </cell>
          <cell r="AN278" t="str">
            <v xml:space="preserve">Remove the Top Access Plate. </v>
          </cell>
          <cell r="AP278" t="str">
            <v xml:space="preserve">Reinstall in the reverse order. </v>
          </cell>
          <cell r="AR278" t="str">
            <v xml:space="preserve">Repair by exchange available at First or Second line without special facilities. </v>
          </cell>
          <cell r="AS278" t="str">
            <v>Use thread-locking compound on fasteners. Use silicone grease on bonded seals for preservation.  Use anti-seizing grease/compound on bulkhead connectors and bolts.  Use  bonding compound on mounting strap clamp locations as required.</v>
          </cell>
          <cell r="AT278" t="str">
            <v xml:space="preserve">No Special Tools predicted. </v>
          </cell>
          <cell r="AU278">
            <v>2</v>
          </cell>
          <cell r="AV278" t="str">
            <v>No</v>
          </cell>
          <cell r="AW278" t="str">
            <v xml:space="preserve">No predicted life limitations. </v>
          </cell>
          <cell r="AY278">
            <v>287</v>
          </cell>
        </row>
        <row r="279">
          <cell r="A279">
            <v>288</v>
          </cell>
          <cell r="B279">
            <v>6</v>
          </cell>
          <cell r="C279" t="str">
            <v>26MM BONDED</v>
          </cell>
          <cell r="E279" t="str">
            <v>SECONDARY TANK - 1 - SCOUT</v>
          </cell>
          <cell r="F279" t="str">
            <v>Fitting</v>
          </cell>
          <cell r="G279" t="str">
            <v>Fuel Feed - Aft Pick Up(2) Optical sensor</v>
          </cell>
          <cell r="H279" t="str">
            <v>26mm Bonded Seal</v>
          </cell>
          <cell r="I279">
            <v>1</v>
          </cell>
          <cell r="J279">
            <v>1</v>
          </cell>
          <cell r="K279">
            <v>0.19500000000000001</v>
          </cell>
          <cell r="L279">
            <v>0.19500000000000001</v>
          </cell>
          <cell r="M279">
            <v>1.9500000000000001E-7</v>
          </cell>
          <cell r="N279">
            <v>5128205.128205128</v>
          </cell>
          <cell r="O279" t="str">
            <v>NPRD 95 P2-179, Seal O-Ring - 0.0780 GF converted to GM.</v>
          </cell>
          <cell r="Q279">
            <v>1</v>
          </cell>
          <cell r="R279">
            <v>0.35</v>
          </cell>
          <cell r="S279">
            <v>6.8249999999999991E-2</v>
          </cell>
          <cell r="T279">
            <v>5</v>
          </cell>
          <cell r="U279">
            <v>10</v>
          </cell>
          <cell r="V279" t="str">
            <v>510</v>
          </cell>
          <cell r="W279">
            <v>275</v>
          </cell>
          <cell r="X279" t="str">
            <v>SECONDARY TANK - 1 - SCOUT</v>
          </cell>
          <cell r="Y279" t="str">
            <v>Y</v>
          </cell>
          <cell r="Z279" t="str">
            <v>Predicted to be repairable in situ. Expected to need 1 mechanic to conduct maintenance.  Remove and Replace the part with standard Tools. Repair by exchange available at First or Second line without special facilities. No consumeables predicted. No Specia</v>
          </cell>
          <cell r="AA279" t="str">
            <v>YES</v>
          </cell>
          <cell r="AB279" t="str">
            <v>NO</v>
          </cell>
          <cell r="AC279">
            <v>0</v>
          </cell>
          <cell r="AD279">
            <v>0</v>
          </cell>
          <cell r="AE279">
            <v>0.35</v>
          </cell>
          <cell r="AF279">
            <v>0</v>
          </cell>
          <cell r="AG279">
            <v>0</v>
          </cell>
          <cell r="AH279">
            <v>0</v>
          </cell>
          <cell r="AI279">
            <v>0</v>
          </cell>
          <cell r="AJ279">
            <v>0.35</v>
          </cell>
          <cell r="AK279" t="str">
            <v xml:space="preserve">Predicted to be repairable in situ. </v>
          </cell>
          <cell r="AL279" t="str">
            <v xml:space="preserve">Expected to need 1 mechanic to conduct maintenance.  </v>
          </cell>
          <cell r="AN279" t="str">
            <v xml:space="preserve">Remove and Replace the part with standard Tools. </v>
          </cell>
          <cell r="AR279" t="str">
            <v xml:space="preserve">Repair by exchange available at First or Second line without special facilities. </v>
          </cell>
          <cell r="AS279" t="str">
            <v xml:space="preserve">No consumeables predicted. </v>
          </cell>
          <cell r="AT279" t="str">
            <v xml:space="preserve">No Special Tools predicted. </v>
          </cell>
          <cell r="AU279">
            <v>1</v>
          </cell>
          <cell r="AV279" t="str">
            <v>yes - 10 years</v>
          </cell>
          <cell r="AW279" t="str">
            <v>Life Limited.  Exchange at 10 years.</v>
          </cell>
          <cell r="AY279">
            <v>288</v>
          </cell>
        </row>
        <row r="280">
          <cell r="A280">
            <v>289</v>
          </cell>
          <cell r="B280">
            <v>27</v>
          </cell>
          <cell r="C280" t="str">
            <v>Y-764305-20</v>
          </cell>
          <cell r="E280" t="str">
            <v>SECONDARY TANK - 1 - SCOUT</v>
          </cell>
          <cell r="F280" t="str">
            <v>Fitting</v>
          </cell>
          <cell r="G280" t="str">
            <v>Fuel Feed - Aft Pick Up(2) Optical sensor</v>
          </cell>
          <cell r="H280" t="str">
            <v>M26 Banjo Bolt</v>
          </cell>
          <cell r="I280">
            <v>1</v>
          </cell>
          <cell r="J280">
            <v>1</v>
          </cell>
          <cell r="K280">
            <v>2.5424000000000002</v>
          </cell>
          <cell r="L280">
            <v>2.5424000000000002</v>
          </cell>
          <cell r="M280">
            <v>2.5424000000000004E-6</v>
          </cell>
          <cell r="N280">
            <v>393329.13782252988</v>
          </cell>
          <cell r="O280" t="str">
            <v>NPRD 95 P2-49, Connector Adapter - 0.0908M converted to hours</v>
          </cell>
          <cell r="Q280">
            <v>1</v>
          </cell>
          <cell r="R280">
            <v>7.6666666666666661E-2</v>
          </cell>
          <cell r="S280">
            <v>0.19491733333333333</v>
          </cell>
          <cell r="T280">
            <v>5</v>
          </cell>
          <cell r="U280">
            <v>10</v>
          </cell>
          <cell r="V280" t="str">
            <v>510</v>
          </cell>
          <cell r="W280">
            <v>276</v>
          </cell>
          <cell r="X280" t="str">
            <v>SECONDARY TANK - 1 - SCOUT</v>
          </cell>
          <cell r="Y280" t="str">
            <v>Y</v>
          </cell>
          <cell r="Z280" t="str">
            <v>Predicted to be repairable in situ. Expected to need 1 mechanic to conduct maintenance.  Remove and replace the part with standard Tools. Repair by exchange available at First or Second line without special facilities. No consumeables predicted. No Specia</v>
          </cell>
          <cell r="AA280" t="str">
            <v>YES</v>
          </cell>
          <cell r="AB280" t="str">
            <v>NO</v>
          </cell>
          <cell r="AC280">
            <v>0</v>
          </cell>
          <cell r="AD280">
            <v>0</v>
          </cell>
          <cell r="AE280">
            <v>7.6666666666666661E-2</v>
          </cell>
          <cell r="AF280">
            <v>0</v>
          </cell>
          <cell r="AG280">
            <v>0</v>
          </cell>
          <cell r="AH280">
            <v>0</v>
          </cell>
          <cell r="AI280">
            <v>0</v>
          </cell>
          <cell r="AJ280">
            <v>7.6666666666666661E-2</v>
          </cell>
          <cell r="AK280" t="str">
            <v xml:space="preserve">Predicted to be repairable in situ. </v>
          </cell>
          <cell r="AL280" t="str">
            <v xml:space="preserve">Expected to need 1 mechanic to conduct maintenance.  </v>
          </cell>
          <cell r="AO280" t="str">
            <v xml:space="preserve">Remove and replace the part with standard Tools. </v>
          </cell>
          <cell r="AR280" t="str">
            <v xml:space="preserve">Repair by exchange available at First or Second line without special facilities. </v>
          </cell>
          <cell r="AS280" t="str">
            <v xml:space="preserve">No consumeables predicted. </v>
          </cell>
          <cell r="AT280" t="str">
            <v xml:space="preserve">No Special Tools predicted. </v>
          </cell>
          <cell r="AU280">
            <v>1</v>
          </cell>
          <cell r="AV280" t="str">
            <v>No</v>
          </cell>
          <cell r="AW280" t="str">
            <v xml:space="preserve">No predicted life limitations. </v>
          </cell>
          <cell r="AY280">
            <v>289</v>
          </cell>
        </row>
        <row r="281">
          <cell r="A281">
            <v>290</v>
          </cell>
          <cell r="B281">
            <v>49</v>
          </cell>
          <cell r="C281" t="str">
            <v>FT28289</v>
          </cell>
          <cell r="E281" t="str">
            <v>SECONDARY TANK - 1 - SCOUT</v>
          </cell>
          <cell r="F281" t="str">
            <v>Insert</v>
          </cell>
          <cell r="G281" t="str">
            <v>Fuel Feed - Aft Pick Up(2) Optical sensor</v>
          </cell>
          <cell r="H281" t="str">
            <v>Insert 1/2" UNF</v>
          </cell>
          <cell r="I281">
            <v>1</v>
          </cell>
          <cell r="J281">
            <v>1</v>
          </cell>
          <cell r="K281">
            <v>0.44800000000000001</v>
          </cell>
          <cell r="L281">
            <v>0.44800000000000001</v>
          </cell>
          <cell r="M281">
            <v>4.4799999999999999E-7</v>
          </cell>
          <cell r="N281">
            <v>2232142.8571428573</v>
          </cell>
          <cell r="O281" t="str">
            <v>NPRD 95 P2-122, Insert Mount Engine - 0.0160M converted to hours.</v>
          </cell>
          <cell r="Q281">
            <v>1</v>
          </cell>
          <cell r="R281">
            <v>1.1000000000000001</v>
          </cell>
          <cell r="S281">
            <v>0.49279999999999996</v>
          </cell>
          <cell r="T281">
            <v>5</v>
          </cell>
          <cell r="U281">
            <v>10</v>
          </cell>
          <cell r="V281" t="str">
            <v>510</v>
          </cell>
          <cell r="W281">
            <v>277</v>
          </cell>
          <cell r="X281" t="str">
            <v>SECONDARY TANK - 1 - SCOUT</v>
          </cell>
          <cell r="Y281" t="str">
            <v>Y</v>
          </cell>
          <cell r="Z281" t="str">
            <v>Not predicted to be repairable in situ without the removal of the Tank. Expected to need 2 mechanics to remove the tank.  Remove and replace tank in accordance with above.  V. difficult to repair.  Tank will be beyond economic repair. Repair by exchange a</v>
          </cell>
          <cell r="AA281" t="str">
            <v xml:space="preserve">NO </v>
          </cell>
          <cell r="AB281" t="str">
            <v>YES</v>
          </cell>
          <cell r="AC281">
            <v>0</v>
          </cell>
          <cell r="AD281">
            <v>0.5</v>
          </cell>
          <cell r="AE281">
            <v>1.6666666666666666E-2</v>
          </cell>
          <cell r="AF281">
            <v>0.5</v>
          </cell>
          <cell r="AG281">
            <v>8.3333333333333329E-2</v>
          </cell>
          <cell r="AH281">
            <v>0</v>
          </cell>
          <cell r="AI281">
            <v>0</v>
          </cell>
          <cell r="AJ281">
            <v>1.1000000000000001</v>
          </cell>
          <cell r="AK281" t="str">
            <v xml:space="preserve">Not predicted to be repairable in situ without the removal of the Tank. </v>
          </cell>
          <cell r="AL281" t="str">
            <v xml:space="preserve">Expected to need 2 mechanics to remove the tank.  </v>
          </cell>
          <cell r="AM281" t="str">
            <v xml:space="preserve">Remove and replace tank in accordance with above.  </v>
          </cell>
          <cell r="AN281" t="str">
            <v xml:space="preserve">V. difficult to repair.  Tank will be beyond economic repair. </v>
          </cell>
          <cell r="AR281" t="str">
            <v xml:space="preserve">Repair by exchange available at First or Second line without special facilities. </v>
          </cell>
          <cell r="AS281" t="str">
            <v>Use thread-locking compound on fasteners. Use silicone grease on bonded seals for preservation.  Use anti-seizing grease/compound on bulkhead connectors and bolts.  Use  bonding compound on mounting strap clamp locations as required.</v>
          </cell>
          <cell r="AT281" t="str">
            <v xml:space="preserve">No Special Tools predicted. </v>
          </cell>
          <cell r="AU281">
            <v>2</v>
          </cell>
          <cell r="AV281" t="str">
            <v>No</v>
          </cell>
          <cell r="AW281" t="str">
            <v xml:space="preserve">No predicted life limitations. </v>
          </cell>
          <cell r="AY281">
            <v>290</v>
          </cell>
        </row>
        <row r="282">
          <cell r="A282">
            <v>291</v>
          </cell>
          <cell r="B282">
            <v>3</v>
          </cell>
          <cell r="C282" t="str">
            <v/>
          </cell>
          <cell r="E282" t="str">
            <v>SECONDARY TANK - 1 - SCOUT</v>
          </cell>
          <cell r="F282" t="str">
            <v>Fitting</v>
          </cell>
          <cell r="G282" t="str">
            <v>Fuel Feed - Aft Pick Up(2) Optical sensor</v>
          </cell>
          <cell r="H282" t="str">
            <v>Optical sensor unit</v>
          </cell>
          <cell r="I282">
            <v>1</v>
          </cell>
          <cell r="J282">
            <v>1</v>
          </cell>
          <cell r="K282">
            <v>13</v>
          </cell>
          <cell r="L282">
            <v>13</v>
          </cell>
          <cell r="M282">
            <v>1.2999999999999999E-5</v>
          </cell>
          <cell r="N282">
            <v>76923.076923076922</v>
          </cell>
          <cell r="O282" t="str">
            <v>NPRD 95 P2-182, Sensor Level Liquid - 2.6 GB converted to GM.</v>
          </cell>
          <cell r="Q282">
            <v>1</v>
          </cell>
          <cell r="R282">
            <v>1.2666666666666666</v>
          </cell>
          <cell r="S282">
            <v>16.466666666666665</v>
          </cell>
          <cell r="T282">
            <v>5</v>
          </cell>
          <cell r="U282">
            <v>10</v>
          </cell>
          <cell r="V282" t="str">
            <v>510</v>
          </cell>
          <cell r="W282">
            <v>278</v>
          </cell>
          <cell r="X282" t="str">
            <v>SECONDARY TANK - 1 - SCOUT</v>
          </cell>
          <cell r="Y282" t="str">
            <v>Y</v>
          </cell>
          <cell r="Z282" t="str">
            <v>Not predicted to be repairable in situ without the removal of the Tank. Expected to need 2 mechanics to remove the tank.  Remove the Tank for access, See above for details. Remove and Replace the part with standard Tools. Repair by exchange available at F</v>
          </cell>
          <cell r="AA282" t="str">
            <v>No</v>
          </cell>
          <cell r="AB282" t="str">
            <v>Yes</v>
          </cell>
          <cell r="AC282">
            <v>0</v>
          </cell>
          <cell r="AD282">
            <v>0.5</v>
          </cell>
          <cell r="AE282">
            <v>0.18333333333333332</v>
          </cell>
          <cell r="AF282">
            <v>0.5</v>
          </cell>
          <cell r="AG282">
            <v>8.3333333333333329E-2</v>
          </cell>
          <cell r="AH282">
            <v>0</v>
          </cell>
          <cell r="AI282">
            <v>0</v>
          </cell>
          <cell r="AJ282">
            <v>1.2666666666666666</v>
          </cell>
          <cell r="AK282" t="str">
            <v xml:space="preserve">Not predicted to be repairable in situ without the removal of the Tank. </v>
          </cell>
          <cell r="AL282" t="str">
            <v xml:space="preserve">Expected to need 2 mechanics to remove the tank.  </v>
          </cell>
          <cell r="AM282" t="str">
            <v xml:space="preserve">Remove the Tank for access, See above for details. </v>
          </cell>
          <cell r="AN282" t="str">
            <v xml:space="preserve">Remove and Replace the part with standard Tools. </v>
          </cell>
          <cell r="AR282" t="str">
            <v xml:space="preserve">Repair by exchange available at First or Second line without special facilities. </v>
          </cell>
          <cell r="AS282" t="str">
            <v>Use thread-locking compound on fasteners. Use silicone grease on bonded seals for preservation.  Use anti-seizing grease/compound on bulkhead connectors and bolts.  Use  bonding compound on mounting strap clamp locations as required.</v>
          </cell>
          <cell r="AT282" t="str">
            <v>Due to availlability.  This part is highly likley to require imperial spanner.</v>
          </cell>
          <cell r="AU282">
            <v>2</v>
          </cell>
          <cell r="AV282" t="str">
            <v>No</v>
          </cell>
          <cell r="AW282" t="str">
            <v xml:space="preserve">No predicted life limitations. </v>
          </cell>
          <cell r="AY282">
            <v>291</v>
          </cell>
        </row>
        <row r="283">
          <cell r="A283">
            <v>292</v>
          </cell>
          <cell r="B283">
            <v>4</v>
          </cell>
          <cell r="C283" t="str">
            <v>Y-BS1/2UNF</v>
          </cell>
          <cell r="E283" t="str">
            <v>SECONDARY TANK - 1 - SCOUT</v>
          </cell>
          <cell r="F283" t="str">
            <v>Seal</v>
          </cell>
          <cell r="G283" t="str">
            <v>Fuel Feed - Aft Pick Up(2) Optical sensor</v>
          </cell>
          <cell r="H283" t="str">
            <v>Washer 1/2 UNF</v>
          </cell>
          <cell r="I283">
            <v>1</v>
          </cell>
          <cell r="J283">
            <v>1</v>
          </cell>
          <cell r="K283">
            <v>1.6613753838518822E-2</v>
          </cell>
          <cell r="L283">
            <v>1.6613753838518822E-2</v>
          </cell>
          <cell r="M283">
            <v>1.6613753838518823E-8</v>
          </cell>
          <cell r="N283">
            <v>60191092.857142858</v>
          </cell>
          <cell r="O283" t="str">
            <v>NPRD 95 P2-237, Washer P# 7748743 - 1/1685.3506M GM converted to hours</v>
          </cell>
          <cell r="Q283">
            <v>1</v>
          </cell>
          <cell r="R283">
            <v>0.35</v>
          </cell>
          <cell r="S283">
            <v>5.8148138434815878E-3</v>
          </cell>
          <cell r="T283">
            <v>5</v>
          </cell>
          <cell r="U283">
            <v>10</v>
          </cell>
          <cell r="V283" t="str">
            <v>510</v>
          </cell>
          <cell r="W283">
            <v>279</v>
          </cell>
          <cell r="X283" t="str">
            <v>SECONDARY TANK - 1 - SCOUT</v>
          </cell>
          <cell r="Y283" t="str">
            <v>Y</v>
          </cell>
          <cell r="Z283" t="str">
            <v>Predicted to be repairable in situ. Expected to need 1 mechanic to conduct maintenance.  Remove and replace the part with standard Tools. Repair by exchange available at First or Second line without special facilities. No consumeables predicted. No Specia</v>
          </cell>
          <cell r="AA283" t="str">
            <v>YES</v>
          </cell>
          <cell r="AB283" t="str">
            <v>NO</v>
          </cell>
          <cell r="AC283">
            <v>0</v>
          </cell>
          <cell r="AD283">
            <v>0</v>
          </cell>
          <cell r="AE283">
            <v>0.35</v>
          </cell>
          <cell r="AF283">
            <v>0</v>
          </cell>
          <cell r="AG283">
            <v>0</v>
          </cell>
          <cell r="AH283">
            <v>0</v>
          </cell>
          <cell r="AI283">
            <v>0</v>
          </cell>
          <cell r="AJ283">
            <v>0.35</v>
          </cell>
          <cell r="AK283" t="str">
            <v xml:space="preserve">Predicted to be repairable in situ. </v>
          </cell>
          <cell r="AL283" t="str">
            <v xml:space="preserve">Expected to need 1 mechanic to conduct maintenance.  </v>
          </cell>
          <cell r="AO283" t="str">
            <v xml:space="preserve">Remove and replace the part with standard Tools. </v>
          </cell>
          <cell r="AR283" t="str">
            <v xml:space="preserve">Repair by exchange available at First or Second line without special facilities. </v>
          </cell>
          <cell r="AS283" t="str">
            <v xml:space="preserve">No consumeables predicted. </v>
          </cell>
          <cell r="AT283" t="str">
            <v xml:space="preserve">No Special Tools predicted. (May require 1/2 inch spanners due to part availability).  </v>
          </cell>
          <cell r="AU283">
            <v>1</v>
          </cell>
          <cell r="AV283" t="str">
            <v>No</v>
          </cell>
          <cell r="AW283" t="str">
            <v xml:space="preserve">No predicted life limitations. </v>
          </cell>
          <cell r="AY283">
            <v>292</v>
          </cell>
        </row>
        <row r="284">
          <cell r="A284">
            <v>293</v>
          </cell>
          <cell r="B284">
            <v>25</v>
          </cell>
          <cell r="C284" t="str">
            <v>FT28450</v>
          </cell>
          <cell r="E284" t="str">
            <v>SECONDARY TANK - 1 - SCOUT</v>
          </cell>
          <cell r="F284" t="str">
            <v>Fitting</v>
          </cell>
          <cell r="G284" t="str">
            <v>Fuel Feed - Fwd Pick Up(1)   Optical sensor</v>
          </cell>
          <cell r="H284" t="str">
            <v>FNAV ASSEMBLY</v>
          </cell>
          <cell r="I284">
            <v>1</v>
          </cell>
          <cell r="J284">
            <v>1</v>
          </cell>
          <cell r="K284">
            <v>2.6158200555016551</v>
          </cell>
          <cell r="L284">
            <v>2.6158200555016551</v>
          </cell>
          <cell r="M284">
            <v>2.6158200555016553E-6</v>
          </cell>
          <cell r="N284">
            <v>382289.29314031987</v>
          </cell>
          <cell r="O284" t="str">
            <v>Part comparison to FT54024</v>
          </cell>
          <cell r="Q284">
            <v>1</v>
          </cell>
          <cell r="R284">
            <v>1.2666666666666666</v>
          </cell>
          <cell r="S284">
            <v>3.3133720703020964</v>
          </cell>
          <cell r="T284">
            <v>5</v>
          </cell>
          <cell r="U284">
            <v>11</v>
          </cell>
          <cell r="V284" t="str">
            <v>511</v>
          </cell>
          <cell r="W284">
            <v>280</v>
          </cell>
          <cell r="X284" t="str">
            <v>SECONDARY TANK - 1 - SCOUT</v>
          </cell>
          <cell r="Y284" t="str">
            <v>Y</v>
          </cell>
          <cell r="Z284" t="str">
            <v>Not predicted to be repairable in situ without the removal of the Tank. Expected to need 2 mechanics to remove the tank.  Remove and replace tank in accordance with above.  Remove and replace the part with standard Tools. Repair by exchange available at F</v>
          </cell>
          <cell r="AA284" t="str">
            <v>No</v>
          </cell>
          <cell r="AB284" t="str">
            <v>Yes</v>
          </cell>
          <cell r="AC284">
            <v>0</v>
          </cell>
          <cell r="AD284">
            <v>0.5</v>
          </cell>
          <cell r="AE284">
            <v>0.18333333333333332</v>
          </cell>
          <cell r="AF284">
            <v>0.5</v>
          </cell>
          <cell r="AG284">
            <v>8.3333333333333329E-2</v>
          </cell>
          <cell r="AH284">
            <v>0</v>
          </cell>
          <cell r="AI284">
            <v>0</v>
          </cell>
          <cell r="AJ284">
            <v>1.2666666666666666</v>
          </cell>
          <cell r="AK284" t="str">
            <v xml:space="preserve">Not predicted to be repairable in situ without the removal of the Tank. </v>
          </cell>
          <cell r="AL284" t="str">
            <v xml:space="preserve">Expected to need 2 mechanics to remove the tank.  </v>
          </cell>
          <cell r="AM284" t="str">
            <v xml:space="preserve">Remove and replace tank in accordance with above.  </v>
          </cell>
          <cell r="AO284" t="str">
            <v xml:space="preserve">Remove and replace the part with standard Tools. </v>
          </cell>
          <cell r="AR284" t="str">
            <v xml:space="preserve">Repair by exchange available at First or Second line without special facilities. </v>
          </cell>
          <cell r="AS284" t="str">
            <v>Use thread-locking compound on fasteners. Use silicone grease on bonded seals for preservation.  Use anti-seizing grease/compound on bulkhead connectors and bolts.  Use  bonding compound on mounting strap clamp locations as required.</v>
          </cell>
          <cell r="AT284" t="str">
            <v xml:space="preserve">No Special Tools predicted. </v>
          </cell>
          <cell r="AU284">
            <v>2</v>
          </cell>
          <cell r="AV284" t="str">
            <v>No</v>
          </cell>
          <cell r="AW284" t="str">
            <v xml:space="preserve">No predicted life limitations. </v>
          </cell>
          <cell r="AY284">
            <v>293</v>
          </cell>
        </row>
        <row r="285">
          <cell r="A285">
            <v>294</v>
          </cell>
          <cell r="B285">
            <v>6</v>
          </cell>
          <cell r="C285" t="str">
            <v>26MM BONDED</v>
          </cell>
          <cell r="E285" t="str">
            <v>SECONDARY TANK - 1 - SCOUT</v>
          </cell>
          <cell r="F285" t="str">
            <v>Seal</v>
          </cell>
          <cell r="G285" t="str">
            <v>Fuel Feed - Fwd Pick Up(1)   Optical sensor</v>
          </cell>
          <cell r="H285" t="str">
            <v>26mm Bonded Seal</v>
          </cell>
          <cell r="I285">
            <v>1</v>
          </cell>
          <cell r="J285">
            <v>1</v>
          </cell>
          <cell r="K285">
            <v>0.19500000000000001</v>
          </cell>
          <cell r="L285">
            <v>0.19500000000000001</v>
          </cell>
          <cell r="M285">
            <v>1.9500000000000001E-7</v>
          </cell>
          <cell r="N285">
            <v>5128205.128205128</v>
          </cell>
          <cell r="O285" t="str">
            <v>NPRD 95 P2-179, Seal O-Ring - 0.0780 GF converted to GM.</v>
          </cell>
          <cell r="Q285">
            <v>1</v>
          </cell>
          <cell r="R285">
            <v>1.8833333333333333</v>
          </cell>
          <cell r="S285">
            <v>0.36725000000000002</v>
          </cell>
          <cell r="T285">
            <v>5</v>
          </cell>
          <cell r="U285">
            <v>11</v>
          </cell>
          <cell r="V285" t="str">
            <v>511</v>
          </cell>
          <cell r="W285">
            <v>281</v>
          </cell>
          <cell r="X285" t="str">
            <v>SECONDARY TANK - 1 - SCOUT</v>
          </cell>
          <cell r="Y285" t="str">
            <v>Y</v>
          </cell>
          <cell r="Z285" t="str">
            <v>Not predicted to be repairable in situ without the removal of the Tank. Expected to need 2 mechanics to remove the tank.  Remove the Tank for access, See above for details. Remove Top plate to gain access to the Bulkhead to prevent excessive torque forces</v>
          </cell>
          <cell r="AA285" t="str">
            <v xml:space="preserve">No </v>
          </cell>
          <cell r="AB285" t="str">
            <v>Yes</v>
          </cell>
          <cell r="AC285">
            <v>0</v>
          </cell>
          <cell r="AD285">
            <v>0.875</v>
          </cell>
          <cell r="AE285">
            <v>0.05</v>
          </cell>
          <cell r="AF285">
            <v>0.875</v>
          </cell>
          <cell r="AG285">
            <v>8.3333333333333329E-2</v>
          </cell>
          <cell r="AH285">
            <v>0</v>
          </cell>
          <cell r="AI285">
            <v>0</v>
          </cell>
          <cell r="AJ285">
            <v>1.8833333333333333</v>
          </cell>
          <cell r="AK285" t="str">
            <v xml:space="preserve">Not predicted to be repairable in situ without the removal of the Tank. </v>
          </cell>
          <cell r="AL285" t="str">
            <v xml:space="preserve">Expected to need 2 mechanics to remove the tank.  </v>
          </cell>
          <cell r="AM285" t="str">
            <v xml:space="preserve">Remove the Tank for access, See above for details. Remove Top plate to gain access to the Bulkhead to prevent excessive torque forces. May require the removal of Safoam to gain access. </v>
          </cell>
          <cell r="AR285" t="str">
            <v xml:space="preserve">Repair by exchange available at First or Second line without special facilities. </v>
          </cell>
          <cell r="AS285" t="str">
            <v>Use thread-locking compound on fasteners. Use silicone grease on bonded seals for preservation.  Use anti-seizing grease/compound on bulkhead connectors and bolts.  Use  bonding compound on mounting strap clamp locations as required.</v>
          </cell>
          <cell r="AT285" t="str">
            <v xml:space="preserve">No Special Tools predicted. </v>
          </cell>
          <cell r="AU285">
            <v>2</v>
          </cell>
          <cell r="AV285" t="str">
            <v>yes - 10 years</v>
          </cell>
          <cell r="AW285" t="str">
            <v>Life Limited.  Exchange at 10 years.</v>
          </cell>
          <cell r="AY285">
            <v>294</v>
          </cell>
        </row>
        <row r="286">
          <cell r="A286">
            <v>295</v>
          </cell>
          <cell r="B286">
            <v>27</v>
          </cell>
          <cell r="C286" t="str">
            <v>Y-764305-20</v>
          </cell>
          <cell r="E286" t="str">
            <v>SECONDARY TANK - 1 - SCOUT</v>
          </cell>
          <cell r="F286" t="str">
            <v>Fitting</v>
          </cell>
          <cell r="G286" t="str">
            <v>Fuel Feed - Fwd Pick Up(1)   Optical sensor</v>
          </cell>
          <cell r="H286" t="str">
            <v>M26 Banjo Bolt</v>
          </cell>
          <cell r="I286">
            <v>1</v>
          </cell>
          <cell r="J286">
            <v>1</v>
          </cell>
          <cell r="K286">
            <v>2.5424000000000002</v>
          </cell>
          <cell r="L286">
            <v>2.5424000000000002</v>
          </cell>
          <cell r="M286">
            <v>2.5424000000000004E-6</v>
          </cell>
          <cell r="N286">
            <v>393329.13782252988</v>
          </cell>
          <cell r="O286" t="str">
            <v>NPRD 95 P2-49, Connector Adapter - 0.0908M converted to hours</v>
          </cell>
          <cell r="Q286">
            <v>1</v>
          </cell>
          <cell r="R286">
            <v>7.6666666666666661E-2</v>
          </cell>
          <cell r="S286">
            <v>0.19491733333333333</v>
          </cell>
          <cell r="T286">
            <v>5</v>
          </cell>
          <cell r="U286">
            <v>11</v>
          </cell>
          <cell r="V286" t="str">
            <v>511</v>
          </cell>
          <cell r="W286">
            <v>282</v>
          </cell>
          <cell r="X286" t="str">
            <v>SECONDARY TANK - 1 - SCOUT</v>
          </cell>
          <cell r="Y286" t="str">
            <v>Y</v>
          </cell>
          <cell r="Z286" t="str">
            <v>Predicted to be repairable in situ. Expected to need 1 mechanic to conduct maintenance.  Remove and replace the part with standard Tools. Repair by exchange available at First or Second line without special facilities. No consumeables predicted. No Specia</v>
          </cell>
          <cell r="AA286" t="str">
            <v>YES</v>
          </cell>
          <cell r="AB286" t="str">
            <v>NO</v>
          </cell>
          <cell r="AC286">
            <v>0</v>
          </cell>
          <cell r="AD286">
            <v>0</v>
          </cell>
          <cell r="AE286">
            <v>7.6666666666666661E-2</v>
          </cell>
          <cell r="AF286">
            <v>0</v>
          </cell>
          <cell r="AG286">
            <v>0</v>
          </cell>
          <cell r="AH286">
            <v>0</v>
          </cell>
          <cell r="AI286">
            <v>0</v>
          </cell>
          <cell r="AJ286">
            <v>7.6666666666666661E-2</v>
          </cell>
          <cell r="AK286" t="str">
            <v xml:space="preserve">Predicted to be repairable in situ. </v>
          </cell>
          <cell r="AL286" t="str">
            <v xml:space="preserve">Expected to need 1 mechanic to conduct maintenance.  </v>
          </cell>
          <cell r="AO286" t="str">
            <v xml:space="preserve">Remove and replace the part with standard Tools. </v>
          </cell>
          <cell r="AR286" t="str">
            <v xml:space="preserve">Repair by exchange available at First or Second line without special facilities. </v>
          </cell>
          <cell r="AS286" t="str">
            <v xml:space="preserve">No consumeables predicted. </v>
          </cell>
          <cell r="AT286" t="str">
            <v xml:space="preserve">No Special Tools predicted. </v>
          </cell>
          <cell r="AU286">
            <v>1</v>
          </cell>
          <cell r="AV286" t="str">
            <v>No</v>
          </cell>
          <cell r="AW286" t="str">
            <v xml:space="preserve">No predicted life limitations. </v>
          </cell>
          <cell r="AY286">
            <v>295</v>
          </cell>
        </row>
        <row r="287">
          <cell r="A287">
            <v>296</v>
          </cell>
          <cell r="B287">
            <v>49</v>
          </cell>
          <cell r="C287" t="str">
            <v>FT28289</v>
          </cell>
          <cell r="E287" t="str">
            <v>SECONDARY TANK - 1 - SCOUT</v>
          </cell>
          <cell r="F287" t="str">
            <v>Insert</v>
          </cell>
          <cell r="G287" t="str">
            <v>Fuel Feed - Fwd Pick Up(1)   Optical sensor</v>
          </cell>
          <cell r="H287" t="str">
            <v>Insert 1/2" UNF</v>
          </cell>
          <cell r="I287">
            <v>1</v>
          </cell>
          <cell r="J287">
            <v>1</v>
          </cell>
          <cell r="K287">
            <v>0.44800000000000001</v>
          </cell>
          <cell r="L287">
            <v>0.44800000000000001</v>
          </cell>
          <cell r="M287">
            <v>4.4799999999999999E-7</v>
          </cell>
          <cell r="N287">
            <v>2232142.8571428573</v>
          </cell>
          <cell r="O287" t="str">
            <v>NPRD 95 P2-122, Insert Mount Engine - 0.0160M converted to hours.</v>
          </cell>
          <cell r="Q287">
            <v>1</v>
          </cell>
          <cell r="R287">
            <v>1.1000000000000001</v>
          </cell>
          <cell r="S287">
            <v>0.49279999999999996</v>
          </cell>
          <cell r="T287">
            <v>5</v>
          </cell>
          <cell r="U287">
            <v>11</v>
          </cell>
          <cell r="V287" t="str">
            <v>511</v>
          </cell>
          <cell r="W287">
            <v>283</v>
          </cell>
          <cell r="X287" t="str">
            <v>SECONDARY TANK - 1 - SCOUT</v>
          </cell>
          <cell r="Y287" t="str">
            <v>Y</v>
          </cell>
          <cell r="Z287" t="str">
            <v>Not predicted to be repairable in situ without the removal of the Tank. Expected to need 2 mechanics to remove the tank.  Remove and replace tank in accordance with above.  V. difficult to repair.  Tank will be beyond economic repair. Repair by exchange a</v>
          </cell>
          <cell r="AA287" t="str">
            <v xml:space="preserve">NO </v>
          </cell>
          <cell r="AB287" t="str">
            <v>YES</v>
          </cell>
          <cell r="AC287">
            <v>0</v>
          </cell>
          <cell r="AD287">
            <v>0.5</v>
          </cell>
          <cell r="AE287">
            <v>1.6666666666666666E-2</v>
          </cell>
          <cell r="AF287">
            <v>0.5</v>
          </cell>
          <cell r="AG287">
            <v>8.3333333333333329E-2</v>
          </cell>
          <cell r="AH287">
            <v>0</v>
          </cell>
          <cell r="AI287">
            <v>0</v>
          </cell>
          <cell r="AJ287">
            <v>1.1000000000000001</v>
          </cell>
          <cell r="AK287" t="str">
            <v xml:space="preserve">Not predicted to be repairable in situ without the removal of the Tank. </v>
          </cell>
          <cell r="AL287" t="str">
            <v xml:space="preserve">Expected to need 2 mechanics to remove the tank.  </v>
          </cell>
          <cell r="AM287" t="str">
            <v xml:space="preserve">Remove and replace tank in accordance with above.  </v>
          </cell>
          <cell r="AN287" t="str">
            <v xml:space="preserve">V. difficult to repair.  Tank will be beyond economic repair. </v>
          </cell>
          <cell r="AR287" t="str">
            <v xml:space="preserve">Repair by exchange available at First or Second line without special facilities. </v>
          </cell>
          <cell r="AS287" t="str">
            <v>Use thread-locking compound on fasteners. Use silicone grease on bonded seals for preservation.  Use anti-seizing grease/compound on bulkhead connectors and bolts.  Use  bonding compound on mounting strap clamp locations as required.</v>
          </cell>
          <cell r="AT287" t="str">
            <v xml:space="preserve">No Special Tools predicted. </v>
          </cell>
          <cell r="AU287">
            <v>2</v>
          </cell>
          <cell r="AV287" t="str">
            <v>No</v>
          </cell>
          <cell r="AW287" t="str">
            <v xml:space="preserve">No predicted life limitations. </v>
          </cell>
          <cell r="AY287">
            <v>296</v>
          </cell>
        </row>
        <row r="288">
          <cell r="A288">
            <v>297</v>
          </cell>
          <cell r="B288">
            <v>3</v>
          </cell>
          <cell r="C288" t="str">
            <v/>
          </cell>
          <cell r="E288" t="str">
            <v>SECONDARY TANK - 1 - SCOUT</v>
          </cell>
          <cell r="F288" t="str">
            <v>Fitting</v>
          </cell>
          <cell r="G288" t="str">
            <v>Fuel Feed - Fwd Pick Up(1)   Optical sensor</v>
          </cell>
          <cell r="H288" t="str">
            <v>Optical sensor unit</v>
          </cell>
          <cell r="I288">
            <v>1</v>
          </cell>
          <cell r="J288">
            <v>1</v>
          </cell>
          <cell r="K288">
            <v>13</v>
          </cell>
          <cell r="L288">
            <v>13</v>
          </cell>
          <cell r="M288">
            <v>1.2999999999999999E-5</v>
          </cell>
          <cell r="N288">
            <v>76923.076923076922</v>
          </cell>
          <cell r="O288" t="str">
            <v>NPRD 95 P2-182, Sensor Level Liquid - 2.6 GB converted to GM.</v>
          </cell>
          <cell r="Q288">
            <v>1</v>
          </cell>
          <cell r="R288">
            <v>1.2666666666666666</v>
          </cell>
          <cell r="S288">
            <v>16.466666666666665</v>
          </cell>
          <cell r="T288">
            <v>5</v>
          </cell>
          <cell r="U288">
            <v>11</v>
          </cell>
          <cell r="V288" t="str">
            <v>511</v>
          </cell>
          <cell r="W288">
            <v>284</v>
          </cell>
          <cell r="X288" t="str">
            <v>SECONDARY TANK - 1 - SCOUT</v>
          </cell>
          <cell r="Y288" t="str">
            <v>Y</v>
          </cell>
          <cell r="Z288" t="str">
            <v>Not predicted to be repairable in situ without the removal of the Tank. Expected to need 2 mechanics to remove the tank.  Remove the Tank for access, See above for details. Remove and Replace the part with standard Tools. Repair by exchange available at F</v>
          </cell>
          <cell r="AA288" t="str">
            <v>No</v>
          </cell>
          <cell r="AB288" t="str">
            <v>Yes</v>
          </cell>
          <cell r="AC288">
            <v>0</v>
          </cell>
          <cell r="AD288">
            <v>0.5</v>
          </cell>
          <cell r="AE288">
            <v>0.18333333333333332</v>
          </cell>
          <cell r="AF288">
            <v>0.5</v>
          </cell>
          <cell r="AG288">
            <v>8.3333333333333329E-2</v>
          </cell>
          <cell r="AH288">
            <v>0</v>
          </cell>
          <cell r="AI288">
            <v>0</v>
          </cell>
          <cell r="AJ288">
            <v>1.2666666666666666</v>
          </cell>
          <cell r="AK288" t="str">
            <v xml:space="preserve">Not predicted to be repairable in situ without the removal of the Tank. </v>
          </cell>
          <cell r="AL288" t="str">
            <v xml:space="preserve">Expected to need 2 mechanics to remove the tank.  </v>
          </cell>
          <cell r="AM288" t="str">
            <v xml:space="preserve">Remove the Tank for access, See above for details. </v>
          </cell>
          <cell r="AN288" t="str">
            <v xml:space="preserve">Remove and Replace the part with standard Tools. </v>
          </cell>
          <cell r="AR288" t="str">
            <v xml:space="preserve">Repair by exchange available at First or Second line without special facilities. </v>
          </cell>
          <cell r="AS288" t="str">
            <v>Use thread-locking compound on fasteners. Use silicone grease on bonded seals for preservation.  Use anti-seizing grease/compound on bulkhead connectors and bolts.  Use  bonding compound on mounting strap clamp locations as required.</v>
          </cell>
          <cell r="AT288" t="str">
            <v>Due to availlability.  This part is highly likley to require imperial spanner.</v>
          </cell>
          <cell r="AU288">
            <v>2</v>
          </cell>
          <cell r="AV288" t="str">
            <v>No</v>
          </cell>
          <cell r="AW288" t="str">
            <v xml:space="preserve">No predicted life limitations. </v>
          </cell>
          <cell r="AY288">
            <v>297</v>
          </cell>
        </row>
        <row r="289">
          <cell r="A289">
            <v>298</v>
          </cell>
          <cell r="B289">
            <v>4</v>
          </cell>
          <cell r="C289" t="str">
            <v>1/2 IN BONDED</v>
          </cell>
          <cell r="E289" t="str">
            <v>SECONDARY TANK - 1 - SCOUT</v>
          </cell>
          <cell r="F289" t="str">
            <v>Seal</v>
          </cell>
          <cell r="G289" t="str">
            <v>Fuel Feed - Fwd Pick Up(1)   Optical sensor</v>
          </cell>
          <cell r="H289" t="str">
            <v>Washer 1/2 UNF</v>
          </cell>
          <cell r="I289">
            <v>1</v>
          </cell>
          <cell r="J289">
            <v>1</v>
          </cell>
          <cell r="K289">
            <v>1.6613753838518822E-2</v>
          </cell>
          <cell r="L289">
            <v>1.6613753838518822E-2</v>
          </cell>
          <cell r="M289">
            <v>1.6613753838518823E-8</v>
          </cell>
          <cell r="N289">
            <v>60191092.857142858</v>
          </cell>
          <cell r="O289" t="str">
            <v>NPRD 95 P2-237, Washer P# 7748743 - 1/1685.3506M GM converted to hours</v>
          </cell>
          <cell r="Q289">
            <v>1</v>
          </cell>
          <cell r="R289">
            <v>0.35</v>
          </cell>
          <cell r="S289">
            <v>5.8148138434815878E-3</v>
          </cell>
          <cell r="T289">
            <v>5</v>
          </cell>
          <cell r="U289">
            <v>11</v>
          </cell>
          <cell r="V289" t="str">
            <v>511</v>
          </cell>
          <cell r="W289">
            <v>285</v>
          </cell>
          <cell r="X289" t="str">
            <v>SECONDARY TANK - 1 - SCOUT</v>
          </cell>
          <cell r="Y289" t="str">
            <v>Y</v>
          </cell>
          <cell r="Z289" t="str">
            <v>Predicted to be repairable in situ. Expected to need 1 mechanic to conduct maintenance.  Remove and replace the part with standard Tools. Repair by exchange available at First or Second line without special facilities. No consumeables predicted. No Specia</v>
          </cell>
          <cell r="AA289" t="str">
            <v>YES</v>
          </cell>
          <cell r="AB289" t="str">
            <v>NO</v>
          </cell>
          <cell r="AC289">
            <v>0</v>
          </cell>
          <cell r="AD289">
            <v>0</v>
          </cell>
          <cell r="AE289">
            <v>0.35</v>
          </cell>
          <cell r="AF289">
            <v>0</v>
          </cell>
          <cell r="AG289">
            <v>0</v>
          </cell>
          <cell r="AH289">
            <v>0</v>
          </cell>
          <cell r="AI289">
            <v>0</v>
          </cell>
          <cell r="AJ289">
            <v>0.35</v>
          </cell>
          <cell r="AK289" t="str">
            <v xml:space="preserve">Predicted to be repairable in situ. </v>
          </cell>
          <cell r="AL289" t="str">
            <v xml:space="preserve">Expected to need 1 mechanic to conduct maintenance.  </v>
          </cell>
          <cell r="AO289" t="str">
            <v xml:space="preserve">Remove and replace the part with standard Tools. </v>
          </cell>
          <cell r="AR289" t="str">
            <v xml:space="preserve">Repair by exchange available at First or Second line without special facilities. </v>
          </cell>
          <cell r="AS289" t="str">
            <v xml:space="preserve">No consumeables predicted. </v>
          </cell>
          <cell r="AT289" t="str">
            <v xml:space="preserve">No Special Tools predicted. (May require 1/2 inch spanners due to part availability).  </v>
          </cell>
          <cell r="AU289">
            <v>1</v>
          </cell>
          <cell r="AV289" t="str">
            <v>No</v>
          </cell>
          <cell r="AW289" t="str">
            <v xml:space="preserve">No predicted life limitations. </v>
          </cell>
          <cell r="AY289">
            <v>298</v>
          </cell>
        </row>
        <row r="290">
          <cell r="A290">
            <v>299</v>
          </cell>
          <cell r="B290">
            <v>29</v>
          </cell>
          <cell r="C290" t="str">
            <v>LD45FR/10</v>
          </cell>
          <cell r="E290" t="str">
            <v>SECONDARY TANK - 1 - SCOUT</v>
          </cell>
          <cell r="F290" t="str">
            <v>Filler</v>
          </cell>
          <cell r="G290" t="str">
            <v>Pillar Interface Sponge</v>
          </cell>
          <cell r="H290" t="str">
            <v>Interface Sponge</v>
          </cell>
          <cell r="I290">
            <v>1</v>
          </cell>
          <cell r="J290">
            <v>1</v>
          </cell>
          <cell r="K290">
            <v>1</v>
          </cell>
          <cell r="L290">
            <v>1</v>
          </cell>
          <cell r="M290">
            <v>9.9999999999999995E-7</v>
          </cell>
          <cell r="N290">
            <v>1000000</v>
          </cell>
          <cell r="O290" t="str">
            <v>Unsubstantiated Estimate</v>
          </cell>
          <cell r="Q290">
            <v>1</v>
          </cell>
          <cell r="R290">
            <v>1.1000000000000001</v>
          </cell>
          <cell r="S290">
            <v>1.1000000000000001</v>
          </cell>
          <cell r="T290">
            <v>5</v>
          </cell>
          <cell r="U290">
            <v>12</v>
          </cell>
          <cell r="V290" t="str">
            <v>512</v>
          </cell>
          <cell r="W290">
            <v>286</v>
          </cell>
          <cell r="X290" t="str">
            <v>SECONDARY TANK - 1 - SCOUT</v>
          </cell>
          <cell r="Y290" t="str">
            <v>Y</v>
          </cell>
          <cell r="Z290" t="str">
            <v>Not predicted to be repairable in situ without the removal of the Tank. Expected to need 2 mechanics to remove the tank.  Remove and replace tank in accordance with above.  Vendor approved repair of the tank is predicted to be too time consuming for level</v>
          </cell>
          <cell r="AA290" t="str">
            <v>NO</v>
          </cell>
          <cell r="AB290" t="str">
            <v>YES</v>
          </cell>
          <cell r="AC290">
            <v>0</v>
          </cell>
          <cell r="AD290">
            <v>0.5</v>
          </cell>
          <cell r="AE290">
            <v>1.6666666666666666E-2</v>
          </cell>
          <cell r="AF290">
            <v>0.5</v>
          </cell>
          <cell r="AG290">
            <v>8.3333333333333329E-2</v>
          </cell>
          <cell r="AH290">
            <v>0</v>
          </cell>
          <cell r="AI290">
            <v>0</v>
          </cell>
          <cell r="AJ290">
            <v>1.1000000000000001</v>
          </cell>
          <cell r="AK290" t="str">
            <v xml:space="preserve">Not predicted to be repairable in situ without the removal of the Tank. </v>
          </cell>
          <cell r="AL290" t="str">
            <v xml:space="preserve">Expected to need 2 mechanics to remove the tank.  </v>
          </cell>
          <cell r="AM290" t="str">
            <v xml:space="preserve">Remove and replace tank in accordance with above.  Vendor approved repair of the tank is predicted to be too time consuming for level 1 or 2 instituations and these should be controlled in level 3 or 4 institutions with greater access to materials, tools </v>
          </cell>
          <cell r="AN290" t="str">
            <v xml:space="preserve">Some corrective patching schemes are available out of vehicle.   </v>
          </cell>
          <cell r="AO290" t="str">
            <v xml:space="preserve">Task time doesn't include 72 hours inactive time awaiting curing of Adhesives. </v>
          </cell>
          <cell r="AR290" t="str">
            <v xml:space="preserve">Repair by exchange available at First or Second line without special facilities. </v>
          </cell>
          <cell r="AS290" t="str">
            <v>Use thread-locking compound on fasteners. Use silicone grease on bonded seals for preservation.  Use anti-seizing grease/compound on bulkhead connectors and bolts.  Use  bonding compound on mounting strap clamp locations as required.</v>
          </cell>
          <cell r="AT290" t="str">
            <v xml:space="preserve">Cutting tools and Separating spatulas required. </v>
          </cell>
          <cell r="AU290">
            <v>2</v>
          </cell>
          <cell r="AV290" t="str">
            <v>No</v>
          </cell>
          <cell r="AW290" t="str">
            <v xml:space="preserve">No predicted life limitations. </v>
          </cell>
          <cell r="AY290">
            <v>299</v>
          </cell>
        </row>
        <row r="291">
          <cell r="A291">
            <v>301</v>
          </cell>
          <cell r="B291">
            <v>28</v>
          </cell>
          <cell r="C291" t="str">
            <v>FT28677</v>
          </cell>
          <cell r="E291" t="str">
            <v>SECONDARY TANK - 1 - SCOUT</v>
          </cell>
          <cell r="F291" t="str">
            <v>Cradle</v>
          </cell>
          <cell r="G291" t="str">
            <v>Tank Restraint Straps</v>
          </cell>
          <cell r="H291" t="str">
            <v>2" Wide Stainless Steel Body Kit</v>
          </cell>
          <cell r="I291">
            <v>1</v>
          </cell>
          <cell r="J291">
            <v>1</v>
          </cell>
          <cell r="K291">
            <v>0.112</v>
          </cell>
          <cell r="L291">
            <v>0.112</v>
          </cell>
          <cell r="M291">
            <v>1.12E-7</v>
          </cell>
          <cell r="N291">
            <v>8928571.4285714291</v>
          </cell>
          <cell r="O291" t="str">
            <v>NPRD 95 P2- 152, Plate Universal - 0.0040M converted to hours</v>
          </cell>
          <cell r="Q291">
            <v>1</v>
          </cell>
          <cell r="R291">
            <v>1.85</v>
          </cell>
          <cell r="S291">
            <v>0.2072</v>
          </cell>
          <cell r="T291">
            <v>5</v>
          </cell>
          <cell r="U291">
            <v>13</v>
          </cell>
          <cell r="V291" t="str">
            <v>513</v>
          </cell>
          <cell r="W291">
            <v>287</v>
          </cell>
          <cell r="X291" t="str">
            <v>SECONDARY TANK - 1 - SCOUT</v>
          </cell>
          <cell r="Y291" t="str">
            <v>Y</v>
          </cell>
          <cell r="Z291" t="str">
            <v>Not predicted to be repairable in situ without the removal of the Tank. Expected to need 2 mechanics to remove the tank.  Remove and replace tank in accordance with above.  Remove and replace the part with standard Tools. Repair by exchange available at F</v>
          </cell>
          <cell r="AA291" t="str">
            <v>NO</v>
          </cell>
          <cell r="AB291" t="str">
            <v>YES</v>
          </cell>
          <cell r="AC291">
            <v>0</v>
          </cell>
          <cell r="AD291">
            <v>0.5</v>
          </cell>
          <cell r="AE291">
            <v>0.76666666666666661</v>
          </cell>
          <cell r="AF291">
            <v>0.5</v>
          </cell>
          <cell r="AG291">
            <v>8.3333333333333329E-2</v>
          </cell>
          <cell r="AH291">
            <v>0</v>
          </cell>
          <cell r="AI291">
            <v>0</v>
          </cell>
          <cell r="AJ291">
            <v>1.85</v>
          </cell>
          <cell r="AK291" t="str">
            <v xml:space="preserve">Not predicted to be repairable in situ without the removal of the Tank. </v>
          </cell>
          <cell r="AL291" t="str">
            <v xml:space="preserve">Expected to need 2 mechanics to remove the tank.  </v>
          </cell>
          <cell r="AM291" t="str">
            <v xml:space="preserve">Remove and replace tank in accordance with above.  </v>
          </cell>
          <cell r="AO291" t="str">
            <v xml:space="preserve">Remove and replace the part with standard Tools. </v>
          </cell>
          <cell r="AR291" t="str">
            <v xml:space="preserve">Repair by exchange available at First or Second line without special facilities. </v>
          </cell>
          <cell r="AS291" t="str">
            <v>Use thread-locking compound on fasteners. Use silicone grease on bonded seals for preservation.  Use anti-seizing grease/compound on bulkhead connectors and bolts.  Use  bonding compound on mounting strap clamp locations as required.</v>
          </cell>
          <cell r="AT291" t="str">
            <v xml:space="preserve">No Special Tools predicted. </v>
          </cell>
          <cell r="AU291">
            <v>2</v>
          </cell>
          <cell r="AV291" t="str">
            <v>No</v>
          </cell>
          <cell r="AW291" t="str">
            <v xml:space="preserve">No predicted life limitations. </v>
          </cell>
          <cell r="AY291">
            <v>301</v>
          </cell>
        </row>
        <row r="292">
          <cell r="A292">
            <v>302</v>
          </cell>
          <cell r="B292">
            <v>49</v>
          </cell>
          <cell r="C292" t="str">
            <v>FT28230</v>
          </cell>
          <cell r="E292" t="str">
            <v>SECONDARY TANK - 1 - SCOUT</v>
          </cell>
          <cell r="F292" t="str">
            <v>Insert</v>
          </cell>
          <cell r="G292" t="str">
            <v xml:space="preserve">Drain Plug Assembly </v>
          </cell>
          <cell r="H292" t="str">
            <v xml:space="preserve">M24 X 1.5 Nut Insert (RM) </v>
          </cell>
          <cell r="I292">
            <v>1</v>
          </cell>
          <cell r="J292">
            <v>1</v>
          </cell>
          <cell r="K292">
            <v>0.44800000000000001</v>
          </cell>
          <cell r="L292">
            <v>0.44800000000000001</v>
          </cell>
          <cell r="M292">
            <v>4.4799999999999999E-7</v>
          </cell>
          <cell r="N292">
            <v>2232142.8571428573</v>
          </cell>
          <cell r="O292" t="str">
            <v>NPRD 95 P2-122, Insert Mount Engine - 0.0160M converted to hours.</v>
          </cell>
          <cell r="Q292">
            <v>1</v>
          </cell>
          <cell r="R292">
            <v>1.1000000000000001</v>
          </cell>
          <cell r="S292">
            <v>0.49279999999999996</v>
          </cell>
          <cell r="T292">
            <v>5</v>
          </cell>
          <cell r="U292">
            <v>14</v>
          </cell>
          <cell r="V292" t="str">
            <v>514</v>
          </cell>
          <cell r="W292">
            <v>288</v>
          </cell>
          <cell r="X292" t="str">
            <v>SECONDARY TANK - 1 - SCOUT</v>
          </cell>
          <cell r="Y292" t="str">
            <v>Y</v>
          </cell>
          <cell r="Z292" t="str">
            <v>Not predicted to be repairable in situ without the removal of the Tank. Expected to need 2 mechanics to remove the tank.  Remove and replace tank in accordance with above.  V. difficult to repair.  Tank will be beyond economic repair. Repair by exchange a</v>
          </cell>
          <cell r="AA292" t="str">
            <v xml:space="preserve">NO </v>
          </cell>
          <cell r="AB292" t="str">
            <v>YES</v>
          </cell>
          <cell r="AC292">
            <v>0</v>
          </cell>
          <cell r="AD292">
            <v>0.5</v>
          </cell>
          <cell r="AE292">
            <v>1.6666666666666666E-2</v>
          </cell>
          <cell r="AF292">
            <v>0.5</v>
          </cell>
          <cell r="AG292">
            <v>8.3333333333333329E-2</v>
          </cell>
          <cell r="AH292">
            <v>0</v>
          </cell>
          <cell r="AI292">
            <v>0</v>
          </cell>
          <cell r="AJ292">
            <v>1.1000000000000001</v>
          </cell>
          <cell r="AK292" t="str">
            <v xml:space="preserve">Not predicted to be repairable in situ without the removal of the Tank. </v>
          </cell>
          <cell r="AL292" t="str">
            <v xml:space="preserve">Expected to need 2 mechanics to remove the tank.  </v>
          </cell>
          <cell r="AM292" t="str">
            <v xml:space="preserve">Remove and replace tank in accordance with above.  </v>
          </cell>
          <cell r="AN292" t="str">
            <v xml:space="preserve">V. difficult to repair.  Tank will be beyond economic repair. </v>
          </cell>
          <cell r="AR292" t="str">
            <v xml:space="preserve">Repair by exchange available at First or Second line without special facilities. </v>
          </cell>
          <cell r="AS292" t="str">
            <v>Use thread-locking compound on fasteners. Use silicone grease on bonded seals for preservation.  Use anti-seizing grease/compound on bulkhead connectors and bolts.  Use  bonding compound on mounting strap clamp locations as required.</v>
          </cell>
          <cell r="AT292" t="str">
            <v xml:space="preserve">No Special Tools predicted. </v>
          </cell>
          <cell r="AU292">
            <v>2</v>
          </cell>
          <cell r="AV292" t="str">
            <v>No</v>
          </cell>
          <cell r="AW292" t="str">
            <v xml:space="preserve">No predicted life limitations. </v>
          </cell>
          <cell r="AY292">
            <v>302</v>
          </cell>
        </row>
        <row r="293">
          <cell r="A293">
            <v>303</v>
          </cell>
          <cell r="B293">
            <v>9</v>
          </cell>
          <cell r="C293" t="str">
            <v>ROV16SCFX</v>
          </cell>
          <cell r="E293" t="str">
            <v>SECONDARY TANK - 1 - SCOUT</v>
          </cell>
          <cell r="F293" t="str">
            <v>Fitting</v>
          </cell>
          <cell r="G293" t="str">
            <v xml:space="preserve">Drain Plug Assembly </v>
          </cell>
          <cell r="H293" t="str">
            <v>M24 X 1.5 Solid Plug</v>
          </cell>
          <cell r="I293">
            <v>1</v>
          </cell>
          <cell r="J293">
            <v>1</v>
          </cell>
          <cell r="K293">
            <v>0.29959999999999998</v>
          </cell>
          <cell r="L293">
            <v>0.29959999999999998</v>
          </cell>
          <cell r="M293">
            <v>2.9959999999999996E-7</v>
          </cell>
          <cell r="N293">
            <v>3337783.7116154875</v>
          </cell>
          <cell r="O293" t="str">
            <v>NPRD 95 P2-152, Plug - 0.0107M converted to hours</v>
          </cell>
          <cell r="Q293">
            <v>1</v>
          </cell>
          <cell r="R293">
            <v>0.18333333333333332</v>
          </cell>
          <cell r="S293">
            <v>5.4926666666666658E-2</v>
          </cell>
          <cell r="T293">
            <v>5</v>
          </cell>
          <cell r="U293">
            <v>14</v>
          </cell>
          <cell r="V293" t="str">
            <v>514</v>
          </cell>
          <cell r="W293">
            <v>289</v>
          </cell>
          <cell r="X293" t="str">
            <v>SECONDARY TANK - 1 - SCOUT</v>
          </cell>
          <cell r="Y293" t="str">
            <v>Y</v>
          </cell>
          <cell r="Z293" t="str">
            <v>Predicted to be repairable in situ. Expected to need 1 mechanic to conduct maintenance.  Remove and replace the part with standard Tools. Repair by exchange available at First or Second line without special facilities. No consumeables predicted. No Specia</v>
          </cell>
          <cell r="AA293" t="str">
            <v>YES</v>
          </cell>
          <cell r="AB293" t="str">
            <v>NO</v>
          </cell>
          <cell r="AC293">
            <v>0</v>
          </cell>
          <cell r="AD293">
            <v>0</v>
          </cell>
          <cell r="AE293">
            <v>0.18333333333333332</v>
          </cell>
          <cell r="AF293">
            <v>0</v>
          </cell>
          <cell r="AG293">
            <v>0</v>
          </cell>
          <cell r="AH293">
            <v>0</v>
          </cell>
          <cell r="AI293">
            <v>0</v>
          </cell>
          <cell r="AJ293">
            <v>0.18333333333333332</v>
          </cell>
          <cell r="AK293" t="str">
            <v xml:space="preserve">Predicted to be repairable in situ. </v>
          </cell>
          <cell r="AL293" t="str">
            <v xml:space="preserve">Expected to need 1 mechanic to conduct maintenance.  </v>
          </cell>
          <cell r="AO293" t="str">
            <v xml:space="preserve">Remove and replace the part with standard Tools. </v>
          </cell>
          <cell r="AR293" t="str">
            <v xml:space="preserve">Repair by exchange available at First or Second line without special facilities. </v>
          </cell>
          <cell r="AS293" t="str">
            <v xml:space="preserve">No consumeables predicted. </v>
          </cell>
          <cell r="AT293" t="str">
            <v xml:space="preserve">No Special Tools predicted. </v>
          </cell>
          <cell r="AU293">
            <v>1</v>
          </cell>
          <cell r="AV293" t="str">
            <v>No</v>
          </cell>
          <cell r="AW293" t="str">
            <v xml:space="preserve">No predicted life limitations. </v>
          </cell>
          <cell r="AY293">
            <v>303</v>
          </cell>
        </row>
        <row r="294">
          <cell r="A294">
            <v>304</v>
          </cell>
          <cell r="B294">
            <v>6</v>
          </cell>
          <cell r="C294" t="str">
            <v>Y-BS-M24</v>
          </cell>
          <cell r="E294" t="str">
            <v>SECONDARY TANK - 1 - SCOUT</v>
          </cell>
          <cell r="F294" t="str">
            <v>Seal</v>
          </cell>
          <cell r="G294" t="str">
            <v xml:space="preserve">Drain Plug Assembly </v>
          </cell>
          <cell r="H294" t="str">
            <v>M24 X 1.5 Bonded Seal</v>
          </cell>
          <cell r="I294">
            <v>1</v>
          </cell>
          <cell r="J294">
            <v>1</v>
          </cell>
          <cell r="K294">
            <v>0.19500000000000001</v>
          </cell>
          <cell r="L294">
            <v>0.19500000000000001</v>
          </cell>
          <cell r="M294">
            <v>1.9500000000000001E-7</v>
          </cell>
          <cell r="N294">
            <v>5128205.128205128</v>
          </cell>
          <cell r="O294" t="str">
            <v>NPRD 95 P2-179, Seal O-Ring - 0.0780 GF converted to GM.</v>
          </cell>
          <cell r="Q294">
            <v>1</v>
          </cell>
          <cell r="R294">
            <v>1.8833333333333333</v>
          </cell>
          <cell r="S294">
            <v>0.36725000000000002</v>
          </cell>
          <cell r="T294">
            <v>5</v>
          </cell>
          <cell r="U294">
            <v>14</v>
          </cell>
          <cell r="V294" t="str">
            <v>514</v>
          </cell>
          <cell r="W294">
            <v>290</v>
          </cell>
          <cell r="X294" t="str">
            <v>SECONDARY TANK - 1 - SCOUT</v>
          </cell>
          <cell r="Y294" t="str">
            <v>Y</v>
          </cell>
          <cell r="Z294" t="str">
            <v>Not predicted to be repairable in situ without the removal of the Tank. Expected to need 2 mechanics to remove the tank.  Remove the Tank for access, See above for details. Remove Top plate to gain access to the Bulkhead to prevent excessive torque forces</v>
          </cell>
          <cell r="AA294" t="str">
            <v xml:space="preserve">No </v>
          </cell>
          <cell r="AB294" t="str">
            <v>Yes</v>
          </cell>
          <cell r="AC294">
            <v>0</v>
          </cell>
          <cell r="AD294">
            <v>0.875</v>
          </cell>
          <cell r="AE294">
            <v>0.05</v>
          </cell>
          <cell r="AF294">
            <v>0.875</v>
          </cell>
          <cell r="AG294">
            <v>8.3333333333333329E-2</v>
          </cell>
          <cell r="AH294">
            <v>0</v>
          </cell>
          <cell r="AI294">
            <v>0</v>
          </cell>
          <cell r="AJ294">
            <v>1.8833333333333333</v>
          </cell>
          <cell r="AK294" t="str">
            <v xml:space="preserve">Not predicted to be repairable in situ without the removal of the Tank. </v>
          </cell>
          <cell r="AL294" t="str">
            <v xml:space="preserve">Expected to need 2 mechanics to remove the tank.  </v>
          </cell>
          <cell r="AM294" t="str">
            <v xml:space="preserve">Remove the Tank for access, See above for details. Remove Top plate to gain access to the Bulkhead to prevent excessive torque forces. May require the removal of Safoam to gain access. </v>
          </cell>
          <cell r="AR294" t="str">
            <v xml:space="preserve">Repair by exchange available at First or Second line without special facilities. </v>
          </cell>
          <cell r="AS294" t="str">
            <v>Use thread-locking compound on fasteners. Use silicone grease on bonded seals for preservation.  Use anti-seizing grease/compound on bulkhead connectors and bolts.  Use  bonding compound on mounting strap clamp locations as required.</v>
          </cell>
          <cell r="AT294" t="str">
            <v xml:space="preserve">No Special Tools predicted. </v>
          </cell>
          <cell r="AU294">
            <v>2</v>
          </cell>
          <cell r="AV294" t="str">
            <v>yes - 10 years</v>
          </cell>
          <cell r="AW294" t="str">
            <v>Life Limited.  Exchange at 10 years.</v>
          </cell>
          <cell r="AY294">
            <v>304</v>
          </cell>
        </row>
        <row r="295">
          <cell r="A295">
            <v>305</v>
          </cell>
          <cell r="B295">
            <v>0</v>
          </cell>
          <cell r="C295" t="str">
            <v>FT28202</v>
          </cell>
          <cell r="E295" t="str">
            <v>SECONDARY TANK - 2 - PMRS REPAIR RECOVERY</v>
          </cell>
          <cell r="F295" t="str">
            <v>SECONDARY TANK - 2 - PMRS REPAIR RECOVERY</v>
          </cell>
          <cell r="G295" t="str">
            <v>TANK</v>
          </cell>
          <cell r="H295" t="str">
            <v>TANK</v>
          </cell>
          <cell r="I295">
            <v>1</v>
          </cell>
          <cell r="J295">
            <v>1</v>
          </cell>
          <cell r="K295">
            <v>104.11503646410861</v>
          </cell>
          <cell r="L295">
            <v>104.11503646410861</v>
          </cell>
          <cell r="M295">
            <v>1.0411503646410862E-4</v>
          </cell>
          <cell r="N295">
            <v>9604.7605990584088</v>
          </cell>
          <cell r="O295" t="str">
            <v>Sum of Below Parts</v>
          </cell>
          <cell r="T295">
            <v>6</v>
          </cell>
          <cell r="U295">
            <v>1</v>
          </cell>
          <cell r="V295" t="str">
            <v>61</v>
          </cell>
          <cell r="W295">
            <v>291</v>
          </cell>
          <cell r="X295" t="str">
            <v>SECONDARY TANK - 2 - PMRS REPAIR RECOVERY</v>
          </cell>
          <cell r="Y295" t="str">
            <v>Y</v>
          </cell>
          <cell r="AI295" t="str">
            <v>MTTE =</v>
          </cell>
          <cell r="AJ295">
            <v>0.74975745454545473</v>
          </cell>
          <cell r="AY295">
            <v>305</v>
          </cell>
        </row>
        <row r="296">
          <cell r="A296">
            <v>306</v>
          </cell>
          <cell r="B296">
            <v>1</v>
          </cell>
          <cell r="C296" t="str">
            <v>FT28332</v>
          </cell>
          <cell r="E296" t="str">
            <v>SECONDARY TANK - 2 - PMRS REPAIR RECOVERY</v>
          </cell>
          <cell r="F296" t="str">
            <v>Moulding</v>
          </cell>
          <cell r="G296" t="str">
            <v>RM Tank</v>
          </cell>
          <cell r="H296" t="str">
            <v>Rotational Moulding</v>
          </cell>
          <cell r="I296">
            <v>1</v>
          </cell>
          <cell r="J296">
            <v>1</v>
          </cell>
          <cell r="K296">
            <v>3.5896000000000003</v>
          </cell>
          <cell r="L296">
            <v>3.5896000000000003</v>
          </cell>
          <cell r="M296">
            <v>3.5896000000000003E-6</v>
          </cell>
          <cell r="N296">
            <v>278582.57187430351</v>
          </cell>
          <cell r="O296" t="str">
            <v>NPRD 95 P2-213, Tank Fuel Engine - 0.1282M converted to hours</v>
          </cell>
          <cell r="Q296">
            <v>1</v>
          </cell>
          <cell r="R296">
            <v>1.6</v>
          </cell>
          <cell r="S296">
            <v>5.74336</v>
          </cell>
          <cell r="T296">
            <v>6</v>
          </cell>
          <cell r="U296">
            <v>2</v>
          </cell>
          <cell r="V296" t="str">
            <v>62</v>
          </cell>
          <cell r="W296">
            <v>292</v>
          </cell>
          <cell r="X296" t="str">
            <v>SECONDARY TANK - 2 - PMRS REPAIR RECOVERY</v>
          </cell>
          <cell r="Y296" t="str">
            <v>Y</v>
          </cell>
          <cell r="Z296" t="str">
            <v>Not predicted to be repairable in situ without the removal of the Tank. Expected to need 2 mechanics to remove the tank.  Drain the tank. Disconnect any pipework.  disconnect fuel level sensor and optical sensor.  Disconnect any retaining fasteners (strap</v>
          </cell>
          <cell r="AA296" t="str">
            <v xml:space="preserve">NO </v>
          </cell>
          <cell r="AB296" t="str">
            <v>YES</v>
          </cell>
          <cell r="AC296">
            <v>0</v>
          </cell>
          <cell r="AD296">
            <v>0.5</v>
          </cell>
          <cell r="AE296">
            <v>0.51666666666666661</v>
          </cell>
          <cell r="AF296">
            <v>0.5</v>
          </cell>
          <cell r="AG296">
            <v>8.3333333333333329E-2</v>
          </cell>
          <cell r="AH296">
            <v>0</v>
          </cell>
          <cell r="AI296">
            <v>0</v>
          </cell>
          <cell r="AJ296">
            <v>1.6</v>
          </cell>
          <cell r="AK296" t="str">
            <v xml:space="preserve">Not predicted to be repairable in situ without the removal of the Tank. </v>
          </cell>
          <cell r="AL296" t="str">
            <v xml:space="preserve">Expected to need 2 mechanics to remove the tank.  </v>
          </cell>
          <cell r="AM296" t="str">
            <v xml:space="preserve">Drain the tank. Disconnect any pipework.  disconnect fuel level sensor and optical sensor.  Disconnect any retaining fasteners (straps, cradles and mounting plates).  Carefully remove the tank to a clean padded work surface. Refit drain plug.  </v>
          </cell>
          <cell r="AN296" t="str">
            <v xml:space="preserve">Difficult to repair.  Some specialist patching is possible.  GKN can supply details. </v>
          </cell>
          <cell r="AR296" t="str">
            <v xml:space="preserve">Repair by exchange available at First or Second line without special facilities. </v>
          </cell>
          <cell r="AS296" t="str">
            <v>Use thread-locking compound on fasteners. Use silicone grease on bonded seals for preservation.  Use anti-seizing grease/compound on bulkhead connectors and bolts.  Use  bonding compound on mounting strap clamp locations as required.</v>
          </cell>
          <cell r="AT296" t="str">
            <v xml:space="preserve">No Special Tools predicted. </v>
          </cell>
          <cell r="AU296">
            <v>2</v>
          </cell>
          <cell r="AV296" t="str">
            <v>No</v>
          </cell>
          <cell r="AW296" t="str">
            <v xml:space="preserve">No predicted life limitations. </v>
          </cell>
          <cell r="AY296">
            <v>306</v>
          </cell>
        </row>
        <row r="297">
          <cell r="A297">
            <v>309</v>
          </cell>
          <cell r="B297">
            <v>10</v>
          </cell>
          <cell r="C297" t="str">
            <v>FT28212</v>
          </cell>
          <cell r="E297" t="str">
            <v>SECONDARY TANK - 2 - PMRS REPAIR RECOVERY</v>
          </cell>
          <cell r="F297" t="str">
            <v>Filler</v>
          </cell>
          <cell r="G297" t="str">
            <v>Reticulated Safety Foam</v>
          </cell>
          <cell r="H297" t="str">
            <v>SAFOAM Cut Block LRU</v>
          </cell>
          <cell r="I297">
            <v>1</v>
          </cell>
          <cell r="J297">
            <v>1</v>
          </cell>
          <cell r="K297">
            <v>1</v>
          </cell>
          <cell r="L297">
            <v>1</v>
          </cell>
          <cell r="M297">
            <v>9.9999999999999995E-7</v>
          </cell>
          <cell r="N297">
            <v>1000000</v>
          </cell>
          <cell r="O297" t="str">
            <v>Unsubstantiated Estimate</v>
          </cell>
          <cell r="Q297">
            <v>1</v>
          </cell>
          <cell r="R297">
            <v>1.91666</v>
          </cell>
          <cell r="S297">
            <v>1.91666</v>
          </cell>
          <cell r="T297">
            <v>6</v>
          </cell>
          <cell r="U297">
            <v>3</v>
          </cell>
          <cell r="V297" t="str">
            <v>63</v>
          </cell>
          <cell r="W297">
            <v>293</v>
          </cell>
          <cell r="X297" t="str">
            <v>SECONDARY TANK - 2 - PMRS REPAIR RECOVERY</v>
          </cell>
          <cell r="Y297" t="str">
            <v>Y</v>
          </cell>
          <cell r="Z297" t="str">
            <v>Not predicted to be repairable in situ without the removal of the Tank. Expected to need 2 mechanics to remove the tank.  Drain the tank. Disconnect any pipework.  Disconnect fuel level sensor and optical sensor.  Disconnect any retaining fasteners (strap</v>
          </cell>
          <cell r="AA297" t="str">
            <v xml:space="preserve">NO </v>
          </cell>
          <cell r="AB297" t="str">
            <v>YES</v>
          </cell>
          <cell r="AC297">
            <v>0</v>
          </cell>
          <cell r="AD297">
            <v>0.5</v>
          </cell>
          <cell r="AE297">
            <v>0.83332666666666666</v>
          </cell>
          <cell r="AF297">
            <v>0.5</v>
          </cell>
          <cell r="AG297">
            <v>8.3333333333333329E-2</v>
          </cell>
          <cell r="AH297">
            <v>0</v>
          </cell>
          <cell r="AI297">
            <v>0</v>
          </cell>
          <cell r="AJ297">
            <v>1.91666</v>
          </cell>
          <cell r="AK297" t="str">
            <v xml:space="preserve">Not predicted to be repairable in situ without the removal of the Tank. </v>
          </cell>
          <cell r="AL297" t="str">
            <v xml:space="preserve">Expected to need 2 mechanics to remove the tank.  </v>
          </cell>
          <cell r="AM297" t="str">
            <v>Drain the tank. Disconnect any pipework.  Disconnect fuel level sensor and optical sensor.  Disconnect any retaining fasteners (straps, cradles and mounting plates).  carefully remove the tank to a clean padded work surface. Refit drain plug.  Exchange ou</v>
          </cell>
          <cell r="AN297" t="str">
            <v xml:space="preserve">Systematically remove Safoam layers and discard in accordance with local responsibilities.  Carefully reinstall new layers of Safoam in accordance with instructions. </v>
          </cell>
          <cell r="AO297" t="str">
            <v xml:space="preserve">Systematically remove Safoam layers and discard in accordance with local responsibilities.  Carefully reinstall new layers of Safoam in accordance with instructions. </v>
          </cell>
          <cell r="AP297" t="str">
            <v>Close up in the reverse order and reinstall as necessary.</v>
          </cell>
          <cell r="AR297" t="str">
            <v xml:space="preserve">Repair by exchange available at First or Second line without special facilities. </v>
          </cell>
          <cell r="AS297" t="str">
            <v>Use thread-locking compound on fasteners. Use silicone grease on bonded seals for preservation.  Use anti-seizing grease/compound on bulkhead connectors and bolts.  Use  bonding compound on mounting strap clamp locations as required.</v>
          </cell>
          <cell r="AT297" t="str">
            <v xml:space="preserve">No Special Tools predicted. </v>
          </cell>
          <cell r="AU297">
            <v>2</v>
          </cell>
          <cell r="AV297" t="str">
            <v>yes - 10 years</v>
          </cell>
          <cell r="AW297" t="str">
            <v>Life Limited.  Exchange at 10 years.</v>
          </cell>
          <cell r="AY297">
            <v>309</v>
          </cell>
        </row>
        <row r="298">
          <cell r="A298">
            <v>310</v>
          </cell>
          <cell r="B298">
            <v>30</v>
          </cell>
          <cell r="C298" t="str">
            <v>FT28198</v>
          </cell>
          <cell r="E298" t="str">
            <v>SECONDARY TANK - 2 - PMRS REPAIR RECOVERY</v>
          </cell>
          <cell r="F298" t="str">
            <v>Fastener</v>
          </cell>
          <cell r="G298" t="str">
            <v>Earthing Boss</v>
          </cell>
          <cell r="H298" t="str">
            <v>M8 Earthing Boss</v>
          </cell>
          <cell r="I298">
            <v>1</v>
          </cell>
          <cell r="J298">
            <v>1</v>
          </cell>
          <cell r="K298">
            <v>5.6000000000000001E-2</v>
          </cell>
          <cell r="L298">
            <v>5.6000000000000001E-2</v>
          </cell>
          <cell r="M298">
            <v>5.5999999999999999E-8</v>
          </cell>
          <cell r="N298">
            <v>17857142.857142858</v>
          </cell>
          <cell r="O298" t="str">
            <v>NPRD 95 P2-20, Bolt Hex Head - 0.0020M converted to hours</v>
          </cell>
          <cell r="Q298">
            <v>1</v>
          </cell>
          <cell r="R298">
            <v>0.05</v>
          </cell>
          <cell r="S298">
            <v>2.8000000000000004E-3</v>
          </cell>
          <cell r="T298">
            <v>6</v>
          </cell>
          <cell r="U298">
            <v>4</v>
          </cell>
          <cell r="V298" t="str">
            <v>64</v>
          </cell>
          <cell r="W298">
            <v>294</v>
          </cell>
          <cell r="X298" t="str">
            <v>SECONDARY TANK - 2 - PMRS REPAIR RECOVERY</v>
          </cell>
          <cell r="Y298" t="str">
            <v>Y</v>
          </cell>
          <cell r="Z298" t="str">
            <v>Predicted to be repairable in situ. Expected to need 1 mechanic to conduct maintenance.  Remove and replace the part with standard Tools. Repair by exchange available at First or Second line without special facilities. No consumeables predicted. No Specia</v>
          </cell>
          <cell r="AA298" t="str">
            <v>YES</v>
          </cell>
          <cell r="AB298" t="str">
            <v>NO</v>
          </cell>
          <cell r="AC298">
            <v>0</v>
          </cell>
          <cell r="AD298">
            <v>0</v>
          </cell>
          <cell r="AE298">
            <v>0.05</v>
          </cell>
          <cell r="AF298">
            <v>0</v>
          </cell>
          <cell r="AG298">
            <v>0</v>
          </cell>
          <cell r="AH298">
            <v>0</v>
          </cell>
          <cell r="AI298">
            <v>0</v>
          </cell>
          <cell r="AJ298">
            <v>0.05</v>
          </cell>
          <cell r="AK298" t="str">
            <v xml:space="preserve">Predicted to be repairable in situ. </v>
          </cell>
          <cell r="AL298" t="str">
            <v xml:space="preserve">Expected to need 1 mechanic to conduct maintenance.  </v>
          </cell>
          <cell r="AO298" t="str">
            <v xml:space="preserve">Remove and replace the part with standard Tools. </v>
          </cell>
          <cell r="AR298" t="str">
            <v xml:space="preserve">Repair by exchange available at First or Second line without special facilities. </v>
          </cell>
          <cell r="AS298" t="str">
            <v xml:space="preserve">No consumeables predicted. </v>
          </cell>
          <cell r="AT298" t="str">
            <v xml:space="preserve">No Special Tools predicted. </v>
          </cell>
          <cell r="AU298">
            <v>1</v>
          </cell>
          <cell r="AV298" t="str">
            <v>No</v>
          </cell>
          <cell r="AW298" t="str">
            <v xml:space="preserve">No predicted life limitations. </v>
          </cell>
          <cell r="AY298">
            <v>310</v>
          </cell>
        </row>
        <row r="299">
          <cell r="A299">
            <v>311</v>
          </cell>
          <cell r="B299">
            <v>31</v>
          </cell>
          <cell r="C299" t="str">
            <v>BT-M3-20CSK</v>
          </cell>
          <cell r="E299" t="str">
            <v>SECONDARY TANK - 2 - PMRS REPAIR RECOVERY</v>
          </cell>
          <cell r="F299" t="str">
            <v>Fastener</v>
          </cell>
          <cell r="G299" t="str">
            <v>Earthing Boss</v>
          </cell>
          <cell r="H299" t="str">
            <v>M3 CSK SCREW</v>
          </cell>
          <cell r="I299">
            <v>1</v>
          </cell>
          <cell r="J299">
            <v>1</v>
          </cell>
          <cell r="K299">
            <v>5.6000000000000001E-2</v>
          </cell>
          <cell r="L299">
            <v>5.6000000000000001E-2</v>
          </cell>
          <cell r="M299">
            <v>5.5999999999999999E-8</v>
          </cell>
          <cell r="N299">
            <v>17857142.857142858</v>
          </cell>
          <cell r="O299" t="str">
            <v>NPRD 95 P2-20, Bolt Hex Head - 0.0020M converted to hours</v>
          </cell>
          <cell r="Q299">
            <v>1</v>
          </cell>
          <cell r="R299">
            <v>0.05</v>
          </cell>
          <cell r="S299">
            <v>2.8000000000000004E-3</v>
          </cell>
          <cell r="T299">
            <v>6</v>
          </cell>
          <cell r="U299">
            <v>4</v>
          </cell>
          <cell r="V299" t="str">
            <v>64</v>
          </cell>
          <cell r="W299">
            <v>295</v>
          </cell>
          <cell r="X299" t="str">
            <v>SECONDARY TANK - 2 - PMRS REPAIR RECOVERY</v>
          </cell>
          <cell r="Y299" t="str">
            <v>Y</v>
          </cell>
          <cell r="Z299" t="str">
            <v>Predicted to be repairable in situ. Expected to need 1 mechanic to conduct maintenance.  Remove and replace the part with standard Tools. Repair by exchange available at First or Second line without special facilities. No consumeables predicted. No Specia</v>
          </cell>
          <cell r="AA299" t="str">
            <v>YES</v>
          </cell>
          <cell r="AB299" t="str">
            <v>NO</v>
          </cell>
          <cell r="AC299">
            <v>0</v>
          </cell>
          <cell r="AD299">
            <v>0</v>
          </cell>
          <cell r="AE299">
            <v>0.05</v>
          </cell>
          <cell r="AF299">
            <v>0</v>
          </cell>
          <cell r="AG299">
            <v>0</v>
          </cell>
          <cell r="AH299">
            <v>0</v>
          </cell>
          <cell r="AI299">
            <v>0</v>
          </cell>
          <cell r="AJ299">
            <v>0.05</v>
          </cell>
          <cell r="AK299" t="str">
            <v xml:space="preserve">Predicted to be repairable in situ. </v>
          </cell>
          <cell r="AL299" t="str">
            <v xml:space="preserve">Expected to need 1 mechanic to conduct maintenance.  </v>
          </cell>
          <cell r="AO299" t="str">
            <v xml:space="preserve">Remove and replace the part with standard Tools. </v>
          </cell>
          <cell r="AR299" t="str">
            <v xml:space="preserve">Repair by exchange available at First or Second line without special facilities. </v>
          </cell>
          <cell r="AS299" t="str">
            <v xml:space="preserve">No consumeables predicted. </v>
          </cell>
          <cell r="AT299" t="str">
            <v xml:space="preserve">No Special Tools predicted. </v>
          </cell>
          <cell r="AU299">
            <v>1</v>
          </cell>
          <cell r="AV299" t="str">
            <v>No</v>
          </cell>
          <cell r="AW299" t="str">
            <v xml:space="preserve">No predicted life limitations. </v>
          </cell>
          <cell r="AY299">
            <v>311</v>
          </cell>
        </row>
        <row r="300">
          <cell r="A300">
            <v>312</v>
          </cell>
          <cell r="B300">
            <v>18</v>
          </cell>
          <cell r="C300" t="str">
            <v>BT-M8X10HX</v>
          </cell>
          <cell r="E300" t="str">
            <v>SECONDARY TANK - 2 - PMRS REPAIR RECOVERY</v>
          </cell>
          <cell r="F300" t="str">
            <v>Fastener</v>
          </cell>
          <cell r="G300" t="str">
            <v>Earthing Boss</v>
          </cell>
          <cell r="H300" t="str">
            <v>M8 BOLT HX HEAD</v>
          </cell>
          <cell r="I300">
            <v>1</v>
          </cell>
          <cell r="J300">
            <v>1</v>
          </cell>
          <cell r="K300">
            <v>5.6000000000000001E-2</v>
          </cell>
          <cell r="L300">
            <v>5.6000000000000001E-2</v>
          </cell>
          <cell r="M300">
            <v>5.5999999999999999E-8</v>
          </cell>
          <cell r="N300">
            <v>17857142.857142858</v>
          </cell>
          <cell r="O300" t="str">
            <v>NPRD 95 P2-20, Bolt Hex Head - 0.0020M converted to hours</v>
          </cell>
          <cell r="Q300">
            <v>1</v>
          </cell>
          <cell r="R300">
            <v>0.05</v>
          </cell>
          <cell r="S300">
            <v>2.8000000000000004E-3</v>
          </cell>
          <cell r="T300">
            <v>6</v>
          </cell>
          <cell r="U300">
            <v>4</v>
          </cell>
          <cell r="V300" t="str">
            <v>64</v>
          </cell>
          <cell r="W300">
            <v>296</v>
          </cell>
          <cell r="X300" t="str">
            <v>SECONDARY TANK - 2 - PMRS REPAIR RECOVERY</v>
          </cell>
          <cell r="Y300" t="str">
            <v>Y</v>
          </cell>
          <cell r="Z300" t="str">
            <v>Predicted to be repairable in situ. Expected to need 1 mechanic to conduct maintenance.  Remove and replace the part with standard Tools. Repair by exchange available at First or Second line without special facilities. No consumeables predicted. No Specia</v>
          </cell>
          <cell r="AA300" t="str">
            <v>YES</v>
          </cell>
          <cell r="AB300" t="str">
            <v>NO</v>
          </cell>
          <cell r="AC300">
            <v>0</v>
          </cell>
          <cell r="AD300">
            <v>0</v>
          </cell>
          <cell r="AE300">
            <v>0.05</v>
          </cell>
          <cell r="AF300">
            <v>0</v>
          </cell>
          <cell r="AG300">
            <v>0</v>
          </cell>
          <cell r="AH300">
            <v>0</v>
          </cell>
          <cell r="AI300">
            <v>0</v>
          </cell>
          <cell r="AJ300">
            <v>0.05</v>
          </cell>
          <cell r="AK300" t="str">
            <v xml:space="preserve">Predicted to be repairable in situ. </v>
          </cell>
          <cell r="AL300" t="str">
            <v xml:space="preserve">Expected to need 1 mechanic to conduct maintenance.  </v>
          </cell>
          <cell r="AO300" t="str">
            <v xml:space="preserve">Remove and replace the part with standard Tools. </v>
          </cell>
          <cell r="AR300" t="str">
            <v xml:space="preserve">Repair by exchange available at First or Second line without special facilities. </v>
          </cell>
          <cell r="AS300" t="str">
            <v xml:space="preserve">No consumeables predicted. </v>
          </cell>
          <cell r="AT300" t="str">
            <v xml:space="preserve">No Special Tools predicted. </v>
          </cell>
          <cell r="AU300">
            <v>1</v>
          </cell>
          <cell r="AV300" t="str">
            <v>No</v>
          </cell>
          <cell r="AW300" t="str">
            <v xml:space="preserve">No predicted life limitations. </v>
          </cell>
          <cell r="AY300">
            <v>312</v>
          </cell>
        </row>
        <row r="301">
          <cell r="A301">
            <v>314</v>
          </cell>
          <cell r="B301">
            <v>11</v>
          </cell>
          <cell r="C301" t="str">
            <v>FT28222</v>
          </cell>
          <cell r="E301" t="str">
            <v>SECONDARY TANK - 2 - PMRS REPAIR RECOVERY</v>
          </cell>
          <cell r="F301" t="str">
            <v>Fitting</v>
          </cell>
          <cell r="G301" t="str">
            <v>Top Access Plate Assy FT28182</v>
          </cell>
          <cell r="H301" t="str">
            <v>Plate</v>
          </cell>
          <cell r="I301">
            <v>1</v>
          </cell>
          <cell r="J301">
            <v>1</v>
          </cell>
          <cell r="K301">
            <v>0.224</v>
          </cell>
          <cell r="L301">
            <v>0.224</v>
          </cell>
          <cell r="M301">
            <v>2.2399999999999999E-7</v>
          </cell>
          <cell r="N301">
            <v>4464285.7142857146</v>
          </cell>
          <cell r="O301" t="str">
            <v>NPRD 95 P2-152, Plate - 0.008M GM converted to hours.</v>
          </cell>
          <cell r="Q301">
            <v>1</v>
          </cell>
          <cell r="R301">
            <v>0.55000000000000004</v>
          </cell>
          <cell r="S301">
            <v>0.12320000000000002</v>
          </cell>
          <cell r="T301">
            <v>6</v>
          </cell>
          <cell r="U301">
            <v>5</v>
          </cell>
          <cell r="V301" t="str">
            <v>65</v>
          </cell>
          <cell r="W301">
            <v>297</v>
          </cell>
          <cell r="X301" t="str">
            <v>SECONDARY TANK - 2 - PMRS REPAIR RECOVERY</v>
          </cell>
          <cell r="Y301" t="str">
            <v>Y</v>
          </cell>
          <cell r="Z301" t="str">
            <v>Predicted to be repairable in situ. Expected to need 1 mechanic to conduct maintenance.  Remove the Top Access Plate. Reinstall in the reverse order. Repair by exchange available at First or Second line without special facilities. No consumeables predicte</v>
          </cell>
          <cell r="AA301" t="str">
            <v>YES</v>
          </cell>
          <cell r="AB301" t="str">
            <v>NO</v>
          </cell>
          <cell r="AC301">
            <v>0</v>
          </cell>
          <cell r="AD301">
            <v>0</v>
          </cell>
          <cell r="AE301">
            <v>0.55000000000000004</v>
          </cell>
          <cell r="AF301">
            <v>0</v>
          </cell>
          <cell r="AG301">
            <v>0</v>
          </cell>
          <cell r="AH301">
            <v>0</v>
          </cell>
          <cell r="AI301">
            <v>0</v>
          </cell>
          <cell r="AJ301">
            <v>0.55000000000000004</v>
          </cell>
          <cell r="AK301" t="str">
            <v xml:space="preserve">Predicted to be repairable in situ. </v>
          </cell>
          <cell r="AL301" t="str">
            <v xml:space="preserve">Expected to need 1 mechanic to conduct maintenance.  </v>
          </cell>
          <cell r="AN301" t="str">
            <v xml:space="preserve">Remove the Top Access Plate. </v>
          </cell>
          <cell r="AP301" t="str">
            <v xml:space="preserve">Reinstall in the reverse order. </v>
          </cell>
          <cell r="AR301" t="str">
            <v xml:space="preserve">Repair by exchange available at First or Second line without special facilities. </v>
          </cell>
          <cell r="AS301" t="str">
            <v xml:space="preserve">No consumeables predicted. </v>
          </cell>
          <cell r="AT301" t="str">
            <v xml:space="preserve">No Special Tools predicted. </v>
          </cell>
          <cell r="AU301">
            <v>1</v>
          </cell>
          <cell r="AV301" t="str">
            <v>No</v>
          </cell>
          <cell r="AW301" t="str">
            <v xml:space="preserve">No predicted life limitations. </v>
          </cell>
          <cell r="AY301">
            <v>314</v>
          </cell>
        </row>
        <row r="302">
          <cell r="A302">
            <v>315</v>
          </cell>
          <cell r="B302">
            <v>12</v>
          </cell>
          <cell r="C302" t="str">
            <v>FT28240</v>
          </cell>
          <cell r="E302" t="str">
            <v>SECONDARY TANK - 2 - PMRS REPAIR RECOVERY</v>
          </cell>
          <cell r="F302" t="str">
            <v>Fitting</v>
          </cell>
          <cell r="G302" t="str">
            <v>Top Access Plate Assy FT28182</v>
          </cell>
          <cell r="H302" t="str">
            <v>Backing Ring</v>
          </cell>
          <cell r="I302">
            <v>1</v>
          </cell>
          <cell r="J302">
            <v>1</v>
          </cell>
          <cell r="K302">
            <v>0.89600000000000002</v>
          </cell>
          <cell r="L302">
            <v>0.89600000000000002</v>
          </cell>
          <cell r="M302">
            <v>8.9599999999999998E-7</v>
          </cell>
          <cell r="N302">
            <v>1116071.4285714286</v>
          </cell>
          <cell r="O302" t="str">
            <v>NPRD 95 P2- 176, Ring Backup - 0.0320M converted to hours</v>
          </cell>
          <cell r="Q302">
            <v>1</v>
          </cell>
          <cell r="R302">
            <v>0.63333333333333341</v>
          </cell>
          <cell r="S302">
            <v>0.56746666666666679</v>
          </cell>
          <cell r="T302">
            <v>6</v>
          </cell>
          <cell r="U302">
            <v>5</v>
          </cell>
          <cell r="V302" t="str">
            <v>65</v>
          </cell>
          <cell r="W302">
            <v>298</v>
          </cell>
          <cell r="X302" t="str">
            <v>SECONDARY TANK - 2 - PMRS REPAIR RECOVERY</v>
          </cell>
          <cell r="Y302" t="str">
            <v>Y</v>
          </cell>
          <cell r="Z302" t="str">
            <v>Predicted to be repairable in situ. Expected to need 1 mechanic to conduct maintenance.  Remove the Top Access Plate. Remove and replace the Backing Ring and Gasket as necessary. Reinstall in the reverse order. Repair by exchange available at First or Sec</v>
          </cell>
          <cell r="AA302" t="str">
            <v>YES</v>
          </cell>
          <cell r="AB302" t="str">
            <v>NO</v>
          </cell>
          <cell r="AC302">
            <v>0</v>
          </cell>
          <cell r="AD302">
            <v>0</v>
          </cell>
          <cell r="AE302">
            <v>0.55000000000000004</v>
          </cell>
          <cell r="AF302">
            <v>0</v>
          </cell>
          <cell r="AG302">
            <v>8.3333333333333329E-2</v>
          </cell>
          <cell r="AH302">
            <v>0</v>
          </cell>
          <cell r="AI302">
            <v>0</v>
          </cell>
          <cell r="AJ302">
            <v>0.63333333333333341</v>
          </cell>
          <cell r="AK302" t="str">
            <v xml:space="preserve">Predicted to be repairable in situ. </v>
          </cell>
          <cell r="AL302" t="str">
            <v xml:space="preserve">Expected to need 1 mechanic to conduct maintenance.  </v>
          </cell>
          <cell r="AN302" t="str">
            <v xml:space="preserve">Remove the Top Access Plate. </v>
          </cell>
          <cell r="AO302" t="str">
            <v xml:space="preserve">Remove and replace the Backing Ring and Gasket as necessary. </v>
          </cell>
          <cell r="AP302" t="str">
            <v xml:space="preserve">Reinstall in the reverse order. </v>
          </cell>
          <cell r="AR302" t="str">
            <v xml:space="preserve">Repair by exchange available at First or Second line without special facilities. </v>
          </cell>
          <cell r="AS302" t="str">
            <v xml:space="preserve">No consumeables predicted. </v>
          </cell>
          <cell r="AT302" t="str">
            <v xml:space="preserve">No Special Tools predicted. </v>
          </cell>
          <cell r="AU302">
            <v>1</v>
          </cell>
          <cell r="AV302" t="str">
            <v>No</v>
          </cell>
          <cell r="AW302" t="str">
            <v xml:space="preserve">No predicted life limitations. </v>
          </cell>
          <cell r="AY302">
            <v>315</v>
          </cell>
        </row>
        <row r="303">
          <cell r="A303">
            <v>316</v>
          </cell>
          <cell r="B303">
            <v>13</v>
          </cell>
          <cell r="C303" t="str">
            <v>FT28252</v>
          </cell>
          <cell r="E303" t="str">
            <v>SECONDARY TANK - 2 - PMRS REPAIR RECOVERY</v>
          </cell>
          <cell r="F303" t="str">
            <v>Seal</v>
          </cell>
          <cell r="G303" t="str">
            <v>Top Access Plate Assy FT28182</v>
          </cell>
          <cell r="H303" t="str">
            <v>Gasket</v>
          </cell>
          <cell r="I303">
            <v>2</v>
          </cell>
          <cell r="J303">
            <v>2</v>
          </cell>
          <cell r="K303">
            <v>2.8915175482151878E-3</v>
          </cell>
          <cell r="L303">
            <v>5.7830350964303756E-3</v>
          </cell>
          <cell r="M303">
            <v>5.7830350964303757E-9</v>
          </cell>
          <cell r="N303">
            <v>172919580</v>
          </cell>
          <cell r="O303" t="str">
            <v>NPRD 95 P2- 98, Gasket P# 2-242N674-70 - 1/864.5979 GF converted to GM.</v>
          </cell>
          <cell r="Q303">
            <v>1</v>
          </cell>
          <cell r="R303">
            <v>0.63333333333333341</v>
          </cell>
          <cell r="S303">
            <v>1.8312944472029524E-3</v>
          </cell>
          <cell r="T303">
            <v>6</v>
          </cell>
          <cell r="U303">
            <v>5</v>
          </cell>
          <cell r="V303" t="str">
            <v>65</v>
          </cell>
          <cell r="W303">
            <v>299</v>
          </cell>
          <cell r="X303" t="str">
            <v>SECONDARY TANK - 2 - PMRS REPAIR RECOVERY</v>
          </cell>
          <cell r="Y303" t="str">
            <v>Y</v>
          </cell>
          <cell r="Z303" t="str">
            <v>Predicted to be repairable in situ. Expected to need 1 mechanic to conduct maintenance.  Remove the Top Access Plate. Remove and replace the Backing Ring and Gasket as necessary. Reinstall in the reverse order. Repair by exchange available at First or Sec</v>
          </cell>
          <cell r="AA303" t="str">
            <v>YES</v>
          </cell>
          <cell r="AB303" t="str">
            <v>NO</v>
          </cell>
          <cell r="AC303">
            <v>0</v>
          </cell>
          <cell r="AD303">
            <v>0</v>
          </cell>
          <cell r="AE303">
            <v>0.55000000000000004</v>
          </cell>
          <cell r="AF303">
            <v>0</v>
          </cell>
          <cell r="AG303">
            <v>8.3333333333333329E-2</v>
          </cell>
          <cell r="AH303">
            <v>0</v>
          </cell>
          <cell r="AI303">
            <v>0</v>
          </cell>
          <cell r="AJ303">
            <v>0.63333333333333341</v>
          </cell>
          <cell r="AK303" t="str">
            <v xml:space="preserve">Predicted to be repairable in situ. </v>
          </cell>
          <cell r="AL303" t="str">
            <v xml:space="preserve">Expected to need 1 mechanic to conduct maintenance.  </v>
          </cell>
          <cell r="AN303" t="str">
            <v xml:space="preserve">Remove the Top Access Plate. </v>
          </cell>
          <cell r="AO303" t="str">
            <v xml:space="preserve">Remove and replace the Backing Ring and Gasket as necessary. </v>
          </cell>
          <cell r="AP303" t="str">
            <v xml:space="preserve">Reinstall in the reverse order. </v>
          </cell>
          <cell r="AR303" t="str">
            <v xml:space="preserve">Repair by exchange available at First or Second line without special facilities. </v>
          </cell>
          <cell r="AS303" t="str">
            <v xml:space="preserve">No consumeables predicted. </v>
          </cell>
          <cell r="AT303" t="str">
            <v xml:space="preserve">No Special Tools predicted. </v>
          </cell>
          <cell r="AU303">
            <v>1</v>
          </cell>
          <cell r="AV303" t="str">
            <v>yes - 10 years</v>
          </cell>
          <cell r="AW303" t="str">
            <v>Life Limited.  Exchange at 10 years.</v>
          </cell>
          <cell r="AY303">
            <v>316</v>
          </cell>
        </row>
        <row r="304">
          <cell r="A304">
            <v>317</v>
          </cell>
          <cell r="B304">
            <v>18</v>
          </cell>
          <cell r="C304" t="str">
            <v>BT-M6X25HX/SS</v>
          </cell>
          <cell r="E304" t="str">
            <v>SECONDARY TANK - 2 - PMRS REPAIR RECOVERY</v>
          </cell>
          <cell r="F304" t="str">
            <v>Fastener</v>
          </cell>
          <cell r="G304" t="str">
            <v>Top Access Plate Assy FT28182</v>
          </cell>
          <cell r="H304" t="str">
            <v>M6 Bolt Hex Head</v>
          </cell>
          <cell r="I304">
            <v>56</v>
          </cell>
          <cell r="J304">
            <v>56</v>
          </cell>
          <cell r="K304">
            <v>5.6000000000000001E-2</v>
          </cell>
          <cell r="L304">
            <v>3.1360000000000001</v>
          </cell>
          <cell r="M304">
            <v>3.1360000000000001E-6</v>
          </cell>
          <cell r="N304">
            <v>318877.55102040817</v>
          </cell>
          <cell r="O304" t="str">
            <v>NPRD 95 P2-20, Bolt Hex Head - 0.0020M converted to hours</v>
          </cell>
          <cell r="Q304">
            <v>1</v>
          </cell>
          <cell r="R304">
            <v>0.05</v>
          </cell>
          <cell r="S304">
            <v>2.8000000000000004E-3</v>
          </cell>
          <cell r="T304">
            <v>6</v>
          </cell>
          <cell r="U304">
            <v>5</v>
          </cell>
          <cell r="V304" t="str">
            <v>65</v>
          </cell>
          <cell r="W304">
            <v>300</v>
          </cell>
          <cell r="X304" t="str">
            <v>SECONDARY TANK - 2 - PMRS REPAIR RECOVERY</v>
          </cell>
          <cell r="Y304" t="str">
            <v>Y</v>
          </cell>
          <cell r="Z304" t="str">
            <v>Predicted to be repairable in situ. Expected to need 1 mechanic to conduct maintenance.  Remove and replace the part with standard Tools. Repair by exchange available at First or Second line without special facilities. No consumeables predicted. No Specia</v>
          </cell>
          <cell r="AA304" t="str">
            <v>YES</v>
          </cell>
          <cell r="AB304" t="str">
            <v>NO</v>
          </cell>
          <cell r="AC304">
            <v>0</v>
          </cell>
          <cell r="AD304">
            <v>0</v>
          </cell>
          <cell r="AE304">
            <v>0.05</v>
          </cell>
          <cell r="AF304">
            <v>0</v>
          </cell>
          <cell r="AG304">
            <v>0</v>
          </cell>
          <cell r="AH304">
            <v>0</v>
          </cell>
          <cell r="AI304">
            <v>0</v>
          </cell>
          <cell r="AJ304">
            <v>0.05</v>
          </cell>
          <cell r="AK304" t="str">
            <v xml:space="preserve">Predicted to be repairable in situ. </v>
          </cell>
          <cell r="AL304" t="str">
            <v xml:space="preserve">Expected to need 1 mechanic to conduct maintenance.  </v>
          </cell>
          <cell r="AO304" t="str">
            <v xml:space="preserve">Remove and replace the part with standard Tools. </v>
          </cell>
          <cell r="AR304" t="str">
            <v xml:space="preserve">Repair by exchange available at First or Second line without special facilities. </v>
          </cell>
          <cell r="AS304" t="str">
            <v xml:space="preserve">No consumeables predicted. </v>
          </cell>
          <cell r="AT304" t="str">
            <v xml:space="preserve">No Special Tools predicted. </v>
          </cell>
          <cell r="AU304">
            <v>1</v>
          </cell>
          <cell r="AV304" t="str">
            <v>No</v>
          </cell>
          <cell r="AW304" t="str">
            <v xml:space="preserve">No predicted life limitations. </v>
          </cell>
          <cell r="AY304">
            <v>317</v>
          </cell>
        </row>
        <row r="305">
          <cell r="A305">
            <v>318</v>
          </cell>
          <cell r="B305">
            <v>4</v>
          </cell>
          <cell r="C305" t="str">
            <v>Z-W-M6/SS</v>
          </cell>
          <cell r="E305" t="str">
            <v>SECONDARY TANK - 2 - PMRS REPAIR RECOVERY</v>
          </cell>
          <cell r="F305" t="str">
            <v>Fastener</v>
          </cell>
          <cell r="G305" t="str">
            <v>Top Access Plate Assy FT28182</v>
          </cell>
          <cell r="H305" t="str">
            <v>M6 Washer</v>
          </cell>
          <cell r="I305">
            <v>56</v>
          </cell>
          <cell r="J305">
            <v>56</v>
          </cell>
          <cell r="K305">
            <v>1.6613753838518822E-2</v>
          </cell>
          <cell r="L305">
            <v>0.93037021495705408</v>
          </cell>
          <cell r="M305">
            <v>9.3037021495705402E-7</v>
          </cell>
          <cell r="N305">
            <v>1074840.943877551</v>
          </cell>
          <cell r="O305" t="str">
            <v>NPRD 95 P2-237, Washer P# 7748743 - 1/1685.3506M GM converted to hours</v>
          </cell>
          <cell r="Q305">
            <v>1</v>
          </cell>
          <cell r="R305">
            <v>0.05</v>
          </cell>
          <cell r="S305">
            <v>8.3068769192594111E-4</v>
          </cell>
          <cell r="T305">
            <v>6</v>
          </cell>
          <cell r="U305">
            <v>5</v>
          </cell>
          <cell r="V305" t="str">
            <v>65</v>
          </cell>
          <cell r="W305">
            <v>301</v>
          </cell>
          <cell r="X305" t="str">
            <v>SECONDARY TANK - 2 - PMRS REPAIR RECOVERY</v>
          </cell>
          <cell r="Y305" t="str">
            <v>Y</v>
          </cell>
          <cell r="Z305" t="str">
            <v>Predicted to be repairable in situ. Expected to need 1 mechanic to conduct maintenance.  Remove and replace the part with standard Tools. Repair by exchange available at First or Second line without special facilities. No consumeables predicted. No Specia</v>
          </cell>
          <cell r="AA305" t="str">
            <v>YES</v>
          </cell>
          <cell r="AB305" t="str">
            <v>NO</v>
          </cell>
          <cell r="AC305">
            <v>0</v>
          </cell>
          <cell r="AD305">
            <v>0</v>
          </cell>
          <cell r="AE305">
            <v>0.05</v>
          </cell>
          <cell r="AF305">
            <v>0</v>
          </cell>
          <cell r="AG305">
            <v>0</v>
          </cell>
          <cell r="AH305">
            <v>0</v>
          </cell>
          <cell r="AI305">
            <v>0</v>
          </cell>
          <cell r="AJ305">
            <v>0.05</v>
          </cell>
          <cell r="AK305" t="str">
            <v xml:space="preserve">Predicted to be repairable in situ. </v>
          </cell>
          <cell r="AL305" t="str">
            <v xml:space="preserve">Expected to need 1 mechanic to conduct maintenance.  </v>
          </cell>
          <cell r="AO305" t="str">
            <v xml:space="preserve">Remove and replace the part with standard Tools. </v>
          </cell>
          <cell r="AR305" t="str">
            <v xml:space="preserve">Repair by exchange available at First or Second line without special facilities. </v>
          </cell>
          <cell r="AS305" t="str">
            <v xml:space="preserve">No consumeables predicted. </v>
          </cell>
          <cell r="AT305" t="str">
            <v xml:space="preserve">No Special Tools predicted. </v>
          </cell>
          <cell r="AU305">
            <v>1</v>
          </cell>
          <cell r="AV305" t="str">
            <v>No</v>
          </cell>
          <cell r="AW305" t="str">
            <v xml:space="preserve">No predicted life limitations. </v>
          </cell>
          <cell r="AY305">
            <v>318</v>
          </cell>
        </row>
        <row r="306">
          <cell r="A306">
            <v>319</v>
          </cell>
          <cell r="B306">
            <v>14</v>
          </cell>
          <cell r="C306" t="str">
            <v/>
          </cell>
          <cell r="E306" t="str">
            <v>SECONDARY TANK - 2 - PMRS REPAIR RECOVERY</v>
          </cell>
          <cell r="F306" t="str">
            <v>Fitting</v>
          </cell>
          <cell r="G306" t="str">
            <v>Fuel Filler LRU</v>
          </cell>
          <cell r="H306" t="str">
            <v>Pressure/Gravity Refuel Coupling</v>
          </cell>
          <cell r="I306">
            <v>1</v>
          </cell>
          <cell r="J306">
            <v>1</v>
          </cell>
          <cell r="K306">
            <v>0.89600000000000002</v>
          </cell>
          <cell r="L306">
            <v>0.89600000000000002</v>
          </cell>
          <cell r="M306">
            <v>8.9599999999999998E-7</v>
          </cell>
          <cell r="N306">
            <v>1116071.4285714286</v>
          </cell>
          <cell r="O306" t="str">
            <v>NPRD 95 P2-6, Adapter - 0.0320M converted to hours</v>
          </cell>
          <cell r="Q306">
            <v>1</v>
          </cell>
          <cell r="R306">
            <v>0.35</v>
          </cell>
          <cell r="S306">
            <v>0.31359999999999999</v>
          </cell>
          <cell r="T306">
            <v>6</v>
          </cell>
          <cell r="U306">
            <v>6</v>
          </cell>
          <cell r="V306" t="str">
            <v>66</v>
          </cell>
          <cell r="W306">
            <v>302</v>
          </cell>
          <cell r="X306" t="str">
            <v>SECONDARY TANK - 2 - PMRS REPAIR RECOVERY</v>
          </cell>
          <cell r="Y306" t="str">
            <v>Y</v>
          </cell>
          <cell r="Z306" t="str">
            <v>Predicted to be repairable in situ. Expected to need 1 mechanic to conduct maintenance.  Remove and replace the part with standard Tools. Repair by exchange available at First or Second line without special facilities. No consumeables predicted. No Specia</v>
          </cell>
          <cell r="AA306" t="str">
            <v>YES</v>
          </cell>
          <cell r="AB306" t="str">
            <v>NO</v>
          </cell>
          <cell r="AC306">
            <v>0</v>
          </cell>
          <cell r="AD306">
            <v>0</v>
          </cell>
          <cell r="AE306">
            <v>0.35</v>
          </cell>
          <cell r="AF306">
            <v>0</v>
          </cell>
          <cell r="AG306">
            <v>0</v>
          </cell>
          <cell r="AH306">
            <v>0</v>
          </cell>
          <cell r="AI306">
            <v>0</v>
          </cell>
          <cell r="AJ306">
            <v>0.35</v>
          </cell>
          <cell r="AK306" t="str">
            <v xml:space="preserve">Predicted to be repairable in situ. </v>
          </cell>
          <cell r="AL306" t="str">
            <v xml:space="preserve">Expected to need 1 mechanic to conduct maintenance.  </v>
          </cell>
          <cell r="AO306" t="str">
            <v xml:space="preserve">Remove and replace the part with standard Tools. </v>
          </cell>
          <cell r="AR306" t="str">
            <v xml:space="preserve">Repair by exchange available at First or Second line without special facilities. </v>
          </cell>
          <cell r="AS306" t="str">
            <v xml:space="preserve">No consumeables predicted. </v>
          </cell>
          <cell r="AT306" t="str">
            <v xml:space="preserve">No Special Tools predicted. </v>
          </cell>
          <cell r="AU306">
            <v>1</v>
          </cell>
          <cell r="AV306" t="str">
            <v>No</v>
          </cell>
          <cell r="AW306" t="str">
            <v xml:space="preserve">No predicted life limitations. </v>
          </cell>
          <cell r="AY306">
            <v>319</v>
          </cell>
        </row>
        <row r="307">
          <cell r="A307">
            <v>320</v>
          </cell>
          <cell r="B307">
            <v>15</v>
          </cell>
          <cell r="C307" t="str">
            <v>Y-FCMX109</v>
          </cell>
          <cell r="E307" t="str">
            <v>SECONDARY TANK - 2 - PMRS REPAIR RECOVERY</v>
          </cell>
          <cell r="F307" t="str">
            <v>Fitting</v>
          </cell>
          <cell r="G307" t="str">
            <v>Fuel Filler LRU</v>
          </cell>
          <cell r="H307" t="str">
            <v>STANAG 3105  Filler Cap &amp; Lanyard</v>
          </cell>
          <cell r="I307">
            <v>1</v>
          </cell>
          <cell r="J307">
            <v>1</v>
          </cell>
          <cell r="K307">
            <v>24.425797750743651</v>
          </cell>
          <cell r="L307">
            <v>24.425797750743651</v>
          </cell>
          <cell r="M307">
            <v>2.4425797750743652E-5</v>
          </cell>
          <cell r="N307">
            <v>40940.320975578157</v>
          </cell>
          <cell r="O307" t="str">
            <v>Similarity to FT54357</v>
          </cell>
          <cell r="Q307">
            <v>1</v>
          </cell>
          <cell r="R307">
            <v>0.35</v>
          </cell>
          <cell r="S307">
            <v>8.5490292127602778</v>
          </cell>
          <cell r="T307">
            <v>6</v>
          </cell>
          <cell r="U307">
            <v>6</v>
          </cell>
          <cell r="V307" t="str">
            <v>66</v>
          </cell>
          <cell r="W307">
            <v>303</v>
          </cell>
          <cell r="X307" t="str">
            <v>SECONDARY TANK - 2 - PMRS REPAIR RECOVERY</v>
          </cell>
          <cell r="Y307" t="str">
            <v>Y</v>
          </cell>
          <cell r="Z307" t="str">
            <v>Predicted to be repairable in situ. Expected to need 1 mechanic to conduct maintenance.  Remove and replace the part with standard Tools. Repair by exchange available at First or Second line without special facilities. No consumeables predicted. No Specia</v>
          </cell>
          <cell r="AA307" t="str">
            <v>YES</v>
          </cell>
          <cell r="AB307" t="str">
            <v>NO</v>
          </cell>
          <cell r="AC307">
            <v>0</v>
          </cell>
          <cell r="AD307">
            <v>0</v>
          </cell>
          <cell r="AE307">
            <v>0.35</v>
          </cell>
          <cell r="AF307">
            <v>0</v>
          </cell>
          <cell r="AG307">
            <v>0</v>
          </cell>
          <cell r="AH307">
            <v>0</v>
          </cell>
          <cell r="AI307">
            <v>0</v>
          </cell>
          <cell r="AJ307">
            <v>0.35</v>
          </cell>
          <cell r="AK307" t="str">
            <v xml:space="preserve">Predicted to be repairable in situ. </v>
          </cell>
          <cell r="AL307" t="str">
            <v xml:space="preserve">Expected to need 1 mechanic to conduct maintenance.  </v>
          </cell>
          <cell r="AO307" t="str">
            <v xml:space="preserve">Remove and replace the part with standard Tools. </v>
          </cell>
          <cell r="AR307" t="str">
            <v xml:space="preserve">Repair by exchange available at First or Second line without special facilities. </v>
          </cell>
          <cell r="AS307" t="str">
            <v xml:space="preserve">No consumeables predicted. </v>
          </cell>
          <cell r="AT307" t="str">
            <v xml:space="preserve">No Special Tools predicted. </v>
          </cell>
          <cell r="AU307">
            <v>1</v>
          </cell>
          <cell r="AV307" t="str">
            <v>No</v>
          </cell>
          <cell r="AW307" t="str">
            <v xml:space="preserve">No predicted life limitations. </v>
          </cell>
          <cell r="AY307">
            <v>320</v>
          </cell>
        </row>
        <row r="308">
          <cell r="A308">
            <v>321</v>
          </cell>
          <cell r="B308">
            <v>16</v>
          </cell>
          <cell r="C308" t="str">
            <v>FT28386</v>
          </cell>
          <cell r="E308" t="str">
            <v>SECONDARY TANK - 2 - PMRS REPAIR RECOVERY</v>
          </cell>
          <cell r="F308" t="str">
            <v>Seal</v>
          </cell>
          <cell r="G308" t="str">
            <v>Fuel Filler LRU</v>
          </cell>
          <cell r="H308" t="str">
            <v>Bayonet Fitting</v>
          </cell>
          <cell r="I308">
            <v>1</v>
          </cell>
          <cell r="J308">
            <v>1</v>
          </cell>
          <cell r="K308">
            <v>2.8915175482151878E-3</v>
          </cell>
          <cell r="L308">
            <v>2.8915175482151878E-3</v>
          </cell>
          <cell r="M308">
            <v>2.8915175482151878E-9</v>
          </cell>
          <cell r="N308">
            <v>345839160</v>
          </cell>
          <cell r="O308" t="str">
            <v>NPRD 95 P2- 98, Gasket P# 2-242N674-70 - 1/864.5979 GF converted to GM.</v>
          </cell>
          <cell r="Q308">
            <v>1</v>
          </cell>
          <cell r="R308">
            <v>0.35</v>
          </cell>
          <cell r="S308">
            <v>1.0120311418753156E-3</v>
          </cell>
          <cell r="T308">
            <v>6</v>
          </cell>
          <cell r="U308">
            <v>6</v>
          </cell>
          <cell r="V308" t="str">
            <v>66</v>
          </cell>
          <cell r="W308">
            <v>304</v>
          </cell>
          <cell r="X308" t="str">
            <v>SECONDARY TANK - 2 - PMRS REPAIR RECOVERY</v>
          </cell>
          <cell r="Y308" t="str">
            <v>Y</v>
          </cell>
          <cell r="Z308" t="str">
            <v>Predicted to be repairable in situ. Expected to need 1 mechanic to conduct maintenance.  Remove and replace the part with standard Tools. Repair by exchange available at First or Second line without special facilities. No consumeables predicted. No Specia</v>
          </cell>
          <cell r="AA308" t="str">
            <v>YES</v>
          </cell>
          <cell r="AB308" t="str">
            <v>NO</v>
          </cell>
          <cell r="AC308">
            <v>0</v>
          </cell>
          <cell r="AD308">
            <v>0</v>
          </cell>
          <cell r="AE308">
            <v>0.35</v>
          </cell>
          <cell r="AF308">
            <v>0</v>
          </cell>
          <cell r="AG308">
            <v>0</v>
          </cell>
          <cell r="AH308">
            <v>0</v>
          </cell>
          <cell r="AI308">
            <v>0</v>
          </cell>
          <cell r="AJ308">
            <v>0.35</v>
          </cell>
          <cell r="AK308" t="str">
            <v xml:space="preserve">Predicted to be repairable in situ. </v>
          </cell>
          <cell r="AL308" t="str">
            <v xml:space="preserve">Expected to need 1 mechanic to conduct maintenance.  </v>
          </cell>
          <cell r="AO308" t="str">
            <v xml:space="preserve">Remove and replace the part with standard Tools. </v>
          </cell>
          <cell r="AR308" t="str">
            <v xml:space="preserve">Repair by exchange available at First or Second line without special facilities. </v>
          </cell>
          <cell r="AS308" t="str">
            <v xml:space="preserve">No consumeables predicted. </v>
          </cell>
          <cell r="AT308" t="str">
            <v xml:space="preserve">No Special Tools predicted. </v>
          </cell>
          <cell r="AU308">
            <v>1</v>
          </cell>
          <cell r="AV308" t="str">
            <v>No</v>
          </cell>
          <cell r="AW308" t="str">
            <v xml:space="preserve">No predicted life limitations. </v>
          </cell>
          <cell r="AY308">
            <v>321</v>
          </cell>
        </row>
        <row r="309">
          <cell r="A309">
            <v>322</v>
          </cell>
          <cell r="B309">
            <v>17</v>
          </cell>
          <cell r="C309" t="str">
            <v/>
          </cell>
          <cell r="E309" t="str">
            <v>SECONDARY TANK - 2 - PMRS REPAIR RECOVERY</v>
          </cell>
          <cell r="F309" t="str">
            <v>Fitting</v>
          </cell>
          <cell r="G309" t="str">
            <v>Fuel Filler LRU</v>
          </cell>
          <cell r="H309" t="str">
            <v>Fuel Filler Strainer</v>
          </cell>
          <cell r="I309">
            <v>1</v>
          </cell>
          <cell r="J309">
            <v>1</v>
          </cell>
          <cell r="K309">
            <v>0.45419861196904177</v>
          </cell>
          <cell r="L309">
            <v>0.45419861196904177</v>
          </cell>
          <cell r="M309">
            <v>4.5419861196904176E-7</v>
          </cell>
          <cell r="N309">
            <v>2201680</v>
          </cell>
          <cell r="O309" t="str">
            <v>NPRD 95 P2-136, Mechanical Filter Screen - 1/11.0084 GB converted to GM</v>
          </cell>
          <cell r="Q309">
            <v>1</v>
          </cell>
          <cell r="R309">
            <v>0.35</v>
          </cell>
          <cell r="S309">
            <v>0.15896951418916461</v>
          </cell>
          <cell r="T309">
            <v>6</v>
          </cell>
          <cell r="U309">
            <v>6</v>
          </cell>
          <cell r="V309" t="str">
            <v>66</v>
          </cell>
          <cell r="W309">
            <v>305</v>
          </cell>
          <cell r="X309" t="str">
            <v>SECONDARY TANK - 2 - PMRS REPAIR RECOVERY</v>
          </cell>
          <cell r="Y309" t="str">
            <v>Y</v>
          </cell>
          <cell r="Z309" t="str">
            <v>Predicted to be repairable in situ. Expected to need 1 mechanic to conduct maintenance.  Remove and replace the part with standard Tools. Repair by exchange available at First or Second line without special facilities. No consumeables predicted. No Specia</v>
          </cell>
          <cell r="AA309" t="str">
            <v>YES</v>
          </cell>
          <cell r="AB309" t="str">
            <v>NO</v>
          </cell>
          <cell r="AC309">
            <v>0</v>
          </cell>
          <cell r="AD309">
            <v>0</v>
          </cell>
          <cell r="AE309">
            <v>0.35</v>
          </cell>
          <cell r="AF309">
            <v>0</v>
          </cell>
          <cell r="AG309">
            <v>0</v>
          </cell>
          <cell r="AH309">
            <v>0</v>
          </cell>
          <cell r="AI309">
            <v>0</v>
          </cell>
          <cell r="AJ309">
            <v>0.35</v>
          </cell>
          <cell r="AK309" t="str">
            <v xml:space="preserve">Predicted to be repairable in situ. </v>
          </cell>
          <cell r="AL309" t="str">
            <v xml:space="preserve">Expected to need 1 mechanic to conduct maintenance.  </v>
          </cell>
          <cell r="AO309" t="str">
            <v xml:space="preserve">Remove and replace the part with standard Tools. </v>
          </cell>
          <cell r="AR309" t="str">
            <v xml:space="preserve">Repair by exchange available at First or Second line without special facilities. </v>
          </cell>
          <cell r="AS309" t="str">
            <v xml:space="preserve">No consumeables predicted. </v>
          </cell>
          <cell r="AT309" t="str">
            <v xml:space="preserve">No Special Tools predicted. </v>
          </cell>
          <cell r="AU309">
            <v>1</v>
          </cell>
          <cell r="AV309" t="str">
            <v>No</v>
          </cell>
          <cell r="AW309" t="str">
            <v xml:space="preserve">No predicted life limitations. </v>
          </cell>
          <cell r="AY309">
            <v>322</v>
          </cell>
        </row>
        <row r="310">
          <cell r="A310">
            <v>323</v>
          </cell>
          <cell r="B310">
            <v>45</v>
          </cell>
          <cell r="C310" t="str">
            <v>Y-SS1310</v>
          </cell>
          <cell r="E310" t="str">
            <v>SECONDARY TANK - 2 - PMRS REPAIR RECOVERY</v>
          </cell>
          <cell r="F310" t="str">
            <v>Clamp</v>
          </cell>
          <cell r="G310" t="str">
            <v>Fuel Filler LRU</v>
          </cell>
          <cell r="H310" t="str">
            <v xml:space="preserve">Clamp  </v>
          </cell>
          <cell r="I310">
            <v>2</v>
          </cell>
          <cell r="J310">
            <v>2</v>
          </cell>
          <cell r="K310">
            <v>0.10381542448050761</v>
          </cell>
          <cell r="L310">
            <v>0.20763084896101522</v>
          </cell>
          <cell r="M310">
            <v>2.0763084896101523E-7</v>
          </cell>
          <cell r="N310">
            <v>4816240</v>
          </cell>
          <cell r="O310" t="str">
            <v>NPRD 95 P2-40, Clamp Hose P# 105 - 1/48.1624 GB converted to GM.</v>
          </cell>
          <cell r="Q310">
            <v>1</v>
          </cell>
          <cell r="R310">
            <v>0.51666666666666661</v>
          </cell>
          <cell r="S310">
            <v>5.3637969314928924E-2</v>
          </cell>
          <cell r="T310">
            <v>6</v>
          </cell>
          <cell r="U310">
            <v>6</v>
          </cell>
          <cell r="V310" t="str">
            <v>66</v>
          </cell>
          <cell r="W310">
            <v>306</v>
          </cell>
          <cell r="X310" t="str">
            <v>SECONDARY TANK - 2 - PMRS REPAIR RECOVERY</v>
          </cell>
          <cell r="Y310" t="str">
            <v>Y</v>
          </cell>
          <cell r="Z310" t="str">
            <v>Predicted to be repairable in situ. Expected to need 1 mechanic to conduct maintenance.  Remove the Top Access Plate. Remove and replace the part with standard Tools. Reinstall in the reverse order. Repair by exchange available at First or Second line wit</v>
          </cell>
          <cell r="AA310" t="str">
            <v>YES</v>
          </cell>
          <cell r="AB310" t="str">
            <v>NO</v>
          </cell>
          <cell r="AC310">
            <v>0</v>
          </cell>
          <cell r="AD310">
            <v>0</v>
          </cell>
          <cell r="AE310">
            <v>0.51666666666666661</v>
          </cell>
          <cell r="AF310">
            <v>0</v>
          </cell>
          <cell r="AG310">
            <v>0</v>
          </cell>
          <cell r="AH310">
            <v>0</v>
          </cell>
          <cell r="AI310">
            <v>0</v>
          </cell>
          <cell r="AJ310">
            <v>0.51666666666666661</v>
          </cell>
          <cell r="AK310" t="str">
            <v xml:space="preserve">Predicted to be repairable in situ. </v>
          </cell>
          <cell r="AL310" t="str">
            <v xml:space="preserve">Expected to need 1 mechanic to conduct maintenance.  </v>
          </cell>
          <cell r="AN310" t="str">
            <v xml:space="preserve">Remove the Top Access Plate. </v>
          </cell>
          <cell r="AO310" t="str">
            <v xml:space="preserve">Remove and replace the part with standard Tools. </v>
          </cell>
          <cell r="AP310" t="str">
            <v xml:space="preserve">Reinstall in the reverse order. </v>
          </cell>
          <cell r="AR310" t="str">
            <v xml:space="preserve">Repair by exchange available at First or Second line without special facilities. </v>
          </cell>
          <cell r="AS310" t="str">
            <v xml:space="preserve">No consumeables predicted. </v>
          </cell>
          <cell r="AT310" t="str">
            <v xml:space="preserve">No Special Tools predicted. </v>
          </cell>
          <cell r="AU310">
            <v>1</v>
          </cell>
          <cell r="AV310" t="str">
            <v>No</v>
          </cell>
          <cell r="AW310" t="str">
            <v xml:space="preserve">No predicted life limitations. </v>
          </cell>
          <cell r="AY310">
            <v>323</v>
          </cell>
        </row>
        <row r="311">
          <cell r="A311">
            <v>324</v>
          </cell>
          <cell r="B311">
            <v>32</v>
          </cell>
          <cell r="C311" t="str">
            <v>FT28385</v>
          </cell>
          <cell r="E311" t="str">
            <v>SECONDARY TANK - 2 - PMRS REPAIR RECOVERY</v>
          </cell>
          <cell r="F311" t="str">
            <v>Seal</v>
          </cell>
          <cell r="G311" t="str">
            <v>Fuel Filler LRU</v>
          </cell>
          <cell r="H311" t="str">
            <v>Flex P seal Rubber Moulding</v>
          </cell>
          <cell r="I311">
            <v>1</v>
          </cell>
          <cell r="J311">
            <v>1</v>
          </cell>
          <cell r="K311">
            <v>1.6613753838518822E-2</v>
          </cell>
          <cell r="L311">
            <v>1.6613753838518822E-2</v>
          </cell>
          <cell r="M311">
            <v>1.6613753838518823E-8</v>
          </cell>
          <cell r="N311">
            <v>60191092.857142858</v>
          </cell>
          <cell r="O311" t="str">
            <v>NPRD 95 P2-237, Washer P# 7748743 - 1/1685.3506M GM converted to hours</v>
          </cell>
          <cell r="Q311">
            <v>1</v>
          </cell>
          <cell r="R311">
            <v>0.05</v>
          </cell>
          <cell r="S311">
            <v>8.3068769192594111E-4</v>
          </cell>
          <cell r="T311">
            <v>6</v>
          </cell>
          <cell r="U311">
            <v>6</v>
          </cell>
          <cell r="V311" t="str">
            <v>66</v>
          </cell>
          <cell r="W311">
            <v>307</v>
          </cell>
          <cell r="X311" t="str">
            <v>SECONDARY TANK - 2 - PMRS REPAIR RECOVERY</v>
          </cell>
          <cell r="Y311" t="str">
            <v>Y</v>
          </cell>
          <cell r="Z311" t="str">
            <v>Predicted to be repairable in situ. Expected to need 1 mechanic to conduct maintenance.  Remove and replace the part with standard Tools. Repair by exchange available at First or Second line without special facilities. No consumeables predicted. No Specia</v>
          </cell>
          <cell r="AA311" t="str">
            <v>YES</v>
          </cell>
          <cell r="AB311" t="str">
            <v>NO</v>
          </cell>
          <cell r="AC311">
            <v>0</v>
          </cell>
          <cell r="AD311">
            <v>0</v>
          </cell>
          <cell r="AE311">
            <v>0.05</v>
          </cell>
          <cell r="AF311">
            <v>0</v>
          </cell>
          <cell r="AG311">
            <v>0</v>
          </cell>
          <cell r="AH311">
            <v>0</v>
          </cell>
          <cell r="AI311">
            <v>0</v>
          </cell>
          <cell r="AJ311">
            <v>0.05</v>
          </cell>
          <cell r="AK311" t="str">
            <v xml:space="preserve">Predicted to be repairable in situ. </v>
          </cell>
          <cell r="AL311" t="str">
            <v xml:space="preserve">Expected to need 1 mechanic to conduct maintenance.  </v>
          </cell>
          <cell r="AO311" t="str">
            <v xml:space="preserve">Remove and replace the part with standard Tools. </v>
          </cell>
          <cell r="AR311" t="str">
            <v xml:space="preserve">Repair by exchange available at First or Second line without special facilities. </v>
          </cell>
          <cell r="AS311" t="str">
            <v xml:space="preserve">No consumeables predicted. </v>
          </cell>
          <cell r="AT311" t="str">
            <v xml:space="preserve">No Special Tools predicted. </v>
          </cell>
          <cell r="AU311">
            <v>1</v>
          </cell>
          <cell r="AV311" t="str">
            <v>No</v>
          </cell>
          <cell r="AW311" t="str">
            <v xml:space="preserve">No predicted life limitations. </v>
          </cell>
          <cell r="AY311">
            <v>324</v>
          </cell>
        </row>
        <row r="312">
          <cell r="A312">
            <v>325</v>
          </cell>
          <cell r="B312">
            <v>20</v>
          </cell>
          <cell r="C312" t="str">
            <v/>
          </cell>
          <cell r="E312" t="str">
            <v>SECONDARY TANK - 2 - PMRS REPAIR RECOVERY</v>
          </cell>
          <cell r="F312" t="str">
            <v>Fitting</v>
          </cell>
          <cell r="G312" t="str">
            <v>Pressure Relief Valve (PRV) LRU (Air)</v>
          </cell>
          <cell r="H312" t="str">
            <v>PRV Unit</v>
          </cell>
          <cell r="I312">
            <v>1</v>
          </cell>
          <cell r="J312">
            <v>1</v>
          </cell>
          <cell r="K312">
            <v>5.98</v>
          </cell>
          <cell r="L312">
            <v>5.98</v>
          </cell>
          <cell r="M312">
            <v>5.9800000000000003E-6</v>
          </cell>
          <cell r="N312">
            <v>167224.08026755851</v>
          </cell>
          <cell r="O312" t="str">
            <v>NPRD 95 P2-225, Valve, Fuel, Pressure Regulator - 2.3920 GF converted to GM.</v>
          </cell>
          <cell r="Q312">
            <v>1</v>
          </cell>
          <cell r="R312">
            <v>0.51666666666666661</v>
          </cell>
          <cell r="S312">
            <v>3.0896666666666666</v>
          </cell>
          <cell r="T312">
            <v>6</v>
          </cell>
          <cell r="U312">
            <v>7</v>
          </cell>
          <cell r="V312" t="str">
            <v>67</v>
          </cell>
          <cell r="W312">
            <v>308</v>
          </cell>
          <cell r="X312" t="str">
            <v>SECONDARY TANK - 2 - PMRS REPAIR RECOVERY</v>
          </cell>
          <cell r="Y312" t="str">
            <v>Y</v>
          </cell>
          <cell r="Z312" t="str">
            <v>Predicted to be repairable in situ. Expected to need 1 mechanic to conduct maintenance.  Remove and replace the part with standard Tools. Repair by exchange available at First or Second line without special facilities. No consumeables predicted. No Specia</v>
          </cell>
          <cell r="AA312" t="str">
            <v>YES</v>
          </cell>
          <cell r="AB312" t="str">
            <v>NO</v>
          </cell>
          <cell r="AC312">
            <v>0</v>
          </cell>
          <cell r="AD312">
            <v>0</v>
          </cell>
          <cell r="AE312">
            <v>0.51666666666666661</v>
          </cell>
          <cell r="AF312">
            <v>0</v>
          </cell>
          <cell r="AG312">
            <v>0</v>
          </cell>
          <cell r="AH312">
            <v>0</v>
          </cell>
          <cell r="AI312">
            <v>0</v>
          </cell>
          <cell r="AJ312">
            <v>0.51666666666666661</v>
          </cell>
          <cell r="AK312" t="str">
            <v xml:space="preserve">Predicted to be repairable in situ. </v>
          </cell>
          <cell r="AL312" t="str">
            <v xml:space="preserve">Expected to need 1 mechanic to conduct maintenance.  </v>
          </cell>
          <cell r="AO312" t="str">
            <v xml:space="preserve">Remove and replace the part with standard Tools. </v>
          </cell>
          <cell r="AR312" t="str">
            <v xml:space="preserve">Repair by exchange available at First or Second line without special facilities. </v>
          </cell>
          <cell r="AS312" t="str">
            <v xml:space="preserve">No consumeables predicted. </v>
          </cell>
          <cell r="AT312" t="str">
            <v xml:space="preserve">No Special Tools predicted. </v>
          </cell>
          <cell r="AU312">
            <v>1</v>
          </cell>
          <cell r="AV312" t="str">
            <v>No</v>
          </cell>
          <cell r="AW312" t="str">
            <v xml:space="preserve">No predicted life limitations. </v>
          </cell>
          <cell r="AY312">
            <v>325</v>
          </cell>
        </row>
        <row r="313">
          <cell r="A313">
            <v>326</v>
          </cell>
          <cell r="B313">
            <v>13</v>
          </cell>
          <cell r="C313" t="str">
            <v/>
          </cell>
          <cell r="E313" t="str">
            <v>SECONDARY TANK - 2 - PMRS REPAIR RECOVERY</v>
          </cell>
          <cell r="F313" t="str">
            <v>Seal</v>
          </cell>
          <cell r="G313" t="str">
            <v>Pressure Relief Valve (PRV) LRU (Air)</v>
          </cell>
          <cell r="H313" t="str">
            <v>Gasket / 'O' Ring Seal - PRV</v>
          </cell>
          <cell r="I313">
            <v>2</v>
          </cell>
          <cell r="J313">
            <v>2</v>
          </cell>
          <cell r="K313">
            <v>2.8915175482151878E-3</v>
          </cell>
          <cell r="L313">
            <v>5.7830350964303756E-3</v>
          </cell>
          <cell r="M313">
            <v>5.7830350964303757E-9</v>
          </cell>
          <cell r="N313">
            <v>172919580</v>
          </cell>
          <cell r="O313" t="str">
            <v>NPRD 95 P2- 98, Gasket P# 2-242N674-70 - 1/864.5979 GF converted to GM.</v>
          </cell>
          <cell r="Q313">
            <v>1</v>
          </cell>
          <cell r="R313">
            <v>0.51666666666666661</v>
          </cell>
          <cell r="S313">
            <v>1.4939507332445135E-3</v>
          </cell>
          <cell r="T313">
            <v>6</v>
          </cell>
          <cell r="U313">
            <v>7</v>
          </cell>
          <cell r="V313" t="str">
            <v>67</v>
          </cell>
          <cell r="W313">
            <v>309</v>
          </cell>
          <cell r="X313" t="str">
            <v>SECONDARY TANK - 2 - PMRS REPAIR RECOVERY</v>
          </cell>
          <cell r="Y313" t="str">
            <v>Y</v>
          </cell>
          <cell r="Z313" t="str">
            <v>Predicted to be repairable in situ. Expected to need 1 mechanic to conduct maintenance.  Remove and replace the part with standard Tools. Repair by exchange available at First or Second line without special facilities. No consumeables predicted. No Specia</v>
          </cell>
          <cell r="AA313" t="str">
            <v>YES</v>
          </cell>
          <cell r="AB313" t="str">
            <v>NO</v>
          </cell>
          <cell r="AC313">
            <v>0</v>
          </cell>
          <cell r="AD313">
            <v>0</v>
          </cell>
          <cell r="AE313">
            <v>0.51666666666666661</v>
          </cell>
          <cell r="AF313">
            <v>0</v>
          </cell>
          <cell r="AG313">
            <v>0</v>
          </cell>
          <cell r="AH313">
            <v>0</v>
          </cell>
          <cell r="AI313">
            <v>0</v>
          </cell>
          <cell r="AJ313">
            <v>0.51666666666666661</v>
          </cell>
          <cell r="AK313" t="str">
            <v xml:space="preserve">Predicted to be repairable in situ. </v>
          </cell>
          <cell r="AL313" t="str">
            <v xml:space="preserve">Expected to need 1 mechanic to conduct maintenance.  </v>
          </cell>
          <cell r="AO313" t="str">
            <v xml:space="preserve">Remove and replace the part with standard Tools. </v>
          </cell>
          <cell r="AR313" t="str">
            <v xml:space="preserve">Repair by exchange available at First or Second line without special facilities. </v>
          </cell>
          <cell r="AS313" t="str">
            <v xml:space="preserve">No consumeables predicted. </v>
          </cell>
          <cell r="AT313" t="str">
            <v xml:space="preserve">No Special Tools predicted. </v>
          </cell>
          <cell r="AU313">
            <v>1</v>
          </cell>
          <cell r="AV313" t="str">
            <v>yes - 10 years</v>
          </cell>
          <cell r="AW313" t="str">
            <v>Life Limited.  Exchange at 10 years.</v>
          </cell>
          <cell r="AY313">
            <v>326</v>
          </cell>
        </row>
        <row r="314">
          <cell r="A314">
            <v>327</v>
          </cell>
          <cell r="B314">
            <v>31</v>
          </cell>
          <cell r="C314" t="str">
            <v>BT-M5X10CSK/SS</v>
          </cell>
          <cell r="E314" t="str">
            <v>SECONDARY TANK - 2 - PMRS REPAIR RECOVERY</v>
          </cell>
          <cell r="F314" t="str">
            <v>Fastener</v>
          </cell>
          <cell r="G314" t="str">
            <v>Pressure Relief Valve (PRV) LRU (Air)</v>
          </cell>
          <cell r="H314" t="str">
            <v>M5 CSK SCREW</v>
          </cell>
          <cell r="I314">
            <v>2</v>
          </cell>
          <cell r="J314">
            <v>2</v>
          </cell>
          <cell r="K314">
            <v>5.6000000000000001E-2</v>
          </cell>
          <cell r="L314">
            <v>0.112</v>
          </cell>
          <cell r="M314">
            <v>1.12E-7</v>
          </cell>
          <cell r="N314">
            <v>8928571.4285714291</v>
          </cell>
          <cell r="O314" t="str">
            <v>NPRD 95 P2-20, Bolt Hex Head - 0.0020M converted to hours</v>
          </cell>
          <cell r="Q314">
            <v>1</v>
          </cell>
          <cell r="R314">
            <v>0.05</v>
          </cell>
          <cell r="S314">
            <v>2.8000000000000004E-3</v>
          </cell>
          <cell r="T314">
            <v>6</v>
          </cell>
          <cell r="U314">
            <v>7</v>
          </cell>
          <cell r="V314" t="str">
            <v>67</v>
          </cell>
          <cell r="W314">
            <v>310</v>
          </cell>
          <cell r="X314" t="str">
            <v>SECONDARY TANK - 2 - PMRS REPAIR RECOVERY</v>
          </cell>
          <cell r="Y314" t="str">
            <v>Y</v>
          </cell>
          <cell r="Z314" t="str">
            <v>Predicted to be repairable in situ. Expected to need 1 mechanic to conduct maintenance.  Remove and replace the part with standard Tools. Repair by exchange available at First or Second line without special facilities. No consumeables predicted. No Specia</v>
          </cell>
          <cell r="AA314" t="str">
            <v>YES</v>
          </cell>
          <cell r="AB314" t="str">
            <v>NO</v>
          </cell>
          <cell r="AC314">
            <v>0</v>
          </cell>
          <cell r="AD314">
            <v>0</v>
          </cell>
          <cell r="AE314">
            <v>0.05</v>
          </cell>
          <cell r="AF314">
            <v>0</v>
          </cell>
          <cell r="AG314">
            <v>0</v>
          </cell>
          <cell r="AH314">
            <v>0</v>
          </cell>
          <cell r="AI314">
            <v>0</v>
          </cell>
          <cell r="AJ314">
            <v>0.05</v>
          </cell>
          <cell r="AK314" t="str">
            <v xml:space="preserve">Predicted to be repairable in situ. </v>
          </cell>
          <cell r="AL314" t="str">
            <v xml:space="preserve">Expected to need 1 mechanic to conduct maintenance.  </v>
          </cell>
          <cell r="AO314" t="str">
            <v xml:space="preserve">Remove and replace the part with standard Tools. </v>
          </cell>
          <cell r="AR314" t="str">
            <v xml:space="preserve">Repair by exchange available at First or Second line without special facilities. </v>
          </cell>
          <cell r="AS314" t="str">
            <v xml:space="preserve">No consumeables predicted. </v>
          </cell>
          <cell r="AT314" t="str">
            <v xml:space="preserve">No Special Tools predicted. </v>
          </cell>
          <cell r="AU314">
            <v>1</v>
          </cell>
          <cell r="AV314" t="str">
            <v>No</v>
          </cell>
          <cell r="AW314" t="str">
            <v xml:space="preserve">No predicted life limitations. </v>
          </cell>
          <cell r="AY314">
            <v>327</v>
          </cell>
        </row>
        <row r="315">
          <cell r="A315">
            <v>328</v>
          </cell>
          <cell r="B315">
            <v>18</v>
          </cell>
          <cell r="C315" t="str">
            <v/>
          </cell>
          <cell r="E315" t="str">
            <v>SECONDARY TANK - 2 - PMRS REPAIR RECOVERY</v>
          </cell>
          <cell r="F315" t="str">
            <v>Fastener</v>
          </cell>
          <cell r="G315" t="str">
            <v>Pressure Relief Valve (PRV) LRU (Air)</v>
          </cell>
          <cell r="H315" t="str">
            <v>Bolt - M4</v>
          </cell>
          <cell r="I315">
            <v>5</v>
          </cell>
          <cell r="J315">
            <v>5</v>
          </cell>
          <cell r="K315">
            <v>5.6000000000000001E-2</v>
          </cell>
          <cell r="L315">
            <v>0.28000000000000003</v>
          </cell>
          <cell r="M315">
            <v>2.8000000000000002E-7</v>
          </cell>
          <cell r="N315">
            <v>3571428.5714285709</v>
          </cell>
          <cell r="O315" t="str">
            <v>NPRD 95 P2-20, Bolt Hex Head - 0.0020M converted to hours</v>
          </cell>
          <cell r="Q315">
            <v>1</v>
          </cell>
          <cell r="R315">
            <v>0.13333333333333333</v>
          </cell>
          <cell r="S315">
            <v>7.4666666666666666E-3</v>
          </cell>
          <cell r="T315">
            <v>6</v>
          </cell>
          <cell r="U315">
            <v>7</v>
          </cell>
          <cell r="V315" t="str">
            <v>67</v>
          </cell>
          <cell r="W315">
            <v>311</v>
          </cell>
          <cell r="X315" t="str">
            <v>SECONDARY TANK - 2 - PMRS REPAIR RECOVERY</v>
          </cell>
          <cell r="Y315" t="str">
            <v>Y</v>
          </cell>
          <cell r="Z315" t="str">
            <v>Predicted to be repairable in situ. Expected to need 1 mechanic to conduct maintenance.  Remove and replace the part with standard Tools. Repair by exchange available at First or Second line without special facilities. No consumeables predicted. No Specia</v>
          </cell>
          <cell r="AA315" t="str">
            <v>YES</v>
          </cell>
          <cell r="AB315" t="str">
            <v>NO</v>
          </cell>
          <cell r="AC315">
            <v>0</v>
          </cell>
          <cell r="AD315">
            <v>0</v>
          </cell>
          <cell r="AE315">
            <v>0.05</v>
          </cell>
          <cell r="AF315">
            <v>0</v>
          </cell>
          <cell r="AG315">
            <v>8.3333333333333329E-2</v>
          </cell>
          <cell r="AH315">
            <v>0</v>
          </cell>
          <cell r="AI315">
            <v>0</v>
          </cell>
          <cell r="AJ315">
            <v>0.13333333333333333</v>
          </cell>
          <cell r="AK315" t="str">
            <v xml:space="preserve">Predicted to be repairable in situ. </v>
          </cell>
          <cell r="AL315" t="str">
            <v xml:space="preserve">Expected to need 1 mechanic to conduct maintenance.  </v>
          </cell>
          <cell r="AO315" t="str">
            <v xml:space="preserve">Remove and replace the part with standard Tools. </v>
          </cell>
          <cell r="AR315" t="str">
            <v xml:space="preserve">Repair by exchange available at First or Second line without special facilities. </v>
          </cell>
          <cell r="AS315" t="str">
            <v xml:space="preserve">No consumeables predicted. </v>
          </cell>
          <cell r="AT315" t="str">
            <v xml:space="preserve">No Special Tools predicted. </v>
          </cell>
          <cell r="AU315">
            <v>1</v>
          </cell>
          <cell r="AV315" t="str">
            <v>No</v>
          </cell>
          <cell r="AW315" t="str">
            <v xml:space="preserve">No predicted life limitations. </v>
          </cell>
          <cell r="AY315">
            <v>328</v>
          </cell>
        </row>
        <row r="316">
          <cell r="A316">
            <v>329</v>
          </cell>
          <cell r="B316">
            <v>4</v>
          </cell>
          <cell r="C316" t="str">
            <v/>
          </cell>
          <cell r="E316" t="str">
            <v>SECONDARY TANK - 2 - PMRS REPAIR RECOVERY</v>
          </cell>
          <cell r="F316" t="str">
            <v>Spacer</v>
          </cell>
          <cell r="G316" t="str">
            <v>Pressure Relief Valve (PRV) LRU (Air)</v>
          </cell>
          <cell r="H316" t="str">
            <v>Washer - M4</v>
          </cell>
          <cell r="I316">
            <v>5</v>
          </cell>
          <cell r="J316">
            <v>5</v>
          </cell>
          <cell r="K316">
            <v>1.6613753838518822E-2</v>
          </cell>
          <cell r="L316">
            <v>8.3068769192594108E-2</v>
          </cell>
          <cell r="M316">
            <v>8.3068769192594113E-8</v>
          </cell>
          <cell r="N316">
            <v>12038218.571428571</v>
          </cell>
          <cell r="O316" t="str">
            <v>NPRD 95 P2-237, Washer P# 7748743 - 1/1685.3506M GM converted to hours</v>
          </cell>
          <cell r="Q316">
            <v>1</v>
          </cell>
          <cell r="R316">
            <v>0.13333333333333333</v>
          </cell>
          <cell r="S316">
            <v>2.2151671784691762E-3</v>
          </cell>
          <cell r="T316">
            <v>6</v>
          </cell>
          <cell r="U316">
            <v>7</v>
          </cell>
          <cell r="V316" t="str">
            <v>67</v>
          </cell>
          <cell r="W316">
            <v>312</v>
          </cell>
          <cell r="X316" t="str">
            <v>SECONDARY TANK - 2 - PMRS REPAIR RECOVERY</v>
          </cell>
          <cell r="Y316" t="str">
            <v>Y</v>
          </cell>
          <cell r="Z316" t="str">
            <v>Predicted to be repairable in situ. Expected to need 1 mechanic to conduct maintenance.  Remove and replace the part with standard Tools. Repair by exchange available at First or Second line without special facilities. No consumeables predicted. No Specia</v>
          </cell>
          <cell r="AA316" t="str">
            <v>YES</v>
          </cell>
          <cell r="AB316" t="str">
            <v>NO</v>
          </cell>
          <cell r="AC316">
            <v>0</v>
          </cell>
          <cell r="AD316">
            <v>0</v>
          </cell>
          <cell r="AE316">
            <v>0.05</v>
          </cell>
          <cell r="AF316">
            <v>0</v>
          </cell>
          <cell r="AG316">
            <v>8.3333333333333329E-2</v>
          </cell>
          <cell r="AH316">
            <v>0</v>
          </cell>
          <cell r="AI316">
            <v>0</v>
          </cell>
          <cell r="AJ316">
            <v>0.13333333333333333</v>
          </cell>
          <cell r="AK316" t="str">
            <v xml:space="preserve">Predicted to be repairable in situ. </v>
          </cell>
          <cell r="AL316" t="str">
            <v xml:space="preserve">Expected to need 1 mechanic to conduct maintenance.  </v>
          </cell>
          <cell r="AO316" t="str">
            <v xml:space="preserve">Remove and replace the part with standard Tools. </v>
          </cell>
          <cell r="AR316" t="str">
            <v xml:space="preserve">Repair by exchange available at First or Second line without special facilities. </v>
          </cell>
          <cell r="AS316" t="str">
            <v xml:space="preserve">No consumeables predicted. </v>
          </cell>
          <cell r="AT316" t="str">
            <v xml:space="preserve">No Special Tools predicted. </v>
          </cell>
          <cell r="AU316">
            <v>1</v>
          </cell>
          <cell r="AV316" t="str">
            <v>No</v>
          </cell>
          <cell r="AW316" t="str">
            <v xml:space="preserve">No predicted life limitations. </v>
          </cell>
          <cell r="AY316">
            <v>329</v>
          </cell>
        </row>
        <row r="317">
          <cell r="A317">
            <v>330</v>
          </cell>
          <cell r="B317">
            <v>14</v>
          </cell>
          <cell r="C317" t="str">
            <v>FT28387</v>
          </cell>
          <cell r="E317" t="str">
            <v>SECONDARY TANK - 2 - PMRS REPAIR RECOVERY</v>
          </cell>
          <cell r="F317" t="str">
            <v>Fitting</v>
          </cell>
          <cell r="G317" t="str">
            <v>Pressure Relief Valve (PRV) LRU (Air)</v>
          </cell>
          <cell r="H317" t="str">
            <v>Flex Coupling PRV</v>
          </cell>
          <cell r="I317">
            <v>1</v>
          </cell>
          <cell r="J317">
            <v>1</v>
          </cell>
          <cell r="K317">
            <v>0.89600000000000002</v>
          </cell>
          <cell r="L317">
            <v>0.89600000000000002</v>
          </cell>
          <cell r="M317">
            <v>8.9599999999999998E-7</v>
          </cell>
          <cell r="N317">
            <v>1116071.4285714286</v>
          </cell>
          <cell r="O317" t="str">
            <v>NPRD 95 P2-6, Adapter - 0.0320M converted to hours</v>
          </cell>
          <cell r="Q317">
            <v>1</v>
          </cell>
          <cell r="R317">
            <v>0.13333333333333333</v>
          </cell>
          <cell r="S317">
            <v>0.11946666666666667</v>
          </cell>
          <cell r="T317">
            <v>6</v>
          </cell>
          <cell r="U317">
            <v>7</v>
          </cell>
          <cell r="V317" t="str">
            <v>67</v>
          </cell>
          <cell r="W317">
            <v>313</v>
          </cell>
          <cell r="X317" t="str">
            <v>SECONDARY TANK - 2 - PMRS REPAIR RECOVERY</v>
          </cell>
          <cell r="Y317" t="str">
            <v>Y</v>
          </cell>
          <cell r="Z317" t="str">
            <v>Predicted to be repairable in situ. Expected to need 1 mechanic to conduct maintenance.  Remove and replace the part with standard Tools. Repair by exchange available at First or Second line without special facilities. No consumeables predicted. No Specia</v>
          </cell>
          <cell r="AA317" t="str">
            <v>YES</v>
          </cell>
          <cell r="AB317" t="str">
            <v>NO</v>
          </cell>
          <cell r="AC317">
            <v>0</v>
          </cell>
          <cell r="AD317">
            <v>0</v>
          </cell>
          <cell r="AE317">
            <v>0.05</v>
          </cell>
          <cell r="AF317">
            <v>0</v>
          </cell>
          <cell r="AG317">
            <v>8.3333333333333329E-2</v>
          </cell>
          <cell r="AH317">
            <v>0</v>
          </cell>
          <cell r="AI317">
            <v>0</v>
          </cell>
          <cell r="AJ317">
            <v>0.13333333333333333</v>
          </cell>
          <cell r="AK317" t="str">
            <v xml:space="preserve">Predicted to be repairable in situ. </v>
          </cell>
          <cell r="AL317" t="str">
            <v xml:space="preserve">Expected to need 1 mechanic to conduct maintenance.  </v>
          </cell>
          <cell r="AO317" t="str">
            <v xml:space="preserve">Remove and replace the part with standard Tools. </v>
          </cell>
          <cell r="AR317" t="str">
            <v xml:space="preserve">Repair by exchange available at First or Second line without special facilities. </v>
          </cell>
          <cell r="AS317" t="str">
            <v xml:space="preserve">No consumeables predicted. </v>
          </cell>
          <cell r="AT317" t="str">
            <v xml:space="preserve">No Special Tools predicted. </v>
          </cell>
          <cell r="AU317">
            <v>1</v>
          </cell>
          <cell r="AV317" t="str">
            <v>No</v>
          </cell>
          <cell r="AW317" t="str">
            <v xml:space="preserve">No predicted life limitations. </v>
          </cell>
          <cell r="AY317">
            <v>330</v>
          </cell>
        </row>
        <row r="318">
          <cell r="A318">
            <v>331</v>
          </cell>
          <cell r="B318">
            <v>11</v>
          </cell>
          <cell r="C318" t="str">
            <v/>
          </cell>
          <cell r="E318" t="str">
            <v>SECONDARY TANK - 2 - PMRS REPAIR RECOVERY</v>
          </cell>
          <cell r="F318" t="str">
            <v>Fitting</v>
          </cell>
          <cell r="G318" t="str">
            <v>Pressure Relief Valve (PRV) LRU (Air)</v>
          </cell>
          <cell r="H318" t="str">
            <v>Vehicle Hull Interface Plate</v>
          </cell>
          <cell r="I318">
            <v>1</v>
          </cell>
          <cell r="J318">
            <v>1</v>
          </cell>
          <cell r="K318">
            <v>0.224</v>
          </cell>
          <cell r="L318">
            <v>0.224</v>
          </cell>
          <cell r="M318">
            <v>2.2399999999999999E-7</v>
          </cell>
          <cell r="N318">
            <v>4464285.7142857146</v>
          </cell>
          <cell r="O318" t="str">
            <v>NPRD 95 P2-152, Plate - 0.008M GM converted to hours.</v>
          </cell>
          <cell r="Q318">
            <v>1</v>
          </cell>
          <cell r="R318">
            <v>0.51666666666666661</v>
          </cell>
          <cell r="S318">
            <v>0.11573333333333333</v>
          </cell>
          <cell r="T318">
            <v>6</v>
          </cell>
          <cell r="U318">
            <v>7</v>
          </cell>
          <cell r="V318" t="str">
            <v>67</v>
          </cell>
          <cell r="W318">
            <v>314</v>
          </cell>
          <cell r="X318" t="str">
            <v>SECONDARY TANK - 2 - PMRS REPAIR RECOVERY</v>
          </cell>
          <cell r="Y318" t="str">
            <v>Y</v>
          </cell>
          <cell r="Z318" t="str">
            <v>Predicted to be repairable in situ. Expected to need 1 mechanic to conduct maintenance.  Remove and replace the part with standard Tools. Repair by exchange available at First or Second line without special facilities. No consumeables predicted. No Specia</v>
          </cell>
          <cell r="AA318" t="str">
            <v>YES</v>
          </cell>
          <cell r="AB318" t="str">
            <v>NO</v>
          </cell>
          <cell r="AC318">
            <v>0</v>
          </cell>
          <cell r="AD318">
            <v>0</v>
          </cell>
          <cell r="AE318">
            <v>0.51666666666666661</v>
          </cell>
          <cell r="AF318">
            <v>0</v>
          </cell>
          <cell r="AG318">
            <v>0</v>
          </cell>
          <cell r="AH318">
            <v>0</v>
          </cell>
          <cell r="AI318">
            <v>0</v>
          </cell>
          <cell r="AJ318">
            <v>0.51666666666666661</v>
          </cell>
          <cell r="AK318" t="str">
            <v xml:space="preserve">Predicted to be repairable in situ. </v>
          </cell>
          <cell r="AL318" t="str">
            <v xml:space="preserve">Expected to need 1 mechanic to conduct maintenance.  </v>
          </cell>
          <cell r="AO318" t="str">
            <v xml:space="preserve">Remove and replace the part with standard Tools. </v>
          </cell>
          <cell r="AR318" t="str">
            <v xml:space="preserve">Repair by exchange available at First or Second line without special facilities. </v>
          </cell>
          <cell r="AS318" t="str">
            <v xml:space="preserve">No consumeables predicted. </v>
          </cell>
          <cell r="AT318" t="str">
            <v xml:space="preserve">No Special Tools predicted. </v>
          </cell>
          <cell r="AU318">
            <v>1</v>
          </cell>
          <cell r="AV318" t="str">
            <v>No</v>
          </cell>
          <cell r="AW318" t="str">
            <v xml:space="preserve">No predicted life limitations. </v>
          </cell>
          <cell r="AY318">
            <v>331</v>
          </cell>
        </row>
        <row r="319">
          <cell r="A319">
            <v>332</v>
          </cell>
          <cell r="B319">
            <v>18</v>
          </cell>
          <cell r="C319" t="str">
            <v>BT-M3X15HX/SS</v>
          </cell>
          <cell r="E319" t="str">
            <v>SECONDARY TANK - 2 - PMRS REPAIR RECOVERY</v>
          </cell>
          <cell r="F319" t="str">
            <v>Fastener</v>
          </cell>
          <cell r="G319" t="str">
            <v>Pressure Relief Valve (PRV) LRU (Air)</v>
          </cell>
          <cell r="H319" t="str">
            <v>Bolt - M3 - Hull Interface Plate</v>
          </cell>
          <cell r="I319">
            <v>8</v>
          </cell>
          <cell r="J319">
            <v>8</v>
          </cell>
          <cell r="K319">
            <v>5.6000000000000001E-2</v>
          </cell>
          <cell r="L319">
            <v>0.44800000000000001</v>
          </cell>
          <cell r="M319">
            <v>4.4799999999999999E-7</v>
          </cell>
          <cell r="N319">
            <v>2232142.8571428573</v>
          </cell>
          <cell r="O319" t="str">
            <v>NPRD 95 P2-20, Bolt Hex Head - 0.0020M converted to hours</v>
          </cell>
          <cell r="Q319">
            <v>1</v>
          </cell>
          <cell r="R319">
            <v>0.13333333333333333</v>
          </cell>
          <cell r="S319">
            <v>7.4666666666666666E-3</v>
          </cell>
          <cell r="T319">
            <v>6</v>
          </cell>
          <cell r="U319">
            <v>7</v>
          </cell>
          <cell r="V319" t="str">
            <v>67</v>
          </cell>
          <cell r="W319">
            <v>315</v>
          </cell>
          <cell r="X319" t="str">
            <v>SECONDARY TANK - 2 - PMRS REPAIR RECOVERY</v>
          </cell>
          <cell r="Y319" t="str">
            <v>Y</v>
          </cell>
          <cell r="Z319" t="str">
            <v>Predicted to be repairable in situ. Expected to need 1 mechanic to conduct maintenance.  Remove and replace the part with standard Tools. Repair by exchange available at First or Second line without special facilities. No consumeables predicted. No Specia</v>
          </cell>
          <cell r="AA319" t="str">
            <v>YES</v>
          </cell>
          <cell r="AB319" t="str">
            <v>NO</v>
          </cell>
          <cell r="AC319">
            <v>0</v>
          </cell>
          <cell r="AD319">
            <v>0</v>
          </cell>
          <cell r="AE319">
            <v>0.05</v>
          </cell>
          <cell r="AF319">
            <v>0</v>
          </cell>
          <cell r="AG319">
            <v>8.3333333333333329E-2</v>
          </cell>
          <cell r="AH319">
            <v>0</v>
          </cell>
          <cell r="AI319">
            <v>0</v>
          </cell>
          <cell r="AJ319">
            <v>0.13333333333333333</v>
          </cell>
          <cell r="AK319" t="str">
            <v xml:space="preserve">Predicted to be repairable in situ. </v>
          </cell>
          <cell r="AL319" t="str">
            <v xml:space="preserve">Expected to need 1 mechanic to conduct maintenance.  </v>
          </cell>
          <cell r="AO319" t="str">
            <v xml:space="preserve">Remove and replace the part with standard Tools. </v>
          </cell>
          <cell r="AR319" t="str">
            <v xml:space="preserve">Repair by exchange available at First or Second line without special facilities. </v>
          </cell>
          <cell r="AS319" t="str">
            <v xml:space="preserve">No consumeables predicted. </v>
          </cell>
          <cell r="AT319" t="str">
            <v xml:space="preserve">No Special Tools predicted. </v>
          </cell>
          <cell r="AU319">
            <v>1</v>
          </cell>
          <cell r="AV319" t="str">
            <v>No</v>
          </cell>
          <cell r="AW319" t="str">
            <v xml:space="preserve">No predicted life limitations. </v>
          </cell>
          <cell r="AY319">
            <v>332</v>
          </cell>
        </row>
        <row r="320">
          <cell r="A320">
            <v>333</v>
          </cell>
          <cell r="B320">
            <v>23</v>
          </cell>
          <cell r="C320" t="str">
            <v>Y-SS1310</v>
          </cell>
          <cell r="E320" t="str">
            <v>SECONDARY TANK - 2 - PMRS REPAIR RECOVERY</v>
          </cell>
          <cell r="F320" t="str">
            <v>Clamp</v>
          </cell>
          <cell r="G320" t="str">
            <v>Pressure Relief Valve (PRV) LRU (Air)</v>
          </cell>
          <cell r="H320" t="str">
            <v>Clamp - Vent Pipe</v>
          </cell>
          <cell r="I320">
            <v>2</v>
          </cell>
          <cell r="J320">
            <v>2</v>
          </cell>
          <cell r="K320">
            <v>0.10381542448050761</v>
          </cell>
          <cell r="L320">
            <v>0.20763084896101522</v>
          </cell>
          <cell r="M320">
            <v>2.0763084896101523E-7</v>
          </cell>
          <cell r="N320">
            <v>4816240</v>
          </cell>
          <cell r="O320" t="str">
            <v>NPRD 95 P2-40, Clamp Hose P# 105 - 1/48.1624 GB converted to GM.</v>
          </cell>
          <cell r="Q320">
            <v>1</v>
          </cell>
          <cell r="R320">
            <v>0.13333333333333333</v>
          </cell>
          <cell r="S320">
            <v>1.3842056597401014E-2</v>
          </cell>
          <cell r="T320">
            <v>6</v>
          </cell>
          <cell r="U320">
            <v>7</v>
          </cell>
          <cell r="V320" t="str">
            <v>67</v>
          </cell>
          <cell r="W320">
            <v>316</v>
          </cell>
          <cell r="X320" t="str">
            <v>SECONDARY TANK - 2 - PMRS REPAIR RECOVERY</v>
          </cell>
          <cell r="Y320" t="str">
            <v>Y</v>
          </cell>
          <cell r="Z320" t="str">
            <v>Predicted to be repairable in situ. Expected to need 1 mechanic to conduct maintenance.  Remove and replace the part with standard Tools. Repair by exchange available at First or Second line without special facilities. No consumeables predicted. No Specia</v>
          </cell>
          <cell r="AA320" t="str">
            <v>YES</v>
          </cell>
          <cell r="AB320" t="str">
            <v>NO</v>
          </cell>
          <cell r="AC320">
            <v>0</v>
          </cell>
          <cell r="AD320">
            <v>0</v>
          </cell>
          <cell r="AE320">
            <v>0.05</v>
          </cell>
          <cell r="AF320">
            <v>0</v>
          </cell>
          <cell r="AG320">
            <v>8.3333333333333329E-2</v>
          </cell>
          <cell r="AH320">
            <v>0</v>
          </cell>
          <cell r="AI320">
            <v>0</v>
          </cell>
          <cell r="AJ320">
            <v>0.13333333333333333</v>
          </cell>
          <cell r="AK320" t="str">
            <v xml:space="preserve">Predicted to be repairable in situ. </v>
          </cell>
          <cell r="AL320" t="str">
            <v xml:space="preserve">Expected to need 1 mechanic to conduct maintenance.  </v>
          </cell>
          <cell r="AO320" t="str">
            <v xml:space="preserve">Remove and replace the part with standard Tools. </v>
          </cell>
          <cell r="AR320" t="str">
            <v xml:space="preserve">Repair by exchange available at First or Second line without special facilities. </v>
          </cell>
          <cell r="AS320" t="str">
            <v xml:space="preserve">No consumeables predicted. </v>
          </cell>
          <cell r="AT320" t="str">
            <v xml:space="preserve">No Special Tools predicted. </v>
          </cell>
          <cell r="AU320">
            <v>1</v>
          </cell>
          <cell r="AV320" t="str">
            <v>No</v>
          </cell>
          <cell r="AW320" t="str">
            <v xml:space="preserve">No predicted life limitations. </v>
          </cell>
          <cell r="AY320">
            <v>333</v>
          </cell>
        </row>
        <row r="321">
          <cell r="A321">
            <v>334</v>
          </cell>
          <cell r="B321">
            <v>12</v>
          </cell>
          <cell r="C321" t="str">
            <v>FT28297</v>
          </cell>
          <cell r="E321" t="str">
            <v>SECONDARY TANK - 2 - PMRS REPAIR RECOVERY</v>
          </cell>
          <cell r="F321" t="str">
            <v>Fitting</v>
          </cell>
          <cell r="G321" t="str">
            <v>Fuel Level Sensor LRU</v>
          </cell>
          <cell r="H321" t="str">
            <v>FLS backing ring</v>
          </cell>
          <cell r="I321">
            <v>1</v>
          </cell>
          <cell r="J321">
            <v>1</v>
          </cell>
          <cell r="K321">
            <v>0.89600000000000002</v>
          </cell>
          <cell r="L321">
            <v>0.89600000000000002</v>
          </cell>
          <cell r="M321">
            <v>8.9599999999999998E-7</v>
          </cell>
          <cell r="N321">
            <v>1116071.4285714286</v>
          </cell>
          <cell r="O321" t="str">
            <v>NPRD 95 P2- 176, Ring Backup - 0.0320M converted to hours</v>
          </cell>
          <cell r="Q321">
            <v>1</v>
          </cell>
          <cell r="R321">
            <v>0.93333333333333324</v>
          </cell>
          <cell r="S321">
            <v>0.8362666666666666</v>
          </cell>
          <cell r="T321">
            <v>6</v>
          </cell>
          <cell r="U321">
            <v>8</v>
          </cell>
          <cell r="V321" t="str">
            <v>68</v>
          </cell>
          <cell r="W321">
            <v>317</v>
          </cell>
          <cell r="X321" t="str">
            <v>SECONDARY TANK - 2 - PMRS REPAIR RECOVERY</v>
          </cell>
          <cell r="Y321" t="str">
            <v>Y</v>
          </cell>
          <cell r="Z321" t="str">
            <v>Predicted to be repairable in situ. Expected to need 1 mechanic to conduct maintenance.  Remove the Top Access Plate. Remove and replace the FLS Backing Ring and Gasket as necessary. Reinstall in the reverse order. Repair by exchange available at First or</v>
          </cell>
          <cell r="AA321" t="str">
            <v>YES</v>
          </cell>
          <cell r="AB321" t="str">
            <v>NO</v>
          </cell>
          <cell r="AC321">
            <v>0</v>
          </cell>
          <cell r="AD321">
            <v>0.16666666666666666</v>
          </cell>
          <cell r="AE321">
            <v>0.51666666666666661</v>
          </cell>
          <cell r="AF321">
            <v>0.16666666666666666</v>
          </cell>
          <cell r="AG321">
            <v>8.3333333333333329E-2</v>
          </cell>
          <cell r="AH321">
            <v>0</v>
          </cell>
          <cell r="AI321">
            <v>0</v>
          </cell>
          <cell r="AJ321">
            <v>0.93333333333333324</v>
          </cell>
          <cell r="AK321" t="str">
            <v xml:space="preserve">Predicted to be repairable in situ. </v>
          </cell>
          <cell r="AL321" t="str">
            <v xml:space="preserve">Expected to need 1 mechanic to conduct maintenance.  </v>
          </cell>
          <cell r="AN321" t="str">
            <v xml:space="preserve">Remove the Top Access Plate. </v>
          </cell>
          <cell r="AO321" t="str">
            <v xml:space="preserve">Remove and replace the FLS Backing Ring and Gasket as necessary. </v>
          </cell>
          <cell r="AP321" t="str">
            <v xml:space="preserve">Reinstall in the reverse order. </v>
          </cell>
          <cell r="AR321" t="str">
            <v xml:space="preserve">Repair by exchange available at First or Second line without special facilities. </v>
          </cell>
          <cell r="AS321" t="str">
            <v xml:space="preserve">No consumeables predicted. </v>
          </cell>
          <cell r="AT321" t="str">
            <v xml:space="preserve">No Special Tools predicted. </v>
          </cell>
          <cell r="AU321">
            <v>1</v>
          </cell>
          <cell r="AV321" t="str">
            <v>No</v>
          </cell>
          <cell r="AW321" t="str">
            <v xml:space="preserve">No predicted life limitations. </v>
          </cell>
          <cell r="AY321">
            <v>334</v>
          </cell>
        </row>
        <row r="322">
          <cell r="A322">
            <v>335</v>
          </cell>
          <cell r="B322">
            <v>3</v>
          </cell>
          <cell r="C322" t="str">
            <v>FT28270/7</v>
          </cell>
          <cell r="E322" t="str">
            <v>SECONDARY TANK - 2 - PMRS REPAIR RECOVERY</v>
          </cell>
          <cell r="F322" t="str">
            <v>Fitting</v>
          </cell>
          <cell r="G322" t="str">
            <v>Fuel Level Sensor LRU</v>
          </cell>
          <cell r="H322" t="str">
            <v>Fuel Level Sensor Unit</v>
          </cell>
          <cell r="I322">
            <v>1</v>
          </cell>
          <cell r="J322">
            <v>1</v>
          </cell>
          <cell r="K322">
            <v>13</v>
          </cell>
          <cell r="L322">
            <v>13</v>
          </cell>
          <cell r="M322">
            <v>1.2999999999999999E-5</v>
          </cell>
          <cell r="N322">
            <v>76923.076923076922</v>
          </cell>
          <cell r="O322" t="str">
            <v>NPRD 95 P2-182, Sensor Level Liquid - 2.6 GB converted to GM.</v>
          </cell>
          <cell r="Q322">
            <v>1</v>
          </cell>
          <cell r="R322">
            <v>0.26666666666666666</v>
          </cell>
          <cell r="S322">
            <v>3.4666666666666668</v>
          </cell>
          <cell r="T322">
            <v>6</v>
          </cell>
          <cell r="U322">
            <v>8</v>
          </cell>
          <cell r="V322" t="str">
            <v>68</v>
          </cell>
          <cell r="W322">
            <v>318</v>
          </cell>
          <cell r="X322" t="str">
            <v>SECONDARY TANK - 2 - PMRS REPAIR RECOVERY</v>
          </cell>
          <cell r="Y322" t="str">
            <v>Y</v>
          </cell>
          <cell r="Z322" t="str">
            <v>Predicted to be repairable in situ. Expected to need 1 mechanic to conduct maintenance.  Remove and replace the part with standard Tools. Repair by exchange available at First or Second line without special facilities. No consumeables predicted. No Specia</v>
          </cell>
          <cell r="AA322" t="str">
            <v>YES</v>
          </cell>
          <cell r="AB322" t="str">
            <v>NO</v>
          </cell>
          <cell r="AC322">
            <v>0</v>
          </cell>
          <cell r="AD322">
            <v>0</v>
          </cell>
          <cell r="AE322">
            <v>0.26666666666666666</v>
          </cell>
          <cell r="AF322">
            <v>0</v>
          </cell>
          <cell r="AG322">
            <v>0</v>
          </cell>
          <cell r="AH322">
            <v>0</v>
          </cell>
          <cell r="AI322">
            <v>0</v>
          </cell>
          <cell r="AJ322">
            <v>0.26666666666666666</v>
          </cell>
          <cell r="AK322" t="str">
            <v xml:space="preserve">Predicted to be repairable in situ. </v>
          </cell>
          <cell r="AL322" t="str">
            <v xml:space="preserve">Expected to need 1 mechanic to conduct maintenance.  </v>
          </cell>
          <cell r="AO322" t="str">
            <v xml:space="preserve">Remove and replace the part with standard Tools. </v>
          </cell>
          <cell r="AR322" t="str">
            <v xml:space="preserve">Repair by exchange available at First or Second line without special facilities. </v>
          </cell>
          <cell r="AS322" t="str">
            <v xml:space="preserve">No consumeables predicted. </v>
          </cell>
          <cell r="AT322" t="str">
            <v xml:space="preserve">No Special Tools predicted. </v>
          </cell>
          <cell r="AU322">
            <v>1</v>
          </cell>
          <cell r="AV322" t="str">
            <v>No</v>
          </cell>
          <cell r="AW322" t="str">
            <v xml:space="preserve">No predicted life limitations. </v>
          </cell>
          <cell r="AY322">
            <v>335</v>
          </cell>
        </row>
        <row r="323">
          <cell r="A323">
            <v>336</v>
          </cell>
          <cell r="B323">
            <v>13</v>
          </cell>
          <cell r="C323" t="str">
            <v>FT28296</v>
          </cell>
          <cell r="E323" t="str">
            <v>SECONDARY TANK - 2 - PMRS REPAIR RECOVERY</v>
          </cell>
          <cell r="F323" t="str">
            <v>Seal</v>
          </cell>
          <cell r="G323" t="str">
            <v>Fuel Level Sensor LRU</v>
          </cell>
          <cell r="H323" t="str">
            <v>Gasket</v>
          </cell>
          <cell r="I323">
            <v>1</v>
          </cell>
          <cell r="J323">
            <v>1</v>
          </cell>
          <cell r="K323">
            <v>2.8915175482151878E-3</v>
          </cell>
          <cell r="L323">
            <v>2.8915175482151878E-3</v>
          </cell>
          <cell r="M323">
            <v>2.8915175482151878E-9</v>
          </cell>
          <cell r="N323">
            <v>345839160</v>
          </cell>
          <cell r="O323" t="str">
            <v>NPRD 95 P2- 98, Gasket P# 2-242N674-70 - 1/864.5979 GF converted to GM.</v>
          </cell>
          <cell r="Q323">
            <v>1</v>
          </cell>
          <cell r="R323">
            <v>0.93333333333333324</v>
          </cell>
          <cell r="S323">
            <v>2.6987497116675082E-3</v>
          </cell>
          <cell r="T323">
            <v>6</v>
          </cell>
          <cell r="U323">
            <v>8</v>
          </cell>
          <cell r="V323" t="str">
            <v>68</v>
          </cell>
          <cell r="W323">
            <v>319</v>
          </cell>
          <cell r="X323" t="str">
            <v>SECONDARY TANK - 2 - PMRS REPAIR RECOVERY</v>
          </cell>
          <cell r="Y323" t="str">
            <v>Y</v>
          </cell>
          <cell r="Z323" t="str">
            <v>Predicted to be repairable in situ. Expected to need 1 mechanic to conduct maintenance.  Remove the Top Access Plate. Remove and replace the Backing Ring and Gasket as necessary. Reinstall in the reverse order. Repair by exchange available at First or Sec</v>
          </cell>
          <cell r="AA323" t="str">
            <v>YES</v>
          </cell>
          <cell r="AB323" t="str">
            <v>NO</v>
          </cell>
          <cell r="AC323">
            <v>0</v>
          </cell>
          <cell r="AD323">
            <v>0.16666666666666666</v>
          </cell>
          <cell r="AE323">
            <v>0.51666666666666661</v>
          </cell>
          <cell r="AF323">
            <v>0.16666666666666666</v>
          </cell>
          <cell r="AG323">
            <v>8.3333333333333329E-2</v>
          </cell>
          <cell r="AH323">
            <v>0</v>
          </cell>
          <cell r="AI323">
            <v>0</v>
          </cell>
          <cell r="AJ323">
            <v>0.93333333333333324</v>
          </cell>
          <cell r="AK323" t="str">
            <v xml:space="preserve">Predicted to be repairable in situ. </v>
          </cell>
          <cell r="AL323" t="str">
            <v xml:space="preserve">Expected to need 1 mechanic to conduct maintenance.  </v>
          </cell>
          <cell r="AN323" t="str">
            <v xml:space="preserve">Remove the Top Access Plate. </v>
          </cell>
          <cell r="AO323" t="str">
            <v xml:space="preserve">Remove and replace the Backing Ring and Gasket as necessary. </v>
          </cell>
          <cell r="AP323" t="str">
            <v xml:space="preserve">Reinstall in the reverse order. </v>
          </cell>
          <cell r="AR323" t="str">
            <v xml:space="preserve">Repair by exchange available at First or Second line without special facilities. </v>
          </cell>
          <cell r="AS323" t="str">
            <v xml:space="preserve">No consumeables predicted. </v>
          </cell>
          <cell r="AT323" t="str">
            <v xml:space="preserve">No Special Tools predicted. </v>
          </cell>
          <cell r="AU323">
            <v>1</v>
          </cell>
          <cell r="AV323" t="str">
            <v>yes - 10 years</v>
          </cell>
          <cell r="AW323" t="str">
            <v>Life Limited.  Exchange at 10 years.</v>
          </cell>
          <cell r="AY323">
            <v>336</v>
          </cell>
        </row>
        <row r="324">
          <cell r="A324">
            <v>337</v>
          </cell>
          <cell r="B324">
            <v>18</v>
          </cell>
          <cell r="C324" t="str">
            <v>BT-M5X30HX/SS</v>
          </cell>
          <cell r="E324" t="str">
            <v>SECONDARY TANK - 2 - PMRS REPAIR RECOVERY</v>
          </cell>
          <cell r="F324" t="str">
            <v>Fastener</v>
          </cell>
          <cell r="G324" t="str">
            <v>Fuel Level Sensor LRU</v>
          </cell>
          <cell r="H324" t="str">
            <v>Bolt SAE</v>
          </cell>
          <cell r="I324">
            <v>5</v>
          </cell>
          <cell r="J324">
            <v>5</v>
          </cell>
          <cell r="K324">
            <v>5.6000000000000001E-2</v>
          </cell>
          <cell r="L324">
            <v>0.28000000000000003</v>
          </cell>
          <cell r="M324">
            <v>2.8000000000000002E-7</v>
          </cell>
          <cell r="N324">
            <v>3571428.5714285709</v>
          </cell>
          <cell r="O324" t="str">
            <v>NPRD 95 P2-20, Bolt Hex Head - 0.0020M converted to hours</v>
          </cell>
          <cell r="Q324">
            <v>1</v>
          </cell>
          <cell r="R324">
            <v>0.05</v>
          </cell>
          <cell r="S324">
            <v>2.8000000000000004E-3</v>
          </cell>
          <cell r="T324">
            <v>6</v>
          </cell>
          <cell r="U324">
            <v>8</v>
          </cell>
          <cell r="V324" t="str">
            <v>68</v>
          </cell>
          <cell r="W324">
            <v>320</v>
          </cell>
          <cell r="X324" t="str">
            <v>SECONDARY TANK - 2 - PMRS REPAIR RECOVERY</v>
          </cell>
          <cell r="Y324" t="str">
            <v>Y</v>
          </cell>
          <cell r="Z324" t="str">
            <v>Predicted to be repairable in situ. Expected to need 1 mechanic to conduct maintenance.  Remove and replace the part with standard Tools. Repair by exchange available at First or Second line without special facilities. No consumeables predicted. No Specia</v>
          </cell>
          <cell r="AA324" t="str">
            <v>YES</v>
          </cell>
          <cell r="AB324" t="str">
            <v>NO</v>
          </cell>
          <cell r="AC324">
            <v>0</v>
          </cell>
          <cell r="AD324">
            <v>0</v>
          </cell>
          <cell r="AE324">
            <v>0.05</v>
          </cell>
          <cell r="AF324">
            <v>0</v>
          </cell>
          <cell r="AG324">
            <v>0</v>
          </cell>
          <cell r="AH324">
            <v>0</v>
          </cell>
          <cell r="AI324">
            <v>0</v>
          </cell>
          <cell r="AJ324">
            <v>0.05</v>
          </cell>
          <cell r="AK324" t="str">
            <v xml:space="preserve">Predicted to be repairable in situ. </v>
          </cell>
          <cell r="AL324" t="str">
            <v xml:space="preserve">Expected to need 1 mechanic to conduct maintenance.  </v>
          </cell>
          <cell r="AO324" t="str">
            <v xml:space="preserve">Remove and replace the part with standard Tools. </v>
          </cell>
          <cell r="AR324" t="str">
            <v xml:space="preserve">Repair by exchange available at First or Second line without special facilities. </v>
          </cell>
          <cell r="AS324" t="str">
            <v xml:space="preserve">No consumeables predicted. </v>
          </cell>
          <cell r="AT324" t="str">
            <v xml:space="preserve">No Special Tools predicted. </v>
          </cell>
          <cell r="AU324">
            <v>1</v>
          </cell>
          <cell r="AV324" t="str">
            <v>No</v>
          </cell>
          <cell r="AW324" t="str">
            <v xml:space="preserve">No predicted life limitations. </v>
          </cell>
          <cell r="AY324">
            <v>337</v>
          </cell>
        </row>
        <row r="325">
          <cell r="A325">
            <v>338</v>
          </cell>
          <cell r="B325">
            <v>4</v>
          </cell>
          <cell r="C325" t="str">
            <v>Z-W-M5</v>
          </cell>
          <cell r="E325" t="str">
            <v>SECONDARY TANK - 2 - PMRS REPAIR RECOVERY</v>
          </cell>
          <cell r="F325" t="str">
            <v>Fastener</v>
          </cell>
          <cell r="G325" t="str">
            <v>Fuel Level Sensor LRU</v>
          </cell>
          <cell r="H325" t="str">
            <v>Washer SAE</v>
          </cell>
          <cell r="I325">
            <v>5</v>
          </cell>
          <cell r="J325">
            <v>5</v>
          </cell>
          <cell r="K325">
            <v>1.6613753838518822E-2</v>
          </cell>
          <cell r="L325">
            <v>8.3068769192594108E-2</v>
          </cell>
          <cell r="M325">
            <v>8.3068769192594113E-8</v>
          </cell>
          <cell r="N325">
            <v>12038218.571428571</v>
          </cell>
          <cell r="O325" t="str">
            <v>NPRD 95 P2-237, Washer P# 7748743 - 1/1685.3506M GM converted to hours</v>
          </cell>
          <cell r="Q325">
            <v>1</v>
          </cell>
          <cell r="R325">
            <v>0.05</v>
          </cell>
          <cell r="S325">
            <v>8.3068769192594111E-4</v>
          </cell>
          <cell r="T325">
            <v>6</v>
          </cell>
          <cell r="U325">
            <v>8</v>
          </cell>
          <cell r="V325" t="str">
            <v>68</v>
          </cell>
          <cell r="W325">
            <v>321</v>
          </cell>
          <cell r="X325" t="str">
            <v>SECONDARY TANK - 2 - PMRS REPAIR RECOVERY</v>
          </cell>
          <cell r="Y325" t="str">
            <v>Y</v>
          </cell>
          <cell r="Z325" t="str">
            <v>Predicted to be repairable in situ. Expected to need 1 mechanic to conduct maintenance.  Remove and replace the part with standard Tools. Repair by exchange available at First or Second line without special facilities. No consumeables predicted. No Specia</v>
          </cell>
          <cell r="AA325" t="str">
            <v>YES</v>
          </cell>
          <cell r="AB325" t="str">
            <v>NO</v>
          </cell>
          <cell r="AC325">
            <v>0</v>
          </cell>
          <cell r="AD325">
            <v>0</v>
          </cell>
          <cell r="AE325">
            <v>0.05</v>
          </cell>
          <cell r="AF325">
            <v>0</v>
          </cell>
          <cell r="AG325">
            <v>0</v>
          </cell>
          <cell r="AH325">
            <v>0</v>
          </cell>
          <cell r="AI325">
            <v>0</v>
          </cell>
          <cell r="AJ325">
            <v>0.05</v>
          </cell>
          <cell r="AK325" t="str">
            <v xml:space="preserve">Predicted to be repairable in situ. </v>
          </cell>
          <cell r="AL325" t="str">
            <v xml:space="preserve">Expected to need 1 mechanic to conduct maintenance.  </v>
          </cell>
          <cell r="AO325" t="str">
            <v xml:space="preserve">Remove and replace the part with standard Tools. </v>
          </cell>
          <cell r="AR325" t="str">
            <v xml:space="preserve">Repair by exchange available at First or Second line without special facilities. </v>
          </cell>
          <cell r="AS325" t="str">
            <v xml:space="preserve">No consumeables predicted. </v>
          </cell>
          <cell r="AT325" t="str">
            <v xml:space="preserve">No Special Tools predicted. (May require 1/2 inch spanners due to part availability).  </v>
          </cell>
          <cell r="AU325">
            <v>1</v>
          </cell>
          <cell r="AV325" t="str">
            <v>No</v>
          </cell>
          <cell r="AW325" t="str">
            <v xml:space="preserve">No predicted life limitations. </v>
          </cell>
          <cell r="AY325">
            <v>338</v>
          </cell>
        </row>
        <row r="326">
          <cell r="A326">
            <v>339</v>
          </cell>
          <cell r="B326">
            <v>44</v>
          </cell>
          <cell r="C326" t="str">
            <v>SV15LOMDCF</v>
          </cell>
          <cell r="E326" t="str">
            <v>SECONDARY TANK - 2 - PMRS REPAIR RECOVERY</v>
          </cell>
          <cell r="F326" t="str">
            <v>Fitting</v>
          </cell>
          <cell r="G326" t="str">
            <v>Inward Relief Port LRU (Air) (4)</v>
          </cell>
          <cell r="H326" t="str">
            <v>M22 X 1.5 Bulkhead Connector</v>
          </cell>
          <cell r="I326">
            <v>1</v>
          </cell>
          <cell r="J326">
            <v>1</v>
          </cell>
          <cell r="K326">
            <v>2.5424000000000002</v>
          </cell>
          <cell r="L326">
            <v>2.5424000000000002</v>
          </cell>
          <cell r="M326">
            <v>2.5424000000000004E-6</v>
          </cell>
          <cell r="N326">
            <v>393329.13782252988</v>
          </cell>
          <cell r="O326" t="str">
            <v>NPRD 95 P2-49, Connector Adapter - 0.0908M converted to hours</v>
          </cell>
          <cell r="Q326">
            <v>1</v>
          </cell>
          <cell r="R326">
            <v>1.8833333333333333</v>
          </cell>
          <cell r="S326">
            <v>4.7881866666666673</v>
          </cell>
          <cell r="T326">
            <v>6</v>
          </cell>
          <cell r="U326">
            <v>9</v>
          </cell>
          <cell r="V326" t="str">
            <v>69</v>
          </cell>
          <cell r="W326">
            <v>322</v>
          </cell>
          <cell r="X326" t="str">
            <v>SECONDARY TANK - 2 - PMRS REPAIR RECOVERY</v>
          </cell>
          <cell r="Y326" t="str">
            <v>Y</v>
          </cell>
          <cell r="Z326" t="str">
            <v>Not predicted to be repairable in situ without the removal of the Tank. Expected to need 2 mechanics to remove the tank.  Remove the Tank for access, See above for details. Remove Top plate to gain access to the Bulkhead to prevent excessive torque forces</v>
          </cell>
          <cell r="AA326" t="str">
            <v xml:space="preserve">No </v>
          </cell>
          <cell r="AB326" t="str">
            <v>Yes</v>
          </cell>
          <cell r="AC326">
            <v>0</v>
          </cell>
          <cell r="AD326">
            <v>0.875</v>
          </cell>
          <cell r="AE326">
            <v>0.05</v>
          </cell>
          <cell r="AF326">
            <v>0.875</v>
          </cell>
          <cell r="AG326">
            <v>8.3333333333333329E-2</v>
          </cell>
          <cell r="AH326">
            <v>0</v>
          </cell>
          <cell r="AI326">
            <v>0</v>
          </cell>
          <cell r="AJ326">
            <v>1.8833333333333333</v>
          </cell>
          <cell r="AK326" t="str">
            <v xml:space="preserve">Not predicted to be repairable in situ without the removal of the Tank. </v>
          </cell>
          <cell r="AL326" t="str">
            <v xml:space="preserve">Expected to need 2 mechanics to remove the tank.  </v>
          </cell>
          <cell r="AM326" t="str">
            <v xml:space="preserve">Remove the Tank for access, See above for details. Remove Top plate to gain access to the Bulkhead to prevent excessive torque forces. May require the removal of Safoam to gain access. </v>
          </cell>
          <cell r="AR326" t="str">
            <v xml:space="preserve">Repair by exchange available at First or Second line without special facilities. </v>
          </cell>
          <cell r="AS326" t="str">
            <v>Use thread-locking compound on fasteners. Use silicone grease on bonded seals for preservation.  Use anti-seizing grease/compound on bulkhead connectors and bolts.  Use  bonding compound on mounting strap clamp locations as required.</v>
          </cell>
          <cell r="AT326" t="str">
            <v xml:space="preserve">No Special Tools predicted. </v>
          </cell>
          <cell r="AU326">
            <v>2</v>
          </cell>
          <cell r="AV326" t="str">
            <v>No</v>
          </cell>
          <cell r="AW326" t="str">
            <v xml:space="preserve">No predicted life limitations. </v>
          </cell>
          <cell r="AY326">
            <v>339</v>
          </cell>
        </row>
        <row r="327">
          <cell r="A327">
            <v>340</v>
          </cell>
          <cell r="B327">
            <v>21</v>
          </cell>
          <cell r="C327" t="str">
            <v>MLN22</v>
          </cell>
          <cell r="E327" t="str">
            <v>SECONDARY TANK - 2 - PMRS REPAIR RECOVERY</v>
          </cell>
          <cell r="F327" t="str">
            <v>Fitting</v>
          </cell>
          <cell r="G327" t="str">
            <v>Inward Relief Port LRU (Air) (4)</v>
          </cell>
          <cell r="H327" t="str">
            <v>M22 X 1.5 Locknut</v>
          </cell>
          <cell r="I327">
            <v>1</v>
          </cell>
          <cell r="J327">
            <v>1</v>
          </cell>
          <cell r="K327">
            <v>4.4857137227114409E-2</v>
          </cell>
          <cell r="L327">
            <v>4.4857137227114409E-2</v>
          </cell>
          <cell r="M327">
            <v>4.4857137227114411E-8</v>
          </cell>
          <cell r="N327">
            <v>22292996.428571429</v>
          </cell>
          <cell r="O327" t="str">
            <v>NPRD 95 P2-146, Nut Plain Hexagon P# MS-51968-17- 1/624.2039M GM converted to hours.</v>
          </cell>
          <cell r="Q327">
            <v>1</v>
          </cell>
          <cell r="R327">
            <v>1.8833333333333333</v>
          </cell>
          <cell r="S327">
            <v>8.4480941777732133E-2</v>
          </cell>
          <cell r="T327">
            <v>6</v>
          </cell>
          <cell r="U327">
            <v>9</v>
          </cell>
          <cell r="V327" t="str">
            <v>69</v>
          </cell>
          <cell r="W327">
            <v>323</v>
          </cell>
          <cell r="X327" t="str">
            <v>SECONDARY TANK - 2 - PMRS REPAIR RECOVERY</v>
          </cell>
          <cell r="Y327" t="str">
            <v>Y</v>
          </cell>
          <cell r="Z327" t="str">
            <v>Not predicted to be repairable in situ without the removal of the Tank. Expected to need 2 mechanics to remove the tank.  Remove the Tank for access, See above for details. Remove Top plate to gain access to the Bulkhead to prevent excessive torque forces</v>
          </cell>
          <cell r="AA327" t="str">
            <v xml:space="preserve">No </v>
          </cell>
          <cell r="AB327" t="str">
            <v>Yes</v>
          </cell>
          <cell r="AC327">
            <v>0</v>
          </cell>
          <cell r="AD327">
            <v>0.875</v>
          </cell>
          <cell r="AE327">
            <v>0.05</v>
          </cell>
          <cell r="AF327">
            <v>0.875</v>
          </cell>
          <cell r="AG327">
            <v>8.3333333333333329E-2</v>
          </cell>
          <cell r="AH327">
            <v>0</v>
          </cell>
          <cell r="AI327">
            <v>0</v>
          </cell>
          <cell r="AJ327">
            <v>1.8833333333333333</v>
          </cell>
          <cell r="AK327" t="str">
            <v xml:space="preserve">Not predicted to be repairable in situ without the removal of the Tank. </v>
          </cell>
          <cell r="AL327" t="str">
            <v xml:space="preserve">Expected to need 2 mechanics to remove the tank.  </v>
          </cell>
          <cell r="AM327" t="str">
            <v xml:space="preserve">Remove the Tank for access, See above for details. Remove Top plate to gain access to the Bulkhead to prevent excessive torque forces. May require the removal of Safoam to gain access. </v>
          </cell>
          <cell r="AR327" t="str">
            <v xml:space="preserve">Repair by exchange available at First or Second line without special facilities. </v>
          </cell>
          <cell r="AS327" t="str">
            <v>Use thread-locking compound on fasteners. Use silicone grease on bonded seals for preservation.  Use anti-seizing grease/compound on bulkhead connectors and bolts.  Use  bonding compound on mounting strap clamp locations as required.</v>
          </cell>
          <cell r="AT327" t="str">
            <v xml:space="preserve">No Special Tools predicted. </v>
          </cell>
          <cell r="AU327">
            <v>2</v>
          </cell>
          <cell r="AV327" t="str">
            <v>No</v>
          </cell>
          <cell r="AW327" t="str">
            <v xml:space="preserve">No predicted life limitations. </v>
          </cell>
          <cell r="AY327">
            <v>340</v>
          </cell>
        </row>
        <row r="328">
          <cell r="A328">
            <v>341</v>
          </cell>
          <cell r="B328">
            <v>6</v>
          </cell>
          <cell r="C328" t="str">
            <v>Y-BS-M22</v>
          </cell>
          <cell r="E328" t="str">
            <v>SECONDARY TANK - 2 - PMRS REPAIR RECOVERY</v>
          </cell>
          <cell r="F328" t="str">
            <v>Seal</v>
          </cell>
          <cell r="G328" t="str">
            <v>Inward Relief Port LRU (Air) (4)</v>
          </cell>
          <cell r="H328" t="str">
            <v>M22 X 1.5 Bonded Seal</v>
          </cell>
          <cell r="I328">
            <v>1</v>
          </cell>
          <cell r="J328">
            <v>1</v>
          </cell>
          <cell r="K328">
            <v>0.19500000000000001</v>
          </cell>
          <cell r="L328">
            <v>0.19500000000000001</v>
          </cell>
          <cell r="M328">
            <v>1.9500000000000001E-7</v>
          </cell>
          <cell r="N328">
            <v>5128205.128205128</v>
          </cell>
          <cell r="O328" t="str">
            <v>NPRD 95 P2-179, Seal O-Ring - 0.0780 GF converted to GM.</v>
          </cell>
          <cell r="Q328">
            <v>1</v>
          </cell>
          <cell r="R328">
            <v>1.8833333333333333</v>
          </cell>
          <cell r="S328">
            <v>0.36725000000000002</v>
          </cell>
          <cell r="T328">
            <v>6</v>
          </cell>
          <cell r="U328">
            <v>9</v>
          </cell>
          <cell r="V328" t="str">
            <v>69</v>
          </cell>
          <cell r="W328">
            <v>324</v>
          </cell>
          <cell r="X328" t="str">
            <v>SECONDARY TANK - 2 - PMRS REPAIR RECOVERY</v>
          </cell>
          <cell r="Y328" t="str">
            <v>Y</v>
          </cell>
          <cell r="Z328" t="str">
            <v>Not predicted to be repairable in situ without the removal of the Tank. Expected to need 2 mechanics to remove the tank.  Remove the Tank for access, See above for details. Remove Top plate to gain access to the Bulkhead to prevent excessive torque forces</v>
          </cell>
          <cell r="AA328" t="str">
            <v xml:space="preserve">No </v>
          </cell>
          <cell r="AB328" t="str">
            <v>Yes</v>
          </cell>
          <cell r="AC328">
            <v>0</v>
          </cell>
          <cell r="AD328">
            <v>0.875</v>
          </cell>
          <cell r="AE328">
            <v>0.05</v>
          </cell>
          <cell r="AF328">
            <v>0.875</v>
          </cell>
          <cell r="AG328">
            <v>8.3333333333333329E-2</v>
          </cell>
          <cell r="AH328">
            <v>0</v>
          </cell>
          <cell r="AI328">
            <v>0</v>
          </cell>
          <cell r="AJ328">
            <v>1.8833333333333333</v>
          </cell>
          <cell r="AK328" t="str">
            <v xml:space="preserve">Not predicted to be repairable in situ without the removal of the Tank. </v>
          </cell>
          <cell r="AL328" t="str">
            <v xml:space="preserve">Expected to need 2 mechanics to remove the tank.  </v>
          </cell>
          <cell r="AM328" t="str">
            <v xml:space="preserve">Remove the Tank for access, See above for details. Remove Top plate to gain access to the Bulkhead to prevent excessive torque forces. May require the removal of Safoam to gain access. </v>
          </cell>
          <cell r="AR328" t="str">
            <v xml:space="preserve">Repair by exchange available at First or Second line without special facilities. </v>
          </cell>
          <cell r="AS328" t="str">
            <v>Use thread-locking compound on fasteners. Use silicone grease on bonded seals for preservation.  Use anti-seizing grease/compound on bulkhead connectors and bolts.  Use  bonding compound on mounting strap clamp locations as required.</v>
          </cell>
          <cell r="AT328" t="str">
            <v xml:space="preserve">No Special Tools predicted. </v>
          </cell>
          <cell r="AU328">
            <v>2</v>
          </cell>
          <cell r="AV328" t="str">
            <v>yes - 10 years</v>
          </cell>
          <cell r="AW328" t="str">
            <v>Life Limited.  Exchange at 10 years.</v>
          </cell>
          <cell r="AY328">
            <v>341</v>
          </cell>
        </row>
        <row r="329">
          <cell r="A329">
            <v>342</v>
          </cell>
          <cell r="B329">
            <v>24</v>
          </cell>
          <cell r="C329" t="str">
            <v>EW15LOMDCF</v>
          </cell>
          <cell r="E329" t="str">
            <v>SECONDARY TANK - 2 - PMRS REPAIR RECOVERY</v>
          </cell>
          <cell r="F329" t="str">
            <v>Fitting</v>
          </cell>
          <cell r="G329" t="str">
            <v>Inward Relief Port LRU (Air) (4)</v>
          </cell>
          <cell r="H329" t="str">
            <v>M22 X 1.5 90° Swivel Fem/Fixed Male Union</v>
          </cell>
          <cell r="I329">
            <v>1</v>
          </cell>
          <cell r="J329">
            <v>1</v>
          </cell>
          <cell r="K329">
            <v>2.5424000000000002</v>
          </cell>
          <cell r="L329">
            <v>2.5424000000000002</v>
          </cell>
          <cell r="M329">
            <v>2.5424000000000004E-6</v>
          </cell>
          <cell r="N329">
            <v>393329.13782252988</v>
          </cell>
          <cell r="O329" t="str">
            <v>NPRD 95 P2-49, Connector Adapter - 0.0908M converted to hours</v>
          </cell>
          <cell r="Q329">
            <v>1</v>
          </cell>
          <cell r="R329">
            <v>0.18333333333333332</v>
          </cell>
          <cell r="S329">
            <v>0.46610666666666667</v>
          </cell>
          <cell r="T329">
            <v>6</v>
          </cell>
          <cell r="U329">
            <v>9</v>
          </cell>
          <cell r="V329" t="str">
            <v>69</v>
          </cell>
          <cell r="W329">
            <v>325</v>
          </cell>
          <cell r="X329" t="str">
            <v>SECONDARY TANK - 2 - PMRS REPAIR RECOVERY</v>
          </cell>
          <cell r="Y329" t="str">
            <v>Y</v>
          </cell>
          <cell r="Z329" t="str">
            <v>Predicted to be repairable in situ. Expected to need 1 mechanic to conduct maintenance.  Remove and replace the part with standard Tools. Repair by exchange available at First or Second line without special facilities. No consumeables predicted. No Specia</v>
          </cell>
          <cell r="AA329" t="str">
            <v>YES</v>
          </cell>
          <cell r="AB329" t="str">
            <v>NO</v>
          </cell>
          <cell r="AC329">
            <v>0</v>
          </cell>
          <cell r="AD329">
            <v>0</v>
          </cell>
          <cell r="AE329">
            <v>0.18333333333333332</v>
          </cell>
          <cell r="AF329">
            <v>0</v>
          </cell>
          <cell r="AG329">
            <v>0</v>
          </cell>
          <cell r="AH329">
            <v>0</v>
          </cell>
          <cell r="AI329">
            <v>0</v>
          </cell>
          <cell r="AJ329">
            <v>0.18333333333333332</v>
          </cell>
          <cell r="AK329" t="str">
            <v xml:space="preserve">Predicted to be repairable in situ. </v>
          </cell>
          <cell r="AL329" t="str">
            <v xml:space="preserve">Expected to need 1 mechanic to conduct maintenance.  </v>
          </cell>
          <cell r="AO329" t="str">
            <v xml:space="preserve">Remove and replace the part with standard Tools. </v>
          </cell>
          <cell r="AR329" t="str">
            <v xml:space="preserve">Repair by exchange available at First or Second line without special facilities. </v>
          </cell>
          <cell r="AS329" t="str">
            <v xml:space="preserve">No consumeables predicted. </v>
          </cell>
          <cell r="AT329" t="str">
            <v xml:space="preserve">No Special Tools predicted. </v>
          </cell>
          <cell r="AU329">
            <v>1</v>
          </cell>
          <cell r="AV329" t="str">
            <v>No</v>
          </cell>
          <cell r="AW329" t="str">
            <v xml:space="preserve">No predicted life limitations. </v>
          </cell>
          <cell r="AY329">
            <v>342</v>
          </cell>
        </row>
        <row r="330">
          <cell r="A330">
            <v>343</v>
          </cell>
          <cell r="B330">
            <v>25</v>
          </cell>
          <cell r="C330" t="str">
            <v>FT28450</v>
          </cell>
          <cell r="E330" t="str">
            <v>SECONDARY TANK - 2 - PMRS REPAIR RECOVERY</v>
          </cell>
          <cell r="F330" t="str">
            <v>Fitting</v>
          </cell>
          <cell r="G330" t="str">
            <v>Fuel Feed - Aft Pick Up(2) Optical sensor</v>
          </cell>
          <cell r="H330" t="str">
            <v>FNAV ASSEMBLY</v>
          </cell>
          <cell r="I330">
            <v>1</v>
          </cell>
          <cell r="J330">
            <v>1</v>
          </cell>
          <cell r="K330">
            <v>2.6158200555016551</v>
          </cell>
          <cell r="L330">
            <v>2.6158200555016551</v>
          </cell>
          <cell r="M330">
            <v>2.6158200555016553E-6</v>
          </cell>
          <cell r="N330">
            <v>382289.29314031987</v>
          </cell>
          <cell r="O330" t="str">
            <v>Part comparison to FT54024</v>
          </cell>
          <cell r="Q330">
            <v>1</v>
          </cell>
          <cell r="R330">
            <v>1.2666666666666666</v>
          </cell>
          <cell r="S330">
            <v>3.3133720703020964</v>
          </cell>
          <cell r="T330">
            <v>6</v>
          </cell>
          <cell r="U330">
            <v>10</v>
          </cell>
          <cell r="V330" t="str">
            <v>610</v>
          </cell>
          <cell r="W330">
            <v>326</v>
          </cell>
          <cell r="X330" t="str">
            <v>SECONDARY TANK - 2 - PMRS REPAIR RECOVERY</v>
          </cell>
          <cell r="Y330" t="str">
            <v>Y</v>
          </cell>
          <cell r="Z330" t="str">
            <v>Not predicted to be repairable in situ without the removal of the Tank. Expected to need 2 mechanics to remove the tank.  Remove and replace tank in accordance with above.  Remove and replace the part with standard Tools. Repair by exchange available at F</v>
          </cell>
          <cell r="AA330" t="str">
            <v>No</v>
          </cell>
          <cell r="AB330" t="str">
            <v>Yes</v>
          </cell>
          <cell r="AC330">
            <v>0</v>
          </cell>
          <cell r="AD330">
            <v>0.5</v>
          </cell>
          <cell r="AE330">
            <v>0.18333333333333332</v>
          </cell>
          <cell r="AF330">
            <v>0.5</v>
          </cell>
          <cell r="AG330">
            <v>8.3333333333333329E-2</v>
          </cell>
          <cell r="AH330">
            <v>0</v>
          </cell>
          <cell r="AI330">
            <v>0</v>
          </cell>
          <cell r="AJ330">
            <v>1.2666666666666666</v>
          </cell>
          <cell r="AK330" t="str">
            <v xml:space="preserve">Not predicted to be repairable in situ without the removal of the Tank. </v>
          </cell>
          <cell r="AL330" t="str">
            <v xml:space="preserve">Expected to need 2 mechanics to remove the tank.  </v>
          </cell>
          <cell r="AM330" t="str">
            <v xml:space="preserve">Remove and replace tank in accordance with above.  </v>
          </cell>
          <cell r="AO330" t="str">
            <v xml:space="preserve">Remove and replace the part with standard Tools. </v>
          </cell>
          <cell r="AR330" t="str">
            <v xml:space="preserve">Repair by exchange available at First or Second line without special facilities. </v>
          </cell>
          <cell r="AS330" t="str">
            <v>Use thread-locking compound on fasteners. Use silicone grease on bonded seals for preservation.  Use anti-seizing grease/compound on bulkhead connectors and bolts.  Use  bonding compound on mounting strap clamp locations as required.</v>
          </cell>
          <cell r="AT330" t="str">
            <v xml:space="preserve">No Special Tools predicted. </v>
          </cell>
          <cell r="AU330">
            <v>2</v>
          </cell>
          <cell r="AV330" t="str">
            <v>No</v>
          </cell>
          <cell r="AW330" t="str">
            <v xml:space="preserve">No predicted life limitations. </v>
          </cell>
          <cell r="AY330">
            <v>343</v>
          </cell>
        </row>
        <row r="331">
          <cell r="A331">
            <v>344</v>
          </cell>
          <cell r="B331">
            <v>6</v>
          </cell>
          <cell r="C331" t="str">
            <v>Y-BS-M36</v>
          </cell>
          <cell r="E331" t="str">
            <v>SECONDARY TANK - 2 - PMRS REPAIR RECOVERY</v>
          </cell>
          <cell r="F331" t="str">
            <v>Seal</v>
          </cell>
          <cell r="G331" t="str">
            <v>Fuel Feed - Aft Pick Up(2) Optical sensor</v>
          </cell>
          <cell r="H331" t="str">
            <v>M36 Bonded Seal</v>
          </cell>
          <cell r="I331">
            <v>1</v>
          </cell>
          <cell r="J331">
            <v>1</v>
          </cell>
          <cell r="K331">
            <v>0.19500000000000001</v>
          </cell>
          <cell r="L331">
            <v>0.19500000000000001</v>
          </cell>
          <cell r="M331">
            <v>1.9500000000000001E-7</v>
          </cell>
          <cell r="N331">
            <v>5128205.128205128</v>
          </cell>
          <cell r="O331" t="str">
            <v>NPRD 95 P2-179, Seal O-Ring - 0.0780 GF converted to GM.</v>
          </cell>
          <cell r="Q331">
            <v>1</v>
          </cell>
          <cell r="R331">
            <v>1.8833333333333333</v>
          </cell>
          <cell r="S331">
            <v>0.36725000000000002</v>
          </cell>
          <cell r="T331">
            <v>6</v>
          </cell>
          <cell r="U331">
            <v>10</v>
          </cell>
          <cell r="V331" t="str">
            <v>610</v>
          </cell>
          <cell r="W331">
            <v>327</v>
          </cell>
          <cell r="X331" t="str">
            <v>SECONDARY TANK - 2 - PMRS REPAIR RECOVERY</v>
          </cell>
          <cell r="Y331" t="str">
            <v>Y</v>
          </cell>
          <cell r="Z331" t="str">
            <v>Not predicted to be repairable in situ without the removal of the Tank. Expected to need 2 mechanics to remove the tank.  Remove the Tank for access, See above for details. Remove Top plate to gain access to the Bulkhead to prevent excessive torque forces</v>
          </cell>
          <cell r="AA331" t="str">
            <v xml:space="preserve">No </v>
          </cell>
          <cell r="AB331" t="str">
            <v>Yes</v>
          </cell>
          <cell r="AC331">
            <v>0</v>
          </cell>
          <cell r="AD331">
            <v>0.875</v>
          </cell>
          <cell r="AE331">
            <v>0.05</v>
          </cell>
          <cell r="AF331">
            <v>0.875</v>
          </cell>
          <cell r="AG331">
            <v>8.3333333333333329E-2</v>
          </cell>
          <cell r="AH331">
            <v>0</v>
          </cell>
          <cell r="AI331">
            <v>0</v>
          </cell>
          <cell r="AJ331">
            <v>1.8833333333333333</v>
          </cell>
          <cell r="AK331" t="str">
            <v xml:space="preserve">Not predicted to be repairable in situ without the removal of the Tank. </v>
          </cell>
          <cell r="AL331" t="str">
            <v xml:space="preserve">Expected to need 2 mechanics to remove the tank.  </v>
          </cell>
          <cell r="AM331" t="str">
            <v xml:space="preserve">Remove the Tank for access, See above for details. Remove Top plate to gain access to the Bulkhead to prevent excessive torque forces. May require the removal of Safoam to gain access. </v>
          </cell>
          <cell r="AR331" t="str">
            <v xml:space="preserve">Repair by exchange available at First or Second line without special facilities. </v>
          </cell>
          <cell r="AS331" t="str">
            <v>Use thread-locking compound on fasteners. Use silicone grease on bonded seals for preservation.  Use anti-seizing grease/compound on bulkhead connectors and bolts.  Use  bonding compound on mounting strap clamp locations as required.</v>
          </cell>
          <cell r="AT331" t="str">
            <v xml:space="preserve">No Special Tools predicted. </v>
          </cell>
          <cell r="AU331">
            <v>2</v>
          </cell>
          <cell r="AV331" t="str">
            <v>yes - 10 years</v>
          </cell>
          <cell r="AW331" t="str">
            <v>Life Limited.  Exchange at 10 years.</v>
          </cell>
          <cell r="AY331">
            <v>344</v>
          </cell>
        </row>
        <row r="332">
          <cell r="A332">
            <v>345</v>
          </cell>
          <cell r="B332">
            <v>26</v>
          </cell>
          <cell r="C332" t="str">
            <v>FT28300</v>
          </cell>
          <cell r="E332" t="str">
            <v>SECONDARY TANK - 2 - PMRS REPAIR RECOVERY</v>
          </cell>
          <cell r="F332" t="str">
            <v>Fitting</v>
          </cell>
          <cell r="G332" t="str">
            <v>Fuel Feed - Aft Pick Up(2) Optical sensor</v>
          </cell>
          <cell r="H332" t="str">
            <v>Backing Ring Bottom</v>
          </cell>
          <cell r="I332">
            <v>1</v>
          </cell>
          <cell r="J332">
            <v>1</v>
          </cell>
          <cell r="K332">
            <v>0.224</v>
          </cell>
          <cell r="L332">
            <v>0.224</v>
          </cell>
          <cell r="M332">
            <v>2.2399999999999999E-7</v>
          </cell>
          <cell r="N332">
            <v>4464285.7142857146</v>
          </cell>
          <cell r="O332" t="str">
            <v>NPRD 95 P2-152, Plate - 0.008M GM converted to hours.</v>
          </cell>
          <cell r="Q332">
            <v>1</v>
          </cell>
          <cell r="R332">
            <v>1.2666666666666666</v>
          </cell>
          <cell r="S332">
            <v>0.28373333333333334</v>
          </cell>
          <cell r="T332">
            <v>6</v>
          </cell>
          <cell r="U332">
            <v>10</v>
          </cell>
          <cell r="V332" t="str">
            <v>610</v>
          </cell>
          <cell r="W332">
            <v>328</v>
          </cell>
          <cell r="X332" t="str">
            <v>SECONDARY TANK - 2 - PMRS REPAIR RECOVERY</v>
          </cell>
          <cell r="Y332" t="str">
            <v>Y</v>
          </cell>
          <cell r="Z332" t="str">
            <v>Not predicted to be repairable in situ without the removal of the Tank. Expected to need 2 mechanics to remove the tank.  Remove and replace tank in accordance with above.  Remove and replace the part with standard Tools. Repair by exchange available at F</v>
          </cell>
          <cell r="AA332" t="str">
            <v>No</v>
          </cell>
          <cell r="AB332" t="str">
            <v>Yes</v>
          </cell>
          <cell r="AC332">
            <v>0</v>
          </cell>
          <cell r="AD332">
            <v>0.5</v>
          </cell>
          <cell r="AE332">
            <v>0.18333333333333332</v>
          </cell>
          <cell r="AF332">
            <v>0.5</v>
          </cell>
          <cell r="AG332">
            <v>8.3333333333333329E-2</v>
          </cell>
          <cell r="AH332">
            <v>0</v>
          </cell>
          <cell r="AI332">
            <v>0</v>
          </cell>
          <cell r="AJ332">
            <v>1.2666666666666666</v>
          </cell>
          <cell r="AK332" t="str">
            <v xml:space="preserve">Not predicted to be repairable in situ without the removal of the Tank. </v>
          </cell>
          <cell r="AL332" t="str">
            <v xml:space="preserve">Expected to need 2 mechanics to remove the tank.  </v>
          </cell>
          <cell r="AM332" t="str">
            <v xml:space="preserve">Remove and replace tank in accordance with above.  </v>
          </cell>
          <cell r="AO332" t="str">
            <v xml:space="preserve">Remove and replace the part with standard Tools. </v>
          </cell>
          <cell r="AR332" t="str">
            <v xml:space="preserve">Repair by exchange available at First or Second line without special facilities. </v>
          </cell>
          <cell r="AS332" t="str">
            <v>Use thread-locking compound on fasteners. Use silicone grease on bonded seals for preservation.  Use anti-seizing grease/compound on bulkhead connectors and bolts.  Use  bonding compound on mounting strap clamp locations as required.</v>
          </cell>
          <cell r="AT332" t="str">
            <v xml:space="preserve">No Special Tools predicted. </v>
          </cell>
          <cell r="AU332">
            <v>2</v>
          </cell>
          <cell r="AV332" t="str">
            <v>yes - 10 years</v>
          </cell>
          <cell r="AY332">
            <v>345</v>
          </cell>
        </row>
        <row r="333">
          <cell r="A333">
            <v>346</v>
          </cell>
          <cell r="B333">
            <v>13</v>
          </cell>
          <cell r="C333" t="str">
            <v>FT28299</v>
          </cell>
          <cell r="E333" t="str">
            <v>SECONDARY TANK - 2 - PMRS REPAIR RECOVERY</v>
          </cell>
          <cell r="F333" t="str">
            <v>Seal</v>
          </cell>
          <cell r="G333" t="str">
            <v>Fuel Feed - Aft Pick Up(2) Optical sensor</v>
          </cell>
          <cell r="H333" t="str">
            <v>Backing Plate Gasket</v>
          </cell>
          <cell r="I333">
            <v>2</v>
          </cell>
          <cell r="J333">
            <v>2</v>
          </cell>
          <cell r="K333">
            <v>2.8915175482151878E-3</v>
          </cell>
          <cell r="L333">
            <v>5.7830350964303756E-3</v>
          </cell>
          <cell r="M333">
            <v>5.7830350964303757E-9</v>
          </cell>
          <cell r="N333">
            <v>172919580</v>
          </cell>
          <cell r="O333" t="str">
            <v>NPRD 95 P2- 98, Gasket P# 2-242N674-70 - 1/864.5979 GF converted to GM.</v>
          </cell>
          <cell r="Q333">
            <v>1</v>
          </cell>
          <cell r="R333">
            <v>1.6</v>
          </cell>
          <cell r="S333">
            <v>4.6264280771442998E-3</v>
          </cell>
          <cell r="T333">
            <v>6</v>
          </cell>
          <cell r="U333">
            <v>10</v>
          </cell>
          <cell r="V333" t="str">
            <v>610</v>
          </cell>
          <cell r="W333">
            <v>329</v>
          </cell>
          <cell r="X333" t="str">
            <v>SECONDARY TANK - 2 - PMRS REPAIR RECOVERY</v>
          </cell>
          <cell r="Y333" t="str">
            <v>Y</v>
          </cell>
          <cell r="Z333" t="str">
            <v>Not predicted to be repairable in situ without the removal of the Tank. Expected to need 2 mechanics to remove the tank.  Remove the Tank for access, See above for details. Remove the Top Access Plate. Remove and replace the Backing Ring and Gasket as nec</v>
          </cell>
          <cell r="AA333" t="str">
            <v>No</v>
          </cell>
          <cell r="AB333" t="str">
            <v>Yes</v>
          </cell>
          <cell r="AC333">
            <v>0</v>
          </cell>
          <cell r="AD333">
            <v>0.5</v>
          </cell>
          <cell r="AE333">
            <v>0.51666666666666661</v>
          </cell>
          <cell r="AF333">
            <v>0.5</v>
          </cell>
          <cell r="AG333">
            <v>8.3333333333333329E-2</v>
          </cell>
          <cell r="AH333">
            <v>0</v>
          </cell>
          <cell r="AI333">
            <v>0</v>
          </cell>
          <cell r="AJ333">
            <v>1.6</v>
          </cell>
          <cell r="AK333" t="str">
            <v xml:space="preserve">Not predicted to be repairable in situ without the removal of the Tank. </v>
          </cell>
          <cell r="AL333" t="str">
            <v xml:space="preserve">Expected to need 2 mechanics to remove the tank.  </v>
          </cell>
          <cell r="AM333" t="str">
            <v xml:space="preserve">Remove the Tank for access, See above for details. </v>
          </cell>
          <cell r="AN333" t="str">
            <v xml:space="preserve">Remove the Top Access Plate. </v>
          </cell>
          <cell r="AO333" t="str">
            <v xml:space="preserve">Remove and replace the Backing Ring and Gasket as necessary. </v>
          </cell>
          <cell r="AP333" t="str">
            <v xml:space="preserve">Reinstall in the reverse order. </v>
          </cell>
          <cell r="AR333" t="str">
            <v xml:space="preserve">Repair by exchange available at First or Second line without special facilities. </v>
          </cell>
          <cell r="AS333" t="str">
            <v>Use thread-locking compound on fasteners. Use silicone grease on bonded seals for preservation.  Use anti-seizing grease/compound on bulkhead connectors and bolts.  Use  bonding compound on mounting strap clamp locations as required.</v>
          </cell>
          <cell r="AT333" t="str">
            <v xml:space="preserve">No Special Tools predicted. </v>
          </cell>
          <cell r="AU333">
            <v>2</v>
          </cell>
          <cell r="AV333" t="str">
            <v>yes - 10 years</v>
          </cell>
          <cell r="AW333" t="str">
            <v>Life Limited.  Exchange at 10 years.</v>
          </cell>
          <cell r="AY333">
            <v>346</v>
          </cell>
        </row>
        <row r="334">
          <cell r="A334">
            <v>347</v>
          </cell>
          <cell r="B334">
            <v>11</v>
          </cell>
          <cell r="C334" t="str">
            <v>FT28298</v>
          </cell>
          <cell r="E334" t="str">
            <v>SECONDARY TANK - 2 - PMRS REPAIR RECOVERY</v>
          </cell>
          <cell r="F334" t="str">
            <v>Seal</v>
          </cell>
          <cell r="G334" t="str">
            <v>Fuel Feed - Aft Pick Up(2) Optical sensor</v>
          </cell>
          <cell r="H334" t="str">
            <v>Backing Plate</v>
          </cell>
          <cell r="I334">
            <v>1</v>
          </cell>
          <cell r="J334">
            <v>1</v>
          </cell>
          <cell r="K334">
            <v>0.224</v>
          </cell>
          <cell r="L334">
            <v>0.224</v>
          </cell>
          <cell r="M334">
            <v>2.2399999999999999E-7</v>
          </cell>
          <cell r="N334">
            <v>4464285.7142857146</v>
          </cell>
          <cell r="O334" t="str">
            <v>NPRD 95 P2-152, Plate - 0.008M GM converted to hours.</v>
          </cell>
          <cell r="Q334">
            <v>1</v>
          </cell>
          <cell r="R334">
            <v>0.6</v>
          </cell>
          <cell r="S334">
            <v>0.13439999999999999</v>
          </cell>
          <cell r="T334">
            <v>6</v>
          </cell>
          <cell r="U334">
            <v>10</v>
          </cell>
          <cell r="V334" t="str">
            <v>610</v>
          </cell>
          <cell r="W334">
            <v>330</v>
          </cell>
          <cell r="X334" t="str">
            <v>SECONDARY TANK - 2 - PMRS REPAIR RECOVERY</v>
          </cell>
          <cell r="Y334" t="str">
            <v>Y</v>
          </cell>
          <cell r="Z334" t="str">
            <v>Not predicted to be repairable in situ without the removal of the Tank. Expected to need 2 mechanics to remove the tank.  Remove the Tank for access, See above for details. Remove the Top Access Plate. Reinstall in the reverse order. Repair by exchange av</v>
          </cell>
          <cell r="AA334" t="str">
            <v>No</v>
          </cell>
          <cell r="AB334" t="str">
            <v>Yes</v>
          </cell>
          <cell r="AC334">
            <v>0</v>
          </cell>
          <cell r="AD334">
            <v>0</v>
          </cell>
          <cell r="AE334">
            <v>0.51666666666666661</v>
          </cell>
          <cell r="AF334">
            <v>0</v>
          </cell>
          <cell r="AG334">
            <v>8.3333333333333329E-2</v>
          </cell>
          <cell r="AH334">
            <v>0</v>
          </cell>
          <cell r="AI334">
            <v>0</v>
          </cell>
          <cell r="AJ334">
            <v>0.6</v>
          </cell>
          <cell r="AK334" t="str">
            <v xml:space="preserve">Not predicted to be repairable in situ without the removal of the Tank. </v>
          </cell>
          <cell r="AL334" t="str">
            <v xml:space="preserve">Expected to need 2 mechanics to remove the tank.  </v>
          </cell>
          <cell r="AM334" t="str">
            <v xml:space="preserve">Remove the Tank for access, See above for details. </v>
          </cell>
          <cell r="AN334" t="str">
            <v xml:space="preserve">Remove the Top Access Plate. </v>
          </cell>
          <cell r="AP334" t="str">
            <v xml:space="preserve">Reinstall in the reverse order. </v>
          </cell>
          <cell r="AR334" t="str">
            <v xml:space="preserve">Repair by exchange available at First or Second line without special facilities. </v>
          </cell>
          <cell r="AS334" t="str">
            <v>Use thread-locking compound on fasteners. Use silicone grease on bonded seals for preservation.  Use anti-seizing grease/compound on bulkhead connectors and bolts.  Use  bonding compound on mounting strap clamp locations as required.</v>
          </cell>
          <cell r="AT334" t="str">
            <v xml:space="preserve">No Special Tools predicted. </v>
          </cell>
          <cell r="AU334">
            <v>2</v>
          </cell>
          <cell r="AV334" t="str">
            <v>No</v>
          </cell>
          <cell r="AW334" t="str">
            <v xml:space="preserve">No predicted life limitations. </v>
          </cell>
          <cell r="AY334">
            <v>347</v>
          </cell>
        </row>
        <row r="335">
          <cell r="A335">
            <v>348</v>
          </cell>
          <cell r="B335">
            <v>6</v>
          </cell>
          <cell r="C335" t="str">
            <v>26MM BONDED</v>
          </cell>
          <cell r="E335" t="str">
            <v>SECONDARY TANK - 2 - PMRS REPAIR RECOVERY</v>
          </cell>
          <cell r="F335" t="str">
            <v>Fitting</v>
          </cell>
          <cell r="G335" t="str">
            <v>Fuel Feed - Aft Pick Up(2) Optical sensor</v>
          </cell>
          <cell r="H335" t="str">
            <v>26mm Bonded Seal</v>
          </cell>
          <cell r="I335">
            <v>1</v>
          </cell>
          <cell r="J335">
            <v>1</v>
          </cell>
          <cell r="K335">
            <v>0.19500000000000001</v>
          </cell>
          <cell r="L335">
            <v>0.19500000000000001</v>
          </cell>
          <cell r="M335">
            <v>1.9500000000000001E-7</v>
          </cell>
          <cell r="N335">
            <v>5128205.128205128</v>
          </cell>
          <cell r="O335" t="str">
            <v>NPRD 95 P2-179, Seal O-Ring - 0.0780 GF converted to GM.</v>
          </cell>
          <cell r="Q335">
            <v>1</v>
          </cell>
          <cell r="R335">
            <v>1.8833333333333333</v>
          </cell>
          <cell r="S335">
            <v>0.36725000000000002</v>
          </cell>
          <cell r="T335">
            <v>6</v>
          </cell>
          <cell r="U335">
            <v>10</v>
          </cell>
          <cell r="V335" t="str">
            <v>610</v>
          </cell>
          <cell r="W335">
            <v>331</v>
          </cell>
          <cell r="X335" t="str">
            <v>SECONDARY TANK - 2 - PMRS REPAIR RECOVERY</v>
          </cell>
          <cell r="Y335" t="str">
            <v>Y</v>
          </cell>
          <cell r="Z335" t="str">
            <v>Not predicted to be repairable in situ without the removal of the Tank. Expected to need 2 mechanics to remove the tank.  Remove the Tank for access, See above for details. Remove Top plate to gain access to the Bulkhead to prevent excessive torque forces</v>
          </cell>
          <cell r="AA335" t="str">
            <v xml:space="preserve">No </v>
          </cell>
          <cell r="AB335" t="str">
            <v>Yes</v>
          </cell>
          <cell r="AC335">
            <v>0</v>
          </cell>
          <cell r="AD335">
            <v>0.875</v>
          </cell>
          <cell r="AE335">
            <v>0.05</v>
          </cell>
          <cell r="AF335">
            <v>0.875</v>
          </cell>
          <cell r="AG335">
            <v>8.3333333333333329E-2</v>
          </cell>
          <cell r="AH335">
            <v>0</v>
          </cell>
          <cell r="AI335">
            <v>0</v>
          </cell>
          <cell r="AJ335">
            <v>1.8833333333333333</v>
          </cell>
          <cell r="AK335" t="str">
            <v xml:space="preserve">Not predicted to be repairable in situ without the removal of the Tank. </v>
          </cell>
          <cell r="AL335" t="str">
            <v xml:space="preserve">Expected to need 2 mechanics to remove the tank.  </v>
          </cell>
          <cell r="AM335" t="str">
            <v xml:space="preserve">Remove the Tank for access, See above for details. Remove Top plate to gain access to the Bulkhead to prevent excessive torque forces. May require the removal of Safoam to gain access. </v>
          </cell>
          <cell r="AR335" t="str">
            <v xml:space="preserve">Repair by exchange available at First or Second line without special facilities. </v>
          </cell>
          <cell r="AS335" t="str">
            <v>Use thread-locking compound on fasteners. Use silicone grease on bonded seals for preservation.  Use anti-seizing grease/compound on bulkhead connectors and bolts.  Use  bonding compound on mounting strap clamp locations as required.</v>
          </cell>
          <cell r="AT335" t="str">
            <v xml:space="preserve">No Special Tools predicted. </v>
          </cell>
          <cell r="AU335">
            <v>2</v>
          </cell>
          <cell r="AV335" t="str">
            <v>yes - 10 years</v>
          </cell>
          <cell r="AW335" t="str">
            <v>Life Limited.  Exchange at 10 years.</v>
          </cell>
          <cell r="AY335">
            <v>348</v>
          </cell>
        </row>
        <row r="336">
          <cell r="A336">
            <v>349</v>
          </cell>
          <cell r="B336">
            <v>27</v>
          </cell>
          <cell r="C336" t="str">
            <v>Y-764305-20</v>
          </cell>
          <cell r="E336" t="str">
            <v>SECONDARY TANK - 2 - PMRS REPAIR RECOVERY</v>
          </cell>
          <cell r="F336" t="str">
            <v>Fitting</v>
          </cell>
          <cell r="G336" t="str">
            <v>Fuel Feed - Aft Pick Up(2) Optical sensor</v>
          </cell>
          <cell r="H336" t="str">
            <v>M26 Banjo Bolt</v>
          </cell>
          <cell r="I336">
            <v>1</v>
          </cell>
          <cell r="J336">
            <v>1</v>
          </cell>
          <cell r="K336">
            <v>2.5424000000000002</v>
          </cell>
          <cell r="L336">
            <v>2.5424000000000002</v>
          </cell>
          <cell r="M336">
            <v>2.5424000000000004E-6</v>
          </cell>
          <cell r="N336">
            <v>393329.13782252988</v>
          </cell>
          <cell r="O336" t="str">
            <v>NPRD 95 P2-49, Connector Adapter - 0.0908M converted to hours</v>
          </cell>
          <cell r="Q336">
            <v>1</v>
          </cell>
          <cell r="R336">
            <v>7.6666666666666661E-2</v>
          </cell>
          <cell r="S336">
            <v>0.19491733333333333</v>
          </cell>
          <cell r="T336">
            <v>6</v>
          </cell>
          <cell r="U336">
            <v>10</v>
          </cell>
          <cell r="V336" t="str">
            <v>610</v>
          </cell>
          <cell r="W336">
            <v>332</v>
          </cell>
          <cell r="X336" t="str">
            <v>SECONDARY TANK - 2 - PMRS REPAIR RECOVERY</v>
          </cell>
          <cell r="Y336" t="str">
            <v>Y</v>
          </cell>
          <cell r="Z336" t="str">
            <v>Predicted to be repairable in situ. Expected to need 1 mechanic to conduct maintenance.  Remove and replace the part with standard Tools. Repair by exchange available at First or Second line without special facilities. No consumeables predicted. No Specia</v>
          </cell>
          <cell r="AA336" t="str">
            <v>YES</v>
          </cell>
          <cell r="AB336" t="str">
            <v>NO</v>
          </cell>
          <cell r="AC336">
            <v>0</v>
          </cell>
          <cell r="AD336">
            <v>0</v>
          </cell>
          <cell r="AE336">
            <v>7.6666666666666661E-2</v>
          </cell>
          <cell r="AF336">
            <v>0</v>
          </cell>
          <cell r="AG336">
            <v>0</v>
          </cell>
          <cell r="AH336">
            <v>0</v>
          </cell>
          <cell r="AI336">
            <v>0</v>
          </cell>
          <cell r="AJ336">
            <v>7.6666666666666661E-2</v>
          </cell>
          <cell r="AK336" t="str">
            <v xml:space="preserve">Predicted to be repairable in situ. </v>
          </cell>
          <cell r="AL336" t="str">
            <v xml:space="preserve">Expected to need 1 mechanic to conduct maintenance.  </v>
          </cell>
          <cell r="AO336" t="str">
            <v xml:space="preserve">Remove and replace the part with standard Tools. </v>
          </cell>
          <cell r="AR336" t="str">
            <v xml:space="preserve">Repair by exchange available at First or Second line without special facilities. </v>
          </cell>
          <cell r="AS336" t="str">
            <v xml:space="preserve">No consumeables predicted. </v>
          </cell>
          <cell r="AT336" t="str">
            <v xml:space="preserve">No Special Tools predicted. </v>
          </cell>
          <cell r="AU336">
            <v>1</v>
          </cell>
          <cell r="AV336" t="str">
            <v>No</v>
          </cell>
          <cell r="AW336" t="str">
            <v xml:space="preserve">No predicted life limitations. </v>
          </cell>
          <cell r="AY336">
            <v>349</v>
          </cell>
        </row>
        <row r="337">
          <cell r="A337">
            <v>350</v>
          </cell>
          <cell r="B337">
            <v>49</v>
          </cell>
          <cell r="C337" t="str">
            <v>FT28289</v>
          </cell>
          <cell r="E337" t="str">
            <v>SECONDARY TANK - 2 - PMRS REPAIR RECOVERY</v>
          </cell>
          <cell r="F337" t="str">
            <v>Insert</v>
          </cell>
          <cell r="G337" t="str">
            <v>Fuel Feed - Aft Pick Up(2) Optical sensor</v>
          </cell>
          <cell r="H337" t="str">
            <v>Insert 1/2" UNF</v>
          </cell>
          <cell r="I337">
            <v>1</v>
          </cell>
          <cell r="J337">
            <v>1</v>
          </cell>
          <cell r="K337">
            <v>0.44800000000000001</v>
          </cell>
          <cell r="L337">
            <v>0.44800000000000001</v>
          </cell>
          <cell r="M337">
            <v>4.4799999999999999E-7</v>
          </cell>
          <cell r="N337">
            <v>2232142.8571428573</v>
          </cell>
          <cell r="O337" t="str">
            <v>NPRD 95 P2-122, Insert Mount Engine - 0.0160M converted to hours.</v>
          </cell>
          <cell r="Q337">
            <v>1</v>
          </cell>
          <cell r="R337">
            <v>1.1000000000000001</v>
          </cell>
          <cell r="S337">
            <v>0.49279999999999996</v>
          </cell>
          <cell r="T337">
            <v>6</v>
          </cell>
          <cell r="U337">
            <v>10</v>
          </cell>
          <cell r="V337" t="str">
            <v>610</v>
          </cell>
          <cell r="W337">
            <v>333</v>
          </cell>
          <cell r="X337" t="str">
            <v>SECONDARY TANK - 2 - PMRS REPAIR RECOVERY</v>
          </cell>
          <cell r="Y337" t="str">
            <v>Y</v>
          </cell>
          <cell r="Z337" t="str">
            <v>Not predicted to be repairable in situ without the removal of the Tank. Expected to need 2 mechanics to remove the tank.  Remove and replace tank in accordance with above.  V. difficult to repair.  Tank will be beyond economic repair. Repair by exchange a</v>
          </cell>
          <cell r="AA337" t="str">
            <v xml:space="preserve">NO </v>
          </cell>
          <cell r="AB337" t="str">
            <v>YES</v>
          </cell>
          <cell r="AC337">
            <v>0</v>
          </cell>
          <cell r="AD337">
            <v>0.5</v>
          </cell>
          <cell r="AE337">
            <v>1.6666666666666666E-2</v>
          </cell>
          <cell r="AF337">
            <v>0.5</v>
          </cell>
          <cell r="AG337">
            <v>8.3333333333333329E-2</v>
          </cell>
          <cell r="AH337">
            <v>0</v>
          </cell>
          <cell r="AI337">
            <v>0</v>
          </cell>
          <cell r="AJ337">
            <v>1.1000000000000001</v>
          </cell>
          <cell r="AK337" t="str">
            <v xml:space="preserve">Not predicted to be repairable in situ without the removal of the Tank. </v>
          </cell>
          <cell r="AL337" t="str">
            <v xml:space="preserve">Expected to need 2 mechanics to remove the tank.  </v>
          </cell>
          <cell r="AM337" t="str">
            <v xml:space="preserve">Remove and replace tank in accordance with above.  </v>
          </cell>
          <cell r="AN337" t="str">
            <v xml:space="preserve">V. difficult to repair.  Tank will be beyond economic repair. </v>
          </cell>
          <cell r="AR337" t="str">
            <v xml:space="preserve">Repair by exchange available at First or Second line without special facilities. </v>
          </cell>
          <cell r="AS337" t="str">
            <v>Use thread-locking compound on fasteners. Use silicone grease on bonded seals for preservation.  Use anti-seizing grease/compound on bulkhead connectors and bolts.  Use  bonding compound on mounting strap clamp locations as required.</v>
          </cell>
          <cell r="AT337" t="str">
            <v xml:space="preserve">No Special Tools predicted. </v>
          </cell>
          <cell r="AU337">
            <v>2</v>
          </cell>
          <cell r="AV337" t="str">
            <v>No</v>
          </cell>
          <cell r="AW337" t="str">
            <v xml:space="preserve">No predicted life limitations. </v>
          </cell>
          <cell r="AY337">
            <v>350</v>
          </cell>
        </row>
        <row r="338">
          <cell r="A338">
            <v>351</v>
          </cell>
          <cell r="B338">
            <v>3</v>
          </cell>
          <cell r="C338" t="str">
            <v/>
          </cell>
          <cell r="E338" t="str">
            <v>SECONDARY TANK - 2 - PMRS REPAIR RECOVERY</v>
          </cell>
          <cell r="F338" t="str">
            <v>Fitting</v>
          </cell>
          <cell r="G338" t="str">
            <v>Fuel Feed - Aft Pick Up(2) Optical sensor</v>
          </cell>
          <cell r="H338" t="str">
            <v>Optical sensor unit</v>
          </cell>
          <cell r="I338">
            <v>1</v>
          </cell>
          <cell r="J338">
            <v>1</v>
          </cell>
          <cell r="K338">
            <v>13</v>
          </cell>
          <cell r="L338">
            <v>13</v>
          </cell>
          <cell r="M338">
            <v>1.2999999999999999E-5</v>
          </cell>
          <cell r="N338">
            <v>76923.076923076922</v>
          </cell>
          <cell r="O338" t="str">
            <v>NPRD 95 P2-182, Sensor Level Liquid - 2.6 GB converted to GM.</v>
          </cell>
          <cell r="Q338">
            <v>1</v>
          </cell>
          <cell r="R338">
            <v>1.2666666666666666</v>
          </cell>
          <cell r="S338">
            <v>16.466666666666665</v>
          </cell>
          <cell r="T338">
            <v>6</v>
          </cell>
          <cell r="U338">
            <v>10</v>
          </cell>
          <cell r="V338" t="str">
            <v>610</v>
          </cell>
          <cell r="W338">
            <v>334</v>
          </cell>
          <cell r="X338" t="str">
            <v>SECONDARY TANK - 2 - PMRS REPAIR RECOVERY</v>
          </cell>
          <cell r="Y338" t="str">
            <v>Y</v>
          </cell>
          <cell r="Z338" t="str">
            <v>Not predicted to be repairable in situ without the removal of the Tank. Expected to need 2 mechanics to remove the tank.  Remove the Tank for access, See above for details. Remove and Replace the part with standard Tools. Repair by exchange available at F</v>
          </cell>
          <cell r="AA338" t="str">
            <v>No</v>
          </cell>
          <cell r="AB338" t="str">
            <v>Yes</v>
          </cell>
          <cell r="AC338">
            <v>0</v>
          </cell>
          <cell r="AD338">
            <v>0.5</v>
          </cell>
          <cell r="AE338">
            <v>0.18333333333333332</v>
          </cell>
          <cell r="AF338">
            <v>0.5</v>
          </cell>
          <cell r="AG338">
            <v>8.3333333333333329E-2</v>
          </cell>
          <cell r="AH338">
            <v>0</v>
          </cell>
          <cell r="AI338">
            <v>0</v>
          </cell>
          <cell r="AJ338">
            <v>1.2666666666666666</v>
          </cell>
          <cell r="AK338" t="str">
            <v xml:space="preserve">Not predicted to be repairable in situ without the removal of the Tank. </v>
          </cell>
          <cell r="AL338" t="str">
            <v xml:space="preserve">Expected to need 2 mechanics to remove the tank.  </v>
          </cell>
          <cell r="AM338" t="str">
            <v xml:space="preserve">Remove the Tank for access, See above for details. </v>
          </cell>
          <cell r="AN338" t="str">
            <v xml:space="preserve">Remove and Replace the part with standard Tools. </v>
          </cell>
          <cell r="AR338" t="str">
            <v xml:space="preserve">Repair by exchange available at First or Second line without special facilities. </v>
          </cell>
          <cell r="AS338" t="str">
            <v>Use thread-locking compound on fasteners. Use silicone grease on bonded seals for preservation.  Use anti-seizing grease/compound on bulkhead connectors and bolts.  Use  bonding compound on mounting strap clamp locations as required.</v>
          </cell>
          <cell r="AT338" t="str">
            <v>Due to availlability.  This part is highly likley to require imperial spanner.</v>
          </cell>
          <cell r="AU338">
            <v>2</v>
          </cell>
          <cell r="AV338" t="str">
            <v>No</v>
          </cell>
          <cell r="AW338" t="str">
            <v xml:space="preserve">No predicted life limitations. </v>
          </cell>
          <cell r="AY338">
            <v>351</v>
          </cell>
        </row>
        <row r="339">
          <cell r="A339">
            <v>352</v>
          </cell>
          <cell r="B339">
            <v>4</v>
          </cell>
          <cell r="C339" t="str">
            <v>Y-BS1/2UNF</v>
          </cell>
          <cell r="E339" t="str">
            <v>SECONDARY TANK - 2 - PMRS REPAIR RECOVERY</v>
          </cell>
          <cell r="F339" t="str">
            <v>Seal</v>
          </cell>
          <cell r="G339" t="str">
            <v>Fuel Feed - Aft Pick Up(2) Optical sensor</v>
          </cell>
          <cell r="H339" t="str">
            <v>Washer 1/2 UNF</v>
          </cell>
          <cell r="I339">
            <v>1</v>
          </cell>
          <cell r="J339">
            <v>1</v>
          </cell>
          <cell r="K339">
            <v>1.6613753838518822E-2</v>
          </cell>
          <cell r="L339">
            <v>1.6613753838518822E-2</v>
          </cell>
          <cell r="M339">
            <v>1.6613753838518823E-8</v>
          </cell>
          <cell r="N339">
            <v>60191092.857142858</v>
          </cell>
          <cell r="O339" t="str">
            <v>NPRD 95 P2-237, Washer P# 7748743 - 1/1685.3506M GM converted to hours</v>
          </cell>
          <cell r="Q339">
            <v>1</v>
          </cell>
          <cell r="R339">
            <v>0.35</v>
          </cell>
          <cell r="S339">
            <v>5.8148138434815878E-3</v>
          </cell>
          <cell r="T339">
            <v>6</v>
          </cell>
          <cell r="U339">
            <v>10</v>
          </cell>
          <cell r="V339" t="str">
            <v>610</v>
          </cell>
          <cell r="W339">
            <v>335</v>
          </cell>
          <cell r="X339" t="str">
            <v>SECONDARY TANK - 2 - PMRS REPAIR RECOVERY</v>
          </cell>
          <cell r="Y339" t="str">
            <v>Y</v>
          </cell>
          <cell r="Z339" t="str">
            <v>Predicted to be repairable in situ. Expected to need 1 mechanic to conduct maintenance.  Remove and replace the part with standard Tools. Repair by exchange available at First or Second line without special facilities. No consumeables predicted. No Specia</v>
          </cell>
          <cell r="AA339" t="str">
            <v>YES</v>
          </cell>
          <cell r="AB339" t="str">
            <v>NO</v>
          </cell>
          <cell r="AC339">
            <v>0</v>
          </cell>
          <cell r="AD339">
            <v>0</v>
          </cell>
          <cell r="AE339">
            <v>0.35</v>
          </cell>
          <cell r="AF339">
            <v>0</v>
          </cell>
          <cell r="AG339">
            <v>0</v>
          </cell>
          <cell r="AH339">
            <v>0</v>
          </cell>
          <cell r="AI339">
            <v>0</v>
          </cell>
          <cell r="AJ339">
            <v>0.35</v>
          </cell>
          <cell r="AK339" t="str">
            <v xml:space="preserve">Predicted to be repairable in situ. </v>
          </cell>
          <cell r="AL339" t="str">
            <v xml:space="preserve">Expected to need 1 mechanic to conduct maintenance.  </v>
          </cell>
          <cell r="AO339" t="str">
            <v xml:space="preserve">Remove and replace the part with standard Tools. </v>
          </cell>
          <cell r="AR339" t="str">
            <v xml:space="preserve">Repair by exchange available at First or Second line without special facilities. </v>
          </cell>
          <cell r="AS339" t="str">
            <v xml:space="preserve">No consumeables predicted. </v>
          </cell>
          <cell r="AT339" t="str">
            <v xml:space="preserve">No Special Tools predicted. (May require 1/2 inch spanners due to part availability).  </v>
          </cell>
          <cell r="AU339">
            <v>1</v>
          </cell>
          <cell r="AV339" t="str">
            <v>No</v>
          </cell>
          <cell r="AW339" t="str">
            <v xml:space="preserve">No predicted life limitations. </v>
          </cell>
          <cell r="AY339">
            <v>352</v>
          </cell>
        </row>
        <row r="340">
          <cell r="A340">
            <v>353</v>
          </cell>
          <cell r="B340">
            <v>25</v>
          </cell>
          <cell r="C340" t="str">
            <v>FT28450</v>
          </cell>
          <cell r="E340" t="str">
            <v>SECONDARY TANK - 2 - PMRS REPAIR RECOVERY</v>
          </cell>
          <cell r="F340" t="str">
            <v>Fitting</v>
          </cell>
          <cell r="G340" t="str">
            <v>Fuel Feed - Fwd Pick Up(1)   Optical sensor</v>
          </cell>
          <cell r="H340" t="str">
            <v>FNAV ASSEMBLY</v>
          </cell>
          <cell r="I340">
            <v>1</v>
          </cell>
          <cell r="J340">
            <v>1</v>
          </cell>
          <cell r="K340">
            <v>2.6158200555016551</v>
          </cell>
          <cell r="L340">
            <v>2.6158200555016551</v>
          </cell>
          <cell r="M340">
            <v>2.6158200555016553E-6</v>
          </cell>
          <cell r="N340">
            <v>382289.29314031987</v>
          </cell>
          <cell r="O340" t="str">
            <v>Part comparison to FT54024</v>
          </cell>
          <cell r="Q340">
            <v>1</v>
          </cell>
          <cell r="R340">
            <v>1.2666666666666666</v>
          </cell>
          <cell r="S340">
            <v>3.3133720703020964</v>
          </cell>
          <cell r="T340">
            <v>6</v>
          </cell>
          <cell r="U340">
            <v>11</v>
          </cell>
          <cell r="V340" t="str">
            <v>611</v>
          </cell>
          <cell r="W340">
            <v>336</v>
          </cell>
          <cell r="X340" t="str">
            <v>SECONDARY TANK - 2 - PMRS REPAIR RECOVERY</v>
          </cell>
          <cell r="Y340" t="str">
            <v>Y</v>
          </cell>
          <cell r="Z340" t="str">
            <v>Not predicted to be repairable in situ without the removal of the Tank. Expected to need 2 mechanics to remove the tank.  Remove and replace tank in accordance with above.  Remove and replace the part with standard Tools. Repair by exchange available at F</v>
          </cell>
          <cell r="AA340" t="str">
            <v>No</v>
          </cell>
          <cell r="AB340" t="str">
            <v>Yes</v>
          </cell>
          <cell r="AC340">
            <v>0</v>
          </cell>
          <cell r="AD340">
            <v>0.5</v>
          </cell>
          <cell r="AE340">
            <v>0.18333333333333332</v>
          </cell>
          <cell r="AF340">
            <v>0.5</v>
          </cell>
          <cell r="AG340">
            <v>8.3333333333333329E-2</v>
          </cell>
          <cell r="AH340">
            <v>0</v>
          </cell>
          <cell r="AI340">
            <v>0</v>
          </cell>
          <cell r="AJ340">
            <v>1.2666666666666666</v>
          </cell>
          <cell r="AK340" t="str">
            <v xml:space="preserve">Not predicted to be repairable in situ without the removal of the Tank. </v>
          </cell>
          <cell r="AL340" t="str">
            <v xml:space="preserve">Expected to need 2 mechanics to remove the tank.  </v>
          </cell>
          <cell r="AM340" t="str">
            <v xml:space="preserve">Remove and replace tank in accordance with above.  </v>
          </cell>
          <cell r="AO340" t="str">
            <v xml:space="preserve">Remove and replace the part with standard Tools. </v>
          </cell>
          <cell r="AR340" t="str">
            <v xml:space="preserve">Repair by exchange available at First or Second line without special facilities. </v>
          </cell>
          <cell r="AS340" t="str">
            <v>Use thread-locking compound on fasteners. Use silicone grease on bonded seals for preservation.  Use anti-seizing grease/compound on bulkhead connectors and bolts.  Use  bonding compound on mounting strap clamp locations as required.</v>
          </cell>
          <cell r="AT340" t="str">
            <v xml:space="preserve">No Special Tools predicted. </v>
          </cell>
          <cell r="AU340">
            <v>2</v>
          </cell>
          <cell r="AV340" t="str">
            <v>No</v>
          </cell>
          <cell r="AW340" t="str">
            <v xml:space="preserve">No predicted life limitations. </v>
          </cell>
          <cell r="AY340">
            <v>353</v>
          </cell>
        </row>
        <row r="341">
          <cell r="A341">
            <v>354</v>
          </cell>
          <cell r="B341">
            <v>6</v>
          </cell>
          <cell r="C341" t="str">
            <v>26MM BONDED</v>
          </cell>
          <cell r="E341" t="str">
            <v>SECONDARY TANK - 2 - PMRS REPAIR RECOVERY</v>
          </cell>
          <cell r="F341" t="str">
            <v>Seal</v>
          </cell>
          <cell r="G341" t="str">
            <v>Fuel Feed - Fwd Pick Up(1)   Optical sensor</v>
          </cell>
          <cell r="H341" t="str">
            <v>26mm Bonded Seal</v>
          </cell>
          <cell r="I341">
            <v>1</v>
          </cell>
          <cell r="J341">
            <v>1</v>
          </cell>
          <cell r="K341">
            <v>0.19500000000000001</v>
          </cell>
          <cell r="L341">
            <v>0.19500000000000001</v>
          </cell>
          <cell r="M341">
            <v>1.9500000000000001E-7</v>
          </cell>
          <cell r="N341">
            <v>5128205.128205128</v>
          </cell>
          <cell r="O341" t="str">
            <v>NPRD 95 P2-179, Seal O-Ring - 0.0780 GF converted to GM.</v>
          </cell>
          <cell r="Q341">
            <v>1</v>
          </cell>
          <cell r="R341">
            <v>1.8833333333333333</v>
          </cell>
          <cell r="S341">
            <v>0.36725000000000002</v>
          </cell>
          <cell r="T341">
            <v>6</v>
          </cell>
          <cell r="U341">
            <v>11</v>
          </cell>
          <cell r="V341" t="str">
            <v>611</v>
          </cell>
          <cell r="W341">
            <v>337</v>
          </cell>
          <cell r="X341" t="str">
            <v>SECONDARY TANK - 2 - PMRS REPAIR RECOVERY</v>
          </cell>
          <cell r="Y341" t="str">
            <v>Y</v>
          </cell>
          <cell r="Z341" t="str">
            <v>Not predicted to be repairable in situ without the removal of the Tank. Expected to need 2 mechanics to remove the tank.  Remove the Tank for access, See above for details. Remove Top plate to gain access to the Bulkhead to prevent excessive torque forces</v>
          </cell>
          <cell r="AA341" t="str">
            <v xml:space="preserve">No </v>
          </cell>
          <cell r="AB341" t="str">
            <v>Yes</v>
          </cell>
          <cell r="AC341">
            <v>0</v>
          </cell>
          <cell r="AD341">
            <v>0.875</v>
          </cell>
          <cell r="AE341">
            <v>0.05</v>
          </cell>
          <cell r="AF341">
            <v>0.875</v>
          </cell>
          <cell r="AG341">
            <v>8.3333333333333329E-2</v>
          </cell>
          <cell r="AH341">
            <v>0</v>
          </cell>
          <cell r="AI341">
            <v>0</v>
          </cell>
          <cell r="AJ341">
            <v>1.8833333333333333</v>
          </cell>
          <cell r="AK341" t="str">
            <v xml:space="preserve">Not predicted to be repairable in situ without the removal of the Tank. </v>
          </cell>
          <cell r="AL341" t="str">
            <v xml:space="preserve">Expected to need 2 mechanics to remove the tank.  </v>
          </cell>
          <cell r="AM341" t="str">
            <v xml:space="preserve">Remove the Tank for access, See above for details. Remove Top plate to gain access to the Bulkhead to prevent excessive torque forces. May require the removal of Safoam to gain access. </v>
          </cell>
          <cell r="AR341" t="str">
            <v xml:space="preserve">Repair by exchange available at First or Second line without special facilities. </v>
          </cell>
          <cell r="AS341" t="str">
            <v>Use thread-locking compound on fasteners. Use silicone grease on bonded seals for preservation.  Use anti-seizing grease/compound on bulkhead connectors and bolts.  Use  bonding compound on mounting strap clamp locations as required.</v>
          </cell>
          <cell r="AT341" t="str">
            <v xml:space="preserve">No Special Tools predicted. </v>
          </cell>
          <cell r="AU341">
            <v>2</v>
          </cell>
          <cell r="AV341" t="str">
            <v>yes - 10 years</v>
          </cell>
          <cell r="AW341" t="str">
            <v>Life Limited.  Exchange at 10 years.</v>
          </cell>
          <cell r="AY341">
            <v>354</v>
          </cell>
        </row>
        <row r="342">
          <cell r="A342">
            <v>355</v>
          </cell>
          <cell r="B342">
            <v>27</v>
          </cell>
          <cell r="C342" t="str">
            <v>Y-764305-20</v>
          </cell>
          <cell r="E342" t="str">
            <v>SECONDARY TANK - 2 - PMRS REPAIR RECOVERY</v>
          </cell>
          <cell r="F342" t="str">
            <v>Fitting</v>
          </cell>
          <cell r="G342" t="str">
            <v>Fuel Feed - Fwd Pick Up(1)   Optical sensor</v>
          </cell>
          <cell r="H342" t="str">
            <v>M26 Banjo Bolt</v>
          </cell>
          <cell r="I342">
            <v>1</v>
          </cell>
          <cell r="J342">
            <v>1</v>
          </cell>
          <cell r="K342">
            <v>2.5424000000000002</v>
          </cell>
          <cell r="L342">
            <v>2.5424000000000002</v>
          </cell>
          <cell r="M342">
            <v>2.5424000000000004E-6</v>
          </cell>
          <cell r="N342">
            <v>393329.13782252988</v>
          </cell>
          <cell r="O342" t="str">
            <v>NPRD 95 P2-49, Connector Adapter - 0.0908M converted to hours</v>
          </cell>
          <cell r="Q342">
            <v>1</v>
          </cell>
          <cell r="R342">
            <v>7.6666666666666661E-2</v>
          </cell>
          <cell r="S342">
            <v>0.19491733333333333</v>
          </cell>
          <cell r="T342">
            <v>6</v>
          </cell>
          <cell r="U342">
            <v>11</v>
          </cell>
          <cell r="V342" t="str">
            <v>611</v>
          </cell>
          <cell r="W342">
            <v>338</v>
          </cell>
          <cell r="X342" t="str">
            <v>SECONDARY TANK - 2 - PMRS REPAIR RECOVERY</v>
          </cell>
          <cell r="Y342" t="str">
            <v>Y</v>
          </cell>
          <cell r="Z342" t="str">
            <v>Predicted to be repairable in situ. Expected to need 1 mechanic to conduct maintenance.  Remove and replace the part with standard Tools. Repair by exchange available at First or Second line without special facilities. No consumeables predicted. No Specia</v>
          </cell>
          <cell r="AA342" t="str">
            <v>YES</v>
          </cell>
          <cell r="AB342" t="str">
            <v>NO</v>
          </cell>
          <cell r="AC342">
            <v>0</v>
          </cell>
          <cell r="AD342">
            <v>0</v>
          </cell>
          <cell r="AE342">
            <v>7.6666666666666661E-2</v>
          </cell>
          <cell r="AF342">
            <v>0</v>
          </cell>
          <cell r="AG342">
            <v>0</v>
          </cell>
          <cell r="AH342">
            <v>0</v>
          </cell>
          <cell r="AI342">
            <v>0</v>
          </cell>
          <cell r="AJ342">
            <v>7.6666666666666661E-2</v>
          </cell>
          <cell r="AK342" t="str">
            <v xml:space="preserve">Predicted to be repairable in situ. </v>
          </cell>
          <cell r="AL342" t="str">
            <v xml:space="preserve">Expected to need 1 mechanic to conduct maintenance.  </v>
          </cell>
          <cell r="AO342" t="str">
            <v xml:space="preserve">Remove and replace the part with standard Tools. </v>
          </cell>
          <cell r="AR342" t="str">
            <v xml:space="preserve">Repair by exchange available at First or Second line without special facilities. </v>
          </cell>
          <cell r="AS342" t="str">
            <v xml:space="preserve">No consumeables predicted. </v>
          </cell>
          <cell r="AT342" t="str">
            <v xml:space="preserve">No Special Tools predicted. </v>
          </cell>
          <cell r="AU342">
            <v>1</v>
          </cell>
          <cell r="AV342" t="str">
            <v>No</v>
          </cell>
          <cell r="AW342" t="str">
            <v xml:space="preserve">No predicted life limitations. </v>
          </cell>
          <cell r="AY342">
            <v>355</v>
          </cell>
        </row>
        <row r="343">
          <cell r="A343">
            <v>356</v>
          </cell>
          <cell r="B343">
            <v>49</v>
          </cell>
          <cell r="C343" t="str">
            <v>FT28289</v>
          </cell>
          <cell r="E343" t="str">
            <v>SECONDARY TANK - 2 - PMRS REPAIR RECOVERY</v>
          </cell>
          <cell r="F343" t="str">
            <v>Insert</v>
          </cell>
          <cell r="G343" t="str">
            <v>Fuel Feed - Fwd Pick Up(1)   Optical sensor</v>
          </cell>
          <cell r="H343" t="str">
            <v>Insert 1/2" UNF</v>
          </cell>
          <cell r="I343">
            <v>1</v>
          </cell>
          <cell r="J343">
            <v>1</v>
          </cell>
          <cell r="K343">
            <v>0.44800000000000001</v>
          </cell>
          <cell r="L343">
            <v>0.44800000000000001</v>
          </cell>
          <cell r="M343">
            <v>4.4799999999999999E-7</v>
          </cell>
          <cell r="N343">
            <v>2232142.8571428573</v>
          </cell>
          <cell r="O343" t="str">
            <v>NPRD 95 P2-122, Insert Mount Engine - 0.0160M converted to hours.</v>
          </cell>
          <cell r="Q343">
            <v>1</v>
          </cell>
          <cell r="R343">
            <v>1.1000000000000001</v>
          </cell>
          <cell r="S343">
            <v>0.49279999999999996</v>
          </cell>
          <cell r="T343">
            <v>6</v>
          </cell>
          <cell r="U343">
            <v>11</v>
          </cell>
          <cell r="V343" t="str">
            <v>611</v>
          </cell>
          <cell r="W343">
            <v>339</v>
          </cell>
          <cell r="X343" t="str">
            <v>SECONDARY TANK - 2 - PMRS REPAIR RECOVERY</v>
          </cell>
          <cell r="Y343" t="str">
            <v>Y</v>
          </cell>
          <cell r="Z343" t="str">
            <v>Not predicted to be repairable in situ without the removal of the Tank. Expected to need 2 mechanics to remove the tank.  Remove and replace tank in accordance with above.  V. difficult to repair.  Tank will be beyond economic repair. Repair by exchange a</v>
          </cell>
          <cell r="AA343" t="str">
            <v xml:space="preserve">NO </v>
          </cell>
          <cell r="AB343" t="str">
            <v>YES</v>
          </cell>
          <cell r="AC343">
            <v>0</v>
          </cell>
          <cell r="AD343">
            <v>0.5</v>
          </cell>
          <cell r="AE343">
            <v>1.6666666666666666E-2</v>
          </cell>
          <cell r="AF343">
            <v>0.5</v>
          </cell>
          <cell r="AG343">
            <v>8.3333333333333329E-2</v>
          </cell>
          <cell r="AH343">
            <v>0</v>
          </cell>
          <cell r="AI343">
            <v>0</v>
          </cell>
          <cell r="AJ343">
            <v>1.1000000000000001</v>
          </cell>
          <cell r="AK343" t="str">
            <v xml:space="preserve">Not predicted to be repairable in situ without the removal of the Tank. </v>
          </cell>
          <cell r="AL343" t="str">
            <v xml:space="preserve">Expected to need 2 mechanics to remove the tank.  </v>
          </cell>
          <cell r="AM343" t="str">
            <v xml:space="preserve">Remove and replace tank in accordance with above.  </v>
          </cell>
          <cell r="AN343" t="str">
            <v xml:space="preserve">V. difficult to repair.  Tank will be beyond economic repair. </v>
          </cell>
          <cell r="AR343" t="str">
            <v xml:space="preserve">Repair by exchange available at First or Second line without special facilities. </v>
          </cell>
          <cell r="AS343" t="str">
            <v>Use thread-locking compound on fasteners. Use silicone grease on bonded seals for preservation.  Use anti-seizing grease/compound on bulkhead connectors and bolts.  Use  bonding compound on mounting strap clamp locations as required.</v>
          </cell>
          <cell r="AT343" t="str">
            <v xml:space="preserve">No Special Tools predicted. </v>
          </cell>
          <cell r="AU343">
            <v>2</v>
          </cell>
          <cell r="AV343" t="str">
            <v>No</v>
          </cell>
          <cell r="AW343" t="str">
            <v xml:space="preserve">No predicted life limitations. </v>
          </cell>
          <cell r="AY343">
            <v>356</v>
          </cell>
        </row>
        <row r="344">
          <cell r="A344">
            <v>357</v>
          </cell>
          <cell r="B344">
            <v>3</v>
          </cell>
          <cell r="C344" t="str">
            <v/>
          </cell>
          <cell r="E344" t="str">
            <v>SECONDARY TANK - 2 - PMRS REPAIR RECOVERY</v>
          </cell>
          <cell r="F344" t="str">
            <v>Fitting</v>
          </cell>
          <cell r="G344" t="str">
            <v>Fuel Feed - Fwd Pick Up(1)   Optical sensor</v>
          </cell>
          <cell r="H344" t="str">
            <v>Optical sensor unit</v>
          </cell>
          <cell r="I344">
            <v>1</v>
          </cell>
          <cell r="J344">
            <v>1</v>
          </cell>
          <cell r="K344">
            <v>13</v>
          </cell>
          <cell r="L344">
            <v>13</v>
          </cell>
          <cell r="M344">
            <v>1.2999999999999999E-5</v>
          </cell>
          <cell r="N344">
            <v>76923.076923076922</v>
          </cell>
          <cell r="O344" t="str">
            <v>NPRD 95 P2-182, Sensor Level Liquid - 2.6 GB converted to GM.</v>
          </cell>
          <cell r="Q344">
            <v>1</v>
          </cell>
          <cell r="R344">
            <v>1.2666666666666666</v>
          </cell>
          <cell r="S344">
            <v>16.466666666666665</v>
          </cell>
          <cell r="T344">
            <v>6</v>
          </cell>
          <cell r="U344">
            <v>11</v>
          </cell>
          <cell r="V344" t="str">
            <v>611</v>
          </cell>
          <cell r="W344">
            <v>340</v>
          </cell>
          <cell r="X344" t="str">
            <v>SECONDARY TANK - 2 - PMRS REPAIR RECOVERY</v>
          </cell>
          <cell r="Y344" t="str">
            <v>Y</v>
          </cell>
          <cell r="Z344" t="str">
            <v>Not predicted to be repairable in situ without the removal of the Tank. Expected to need 2 mechanics to remove the tank.  Remove the Tank for access, See above for details. Remove and Replace the part with standard Tools. Repair by exchange available at F</v>
          </cell>
          <cell r="AA344" t="str">
            <v>No</v>
          </cell>
          <cell r="AB344" t="str">
            <v>Yes</v>
          </cell>
          <cell r="AC344">
            <v>0</v>
          </cell>
          <cell r="AD344">
            <v>0.5</v>
          </cell>
          <cell r="AE344">
            <v>0.18333333333333332</v>
          </cell>
          <cell r="AF344">
            <v>0.5</v>
          </cell>
          <cell r="AG344">
            <v>8.3333333333333329E-2</v>
          </cell>
          <cell r="AH344">
            <v>0</v>
          </cell>
          <cell r="AI344">
            <v>0</v>
          </cell>
          <cell r="AJ344">
            <v>1.2666666666666666</v>
          </cell>
          <cell r="AK344" t="str">
            <v xml:space="preserve">Not predicted to be repairable in situ without the removal of the Tank. </v>
          </cell>
          <cell r="AL344" t="str">
            <v xml:space="preserve">Expected to need 2 mechanics to remove the tank.  </v>
          </cell>
          <cell r="AM344" t="str">
            <v xml:space="preserve">Remove the Tank for access, See above for details. </v>
          </cell>
          <cell r="AN344" t="str">
            <v xml:space="preserve">Remove and Replace the part with standard Tools. </v>
          </cell>
          <cell r="AR344" t="str">
            <v xml:space="preserve">Repair by exchange available at First or Second line without special facilities. </v>
          </cell>
          <cell r="AS344" t="str">
            <v>Use thread-locking compound on fasteners. Use silicone grease on bonded seals for preservation.  Use anti-seizing grease/compound on bulkhead connectors and bolts.  Use  bonding compound on mounting strap clamp locations as required.</v>
          </cell>
          <cell r="AT344" t="str">
            <v>Due to availlability.  This part is highly likley to require imperial spanner.</v>
          </cell>
          <cell r="AU344">
            <v>2</v>
          </cell>
          <cell r="AV344" t="str">
            <v>No</v>
          </cell>
          <cell r="AW344" t="str">
            <v xml:space="preserve">No predicted life limitations. </v>
          </cell>
          <cell r="AY344">
            <v>357</v>
          </cell>
        </row>
        <row r="345">
          <cell r="A345">
            <v>358</v>
          </cell>
          <cell r="B345">
            <v>4</v>
          </cell>
          <cell r="C345" t="str">
            <v>1/2 IN BONDED</v>
          </cell>
          <cell r="E345" t="str">
            <v>SECONDARY TANK - 2 - PMRS REPAIR RECOVERY</v>
          </cell>
          <cell r="F345" t="str">
            <v>Seal</v>
          </cell>
          <cell r="G345" t="str">
            <v>Fuel Feed - Fwd Pick Up(1)   Optical sensor</v>
          </cell>
          <cell r="H345" t="str">
            <v>Washer 1/2 UNF</v>
          </cell>
          <cell r="I345">
            <v>1</v>
          </cell>
          <cell r="J345">
            <v>1</v>
          </cell>
          <cell r="K345">
            <v>1.6613753838518822E-2</v>
          </cell>
          <cell r="L345">
            <v>1.6613753838518822E-2</v>
          </cell>
          <cell r="M345">
            <v>1.6613753838518823E-8</v>
          </cell>
          <cell r="N345">
            <v>60191092.857142858</v>
          </cell>
          <cell r="O345" t="str">
            <v>NPRD 95 P2-237, Washer P# 7748743 - 1/1685.3506M GM converted to hours</v>
          </cell>
          <cell r="Q345">
            <v>1</v>
          </cell>
          <cell r="R345">
            <v>0.35</v>
          </cell>
          <cell r="S345">
            <v>5.8148138434815878E-3</v>
          </cell>
          <cell r="T345">
            <v>6</v>
          </cell>
          <cell r="U345">
            <v>11</v>
          </cell>
          <cell r="V345" t="str">
            <v>611</v>
          </cell>
          <cell r="W345">
            <v>341</v>
          </cell>
          <cell r="X345" t="str">
            <v>SECONDARY TANK - 2 - PMRS REPAIR RECOVERY</v>
          </cell>
          <cell r="Y345" t="str">
            <v>Y</v>
          </cell>
          <cell r="Z345" t="str">
            <v>Predicted to be repairable in situ. Expected to need 1 mechanic to conduct maintenance.  Remove and replace the part with standard Tools. Repair by exchange available at First or Second line without special facilities. No consumeables predicted. No Specia</v>
          </cell>
          <cell r="AA345" t="str">
            <v>YES</v>
          </cell>
          <cell r="AB345" t="str">
            <v>NO</v>
          </cell>
          <cell r="AC345">
            <v>0</v>
          </cell>
          <cell r="AD345">
            <v>0</v>
          </cell>
          <cell r="AE345">
            <v>0.35</v>
          </cell>
          <cell r="AF345">
            <v>0</v>
          </cell>
          <cell r="AG345">
            <v>0</v>
          </cell>
          <cell r="AH345">
            <v>0</v>
          </cell>
          <cell r="AI345">
            <v>0</v>
          </cell>
          <cell r="AJ345">
            <v>0.35</v>
          </cell>
          <cell r="AK345" t="str">
            <v xml:space="preserve">Predicted to be repairable in situ. </v>
          </cell>
          <cell r="AL345" t="str">
            <v xml:space="preserve">Expected to need 1 mechanic to conduct maintenance.  </v>
          </cell>
          <cell r="AO345" t="str">
            <v xml:space="preserve">Remove and replace the part with standard Tools. </v>
          </cell>
          <cell r="AR345" t="str">
            <v xml:space="preserve">Repair by exchange available at First or Second line without special facilities. </v>
          </cell>
          <cell r="AS345" t="str">
            <v xml:space="preserve">No consumeables predicted. </v>
          </cell>
          <cell r="AT345" t="str">
            <v xml:space="preserve">No Special Tools predicted. (May require 1/2 inch spanners due to part availability).  </v>
          </cell>
          <cell r="AU345">
            <v>1</v>
          </cell>
          <cell r="AV345" t="str">
            <v>No</v>
          </cell>
          <cell r="AW345" t="str">
            <v xml:space="preserve">No predicted life limitations. </v>
          </cell>
          <cell r="AY345">
            <v>358</v>
          </cell>
        </row>
        <row r="346">
          <cell r="A346">
            <v>359</v>
          </cell>
          <cell r="B346">
            <v>29</v>
          </cell>
          <cell r="C346" t="str">
            <v>LD45FR/10</v>
          </cell>
          <cell r="E346" t="str">
            <v>SECONDARY TANK - 2 - PMRS REPAIR RECOVERY</v>
          </cell>
          <cell r="F346" t="str">
            <v>Filler</v>
          </cell>
          <cell r="G346" t="str">
            <v>Pillar Interface Sponge</v>
          </cell>
          <cell r="H346" t="str">
            <v>Interface Sponge</v>
          </cell>
          <cell r="I346">
            <v>1</v>
          </cell>
          <cell r="J346">
            <v>1</v>
          </cell>
          <cell r="K346">
            <v>1</v>
          </cell>
          <cell r="L346">
            <v>1</v>
          </cell>
          <cell r="M346">
            <v>9.9999999999999995E-7</v>
          </cell>
          <cell r="N346">
            <v>1000000</v>
          </cell>
          <cell r="O346" t="str">
            <v>Unsubstantiated Estimate</v>
          </cell>
          <cell r="Q346">
            <v>1</v>
          </cell>
          <cell r="R346">
            <v>1.1000000000000001</v>
          </cell>
          <cell r="S346">
            <v>1.1000000000000001</v>
          </cell>
          <cell r="T346">
            <v>6</v>
          </cell>
          <cell r="U346">
            <v>12</v>
          </cell>
          <cell r="V346" t="str">
            <v>612</v>
          </cell>
          <cell r="W346">
            <v>342</v>
          </cell>
          <cell r="X346" t="str">
            <v>SECONDARY TANK - 2 - PMRS REPAIR RECOVERY</v>
          </cell>
          <cell r="Y346" t="str">
            <v>Y</v>
          </cell>
          <cell r="Z346" t="str">
            <v>Not predicted to be repairable in situ without the removal of the Tank. Expected to need 2 mechanics to remove the tank.  Remove and replace tank in accordance with above.  Vendor approved repair of the tank is predicted to be too time consuming for level</v>
          </cell>
          <cell r="AA346" t="str">
            <v>NO</v>
          </cell>
          <cell r="AB346" t="str">
            <v>YES</v>
          </cell>
          <cell r="AC346">
            <v>0</v>
          </cell>
          <cell r="AD346">
            <v>0.5</v>
          </cell>
          <cell r="AE346">
            <v>1.6666666666666666E-2</v>
          </cell>
          <cell r="AF346">
            <v>0.5</v>
          </cell>
          <cell r="AG346">
            <v>8.3333333333333329E-2</v>
          </cell>
          <cell r="AH346">
            <v>0</v>
          </cell>
          <cell r="AI346">
            <v>0</v>
          </cell>
          <cell r="AJ346">
            <v>1.1000000000000001</v>
          </cell>
          <cell r="AK346" t="str">
            <v xml:space="preserve">Not predicted to be repairable in situ without the removal of the Tank. </v>
          </cell>
          <cell r="AL346" t="str">
            <v xml:space="preserve">Expected to need 2 mechanics to remove the tank.  </v>
          </cell>
          <cell r="AM346" t="str">
            <v xml:space="preserve">Remove and replace tank in accordance with above.  Vendor approved repair of the tank is predicted to be too time consuming for level 1 or 2 instituations and these should be controlled in level 3 or 4 institutions with greater access to materials, tools </v>
          </cell>
          <cell r="AN346" t="str">
            <v xml:space="preserve">Some corrective patching schemes are available out of vehicle.   </v>
          </cell>
          <cell r="AO346" t="str">
            <v xml:space="preserve">Task time doesn't include 72 hours inactive time awaiting curing of Adhesives. </v>
          </cell>
          <cell r="AR346" t="str">
            <v xml:space="preserve">Repair by exchange available at First or Second line without special facilities. </v>
          </cell>
          <cell r="AS346" t="str">
            <v>Use thread-locking compound on fasteners. Use silicone grease on bonded seals for preservation.  Use anti-seizing grease/compound on bulkhead connectors and bolts.  Use  bonding compound on mounting strap clamp locations as required.</v>
          </cell>
          <cell r="AT346" t="str">
            <v xml:space="preserve">Cutting tools and Separating spatulas required. </v>
          </cell>
          <cell r="AU346">
            <v>2</v>
          </cell>
          <cell r="AV346" t="str">
            <v>No</v>
          </cell>
          <cell r="AW346" t="str">
            <v xml:space="preserve">No predicted life limitations. </v>
          </cell>
          <cell r="AY346">
            <v>359</v>
          </cell>
        </row>
        <row r="347">
          <cell r="A347">
            <v>361</v>
          </cell>
          <cell r="B347">
            <v>28</v>
          </cell>
          <cell r="C347" t="str">
            <v>FT28677</v>
          </cell>
          <cell r="E347" t="str">
            <v>SECONDARY TANK - 2 - PMRS REPAIR RECOVERY</v>
          </cell>
          <cell r="F347" t="str">
            <v>Cradle</v>
          </cell>
          <cell r="G347" t="str">
            <v>Tank Restraint Straps</v>
          </cell>
          <cell r="H347" t="str">
            <v>2" Wide Stainless Steel Body Kit</v>
          </cell>
          <cell r="I347">
            <v>1</v>
          </cell>
          <cell r="J347">
            <v>1</v>
          </cell>
          <cell r="K347">
            <v>0.112</v>
          </cell>
          <cell r="L347">
            <v>0.112</v>
          </cell>
          <cell r="M347">
            <v>1.12E-7</v>
          </cell>
          <cell r="N347">
            <v>8928571.4285714291</v>
          </cell>
          <cell r="O347" t="str">
            <v>NPRD 95 P2- 152, Plate Universal - 0.0040M converted to hours</v>
          </cell>
          <cell r="Q347">
            <v>1</v>
          </cell>
          <cell r="R347">
            <v>1.85</v>
          </cell>
          <cell r="S347">
            <v>0.2072</v>
          </cell>
          <cell r="T347">
            <v>6</v>
          </cell>
          <cell r="U347">
            <v>13</v>
          </cell>
          <cell r="V347" t="str">
            <v>613</v>
          </cell>
          <cell r="W347">
            <v>343</v>
          </cell>
          <cell r="X347" t="str">
            <v>SECONDARY TANK - 2 - PMRS REPAIR RECOVERY</v>
          </cell>
          <cell r="Y347" t="str">
            <v>Y</v>
          </cell>
          <cell r="Z347" t="str">
            <v>Not predicted to be repairable in situ without the removal of the Tank. Expected to need 2 mechanics to remove the tank.  Remove and replace tank in accordance with above.  Remove and replace the part with standard Tools. Repair by exchange available at F</v>
          </cell>
          <cell r="AA347" t="str">
            <v>NO</v>
          </cell>
          <cell r="AB347" t="str">
            <v>YES</v>
          </cell>
          <cell r="AC347">
            <v>0</v>
          </cell>
          <cell r="AD347">
            <v>0.5</v>
          </cell>
          <cell r="AE347">
            <v>0.76666666666666661</v>
          </cell>
          <cell r="AF347">
            <v>0.5</v>
          </cell>
          <cell r="AG347">
            <v>8.3333333333333329E-2</v>
          </cell>
          <cell r="AH347">
            <v>0</v>
          </cell>
          <cell r="AI347">
            <v>0</v>
          </cell>
          <cell r="AJ347">
            <v>1.85</v>
          </cell>
          <cell r="AK347" t="str">
            <v xml:space="preserve">Not predicted to be repairable in situ without the removal of the Tank. </v>
          </cell>
          <cell r="AL347" t="str">
            <v xml:space="preserve">Expected to need 2 mechanics to remove the tank.  </v>
          </cell>
          <cell r="AM347" t="str">
            <v xml:space="preserve">Remove and replace tank in accordance with above.  </v>
          </cell>
          <cell r="AO347" t="str">
            <v xml:space="preserve">Remove and replace the part with standard Tools. </v>
          </cell>
          <cell r="AR347" t="str">
            <v xml:space="preserve">Repair by exchange available at First or Second line without special facilities. </v>
          </cell>
          <cell r="AS347" t="str">
            <v>Use thread-locking compound on fasteners. Use silicone grease on bonded seals for preservation.  Use anti-seizing grease/compound on bulkhead connectors and bolts.  Use  bonding compound on mounting strap clamp locations as required.</v>
          </cell>
          <cell r="AT347" t="str">
            <v xml:space="preserve">No Special Tools predicted. </v>
          </cell>
          <cell r="AU347">
            <v>2</v>
          </cell>
          <cell r="AV347" t="str">
            <v>No</v>
          </cell>
          <cell r="AW347" t="str">
            <v xml:space="preserve">No predicted life limitations. </v>
          </cell>
          <cell r="AY347">
            <v>361</v>
          </cell>
        </row>
        <row r="348">
          <cell r="A348">
            <v>362</v>
          </cell>
          <cell r="B348">
            <v>49</v>
          </cell>
          <cell r="C348" t="str">
            <v>FT28230</v>
          </cell>
          <cell r="E348" t="str">
            <v>SECONDARY TANK - 2 - PMRS REPAIR RECOVERY</v>
          </cell>
          <cell r="F348" t="str">
            <v>Insert</v>
          </cell>
          <cell r="G348" t="str">
            <v xml:space="preserve">Drain Plug Assembly </v>
          </cell>
          <cell r="H348" t="str">
            <v xml:space="preserve">M24 X 1.5 Nut Insert (RM) </v>
          </cell>
          <cell r="I348">
            <v>1</v>
          </cell>
          <cell r="J348">
            <v>1</v>
          </cell>
          <cell r="K348">
            <v>0.44800000000000001</v>
          </cell>
          <cell r="L348">
            <v>0.44800000000000001</v>
          </cell>
          <cell r="M348">
            <v>4.4799999999999999E-7</v>
          </cell>
          <cell r="N348">
            <v>2232142.8571428573</v>
          </cell>
          <cell r="O348" t="str">
            <v>NPRD 95 P2-122, Insert Mount Engine - 0.0160M converted to hours.</v>
          </cell>
          <cell r="Q348">
            <v>1</v>
          </cell>
          <cell r="R348">
            <v>1.1000000000000001</v>
          </cell>
          <cell r="S348">
            <v>0.49279999999999996</v>
          </cell>
          <cell r="T348">
            <v>6</v>
          </cell>
          <cell r="U348">
            <v>14</v>
          </cell>
          <cell r="V348" t="str">
            <v>614</v>
          </cell>
          <cell r="W348">
            <v>344</v>
          </cell>
          <cell r="X348" t="str">
            <v>SECONDARY TANK - 2 - PMRS REPAIR RECOVERY</v>
          </cell>
          <cell r="Y348" t="str">
            <v>Y</v>
          </cell>
          <cell r="Z348" t="str">
            <v>Not predicted to be repairable in situ without the removal of the Tank. Expected to need 2 mechanics to remove the tank.  Remove and replace tank in accordance with above.  V. difficult to repair.  Tank will be beyond economic repair. Repair by exchange a</v>
          </cell>
          <cell r="AA348" t="str">
            <v xml:space="preserve">NO </v>
          </cell>
          <cell r="AB348" t="str">
            <v>YES</v>
          </cell>
          <cell r="AC348">
            <v>0</v>
          </cell>
          <cell r="AD348">
            <v>0.5</v>
          </cell>
          <cell r="AE348">
            <v>1.6666666666666666E-2</v>
          </cell>
          <cell r="AF348">
            <v>0.5</v>
          </cell>
          <cell r="AG348">
            <v>8.3333333333333329E-2</v>
          </cell>
          <cell r="AH348">
            <v>0</v>
          </cell>
          <cell r="AI348">
            <v>0</v>
          </cell>
          <cell r="AJ348">
            <v>1.1000000000000001</v>
          </cell>
          <cell r="AK348" t="str">
            <v xml:space="preserve">Not predicted to be repairable in situ without the removal of the Tank. </v>
          </cell>
          <cell r="AL348" t="str">
            <v xml:space="preserve">Expected to need 2 mechanics to remove the tank.  </v>
          </cell>
          <cell r="AM348" t="str">
            <v xml:space="preserve">Remove and replace tank in accordance with above.  </v>
          </cell>
          <cell r="AN348" t="str">
            <v xml:space="preserve">V. difficult to repair.  Tank will be beyond economic repair. </v>
          </cell>
          <cell r="AR348" t="str">
            <v xml:space="preserve">Repair by exchange available at First or Second line without special facilities. </v>
          </cell>
          <cell r="AS348" t="str">
            <v>Use thread-locking compound on fasteners. Use silicone grease on bonded seals for preservation.  Use anti-seizing grease/compound on bulkhead connectors and bolts.  Use  bonding compound on mounting strap clamp locations as required.</v>
          </cell>
          <cell r="AT348" t="str">
            <v xml:space="preserve">No Special Tools predicted. </v>
          </cell>
          <cell r="AU348">
            <v>2</v>
          </cell>
          <cell r="AV348" t="str">
            <v>No</v>
          </cell>
          <cell r="AW348" t="str">
            <v xml:space="preserve">No predicted life limitations. </v>
          </cell>
          <cell r="AY348">
            <v>362</v>
          </cell>
        </row>
        <row r="349">
          <cell r="A349">
            <v>363</v>
          </cell>
          <cell r="B349">
            <v>9</v>
          </cell>
          <cell r="C349" t="str">
            <v>ROV16SCFX</v>
          </cell>
          <cell r="E349" t="str">
            <v>SECONDARY TANK - 2 - PMRS REPAIR RECOVERY</v>
          </cell>
          <cell r="F349" t="str">
            <v>Fitting</v>
          </cell>
          <cell r="G349" t="str">
            <v xml:space="preserve">Drain Plug Assembly </v>
          </cell>
          <cell r="H349" t="str">
            <v>M24 X 1.5 Solid Plug</v>
          </cell>
          <cell r="I349">
            <v>1</v>
          </cell>
          <cell r="J349">
            <v>1</v>
          </cell>
          <cell r="K349">
            <v>0.29959999999999998</v>
          </cell>
          <cell r="L349">
            <v>0.29959999999999998</v>
          </cell>
          <cell r="M349">
            <v>2.9959999999999996E-7</v>
          </cell>
          <cell r="N349">
            <v>3337783.7116154875</v>
          </cell>
          <cell r="O349" t="str">
            <v>NPRD 95 P2-152, Plug - 0.0107M converted to hours</v>
          </cell>
          <cell r="Q349">
            <v>1</v>
          </cell>
          <cell r="R349">
            <v>0.18333333333333332</v>
          </cell>
          <cell r="S349">
            <v>5.4926666666666658E-2</v>
          </cell>
          <cell r="T349">
            <v>6</v>
          </cell>
          <cell r="U349">
            <v>14</v>
          </cell>
          <cell r="V349" t="str">
            <v>614</v>
          </cell>
          <cell r="W349">
            <v>345</v>
          </cell>
          <cell r="X349" t="str">
            <v>SECONDARY TANK - 2 - PMRS REPAIR RECOVERY</v>
          </cell>
          <cell r="Y349" t="str">
            <v>Y</v>
          </cell>
          <cell r="Z349" t="str">
            <v>Predicted to be repairable in situ. Expected to need 1 mechanic to conduct maintenance.  Remove and replace the part with standard Tools. Repair by exchange available at First or Second line without special facilities. No consumeables predicted. No Specia</v>
          </cell>
          <cell r="AA349" t="str">
            <v>YES</v>
          </cell>
          <cell r="AB349" t="str">
            <v>NO</v>
          </cell>
          <cell r="AC349">
            <v>0</v>
          </cell>
          <cell r="AD349">
            <v>0</v>
          </cell>
          <cell r="AE349">
            <v>0.18333333333333332</v>
          </cell>
          <cell r="AF349">
            <v>0</v>
          </cell>
          <cell r="AG349">
            <v>0</v>
          </cell>
          <cell r="AH349">
            <v>0</v>
          </cell>
          <cell r="AI349">
            <v>0</v>
          </cell>
          <cell r="AJ349">
            <v>0.18333333333333332</v>
          </cell>
          <cell r="AK349" t="str">
            <v xml:space="preserve">Predicted to be repairable in situ. </v>
          </cell>
          <cell r="AL349" t="str">
            <v xml:space="preserve">Expected to need 1 mechanic to conduct maintenance.  </v>
          </cell>
          <cell r="AO349" t="str">
            <v xml:space="preserve">Remove and replace the part with standard Tools. </v>
          </cell>
          <cell r="AR349" t="str">
            <v xml:space="preserve">Repair by exchange available at First or Second line without special facilities. </v>
          </cell>
          <cell r="AS349" t="str">
            <v xml:space="preserve">No consumeables predicted. </v>
          </cell>
          <cell r="AT349" t="str">
            <v xml:space="preserve">No Special Tools predicted. </v>
          </cell>
          <cell r="AU349">
            <v>1</v>
          </cell>
          <cell r="AV349" t="str">
            <v>No</v>
          </cell>
          <cell r="AW349" t="str">
            <v xml:space="preserve">No predicted life limitations. </v>
          </cell>
          <cell r="AY349">
            <v>363</v>
          </cell>
        </row>
        <row r="350">
          <cell r="A350">
            <v>364</v>
          </cell>
          <cell r="B350">
            <v>6</v>
          </cell>
          <cell r="C350" t="str">
            <v>Y-BS-M24</v>
          </cell>
          <cell r="E350" t="str">
            <v>SECONDARY TANK - 2 - PMRS REPAIR RECOVERY</v>
          </cell>
          <cell r="F350" t="str">
            <v>Seal</v>
          </cell>
          <cell r="G350" t="str">
            <v xml:space="preserve">Drain Plug Assembly </v>
          </cell>
          <cell r="H350" t="str">
            <v>M24 X 1.5 Bonded Seal</v>
          </cell>
          <cell r="I350">
            <v>1</v>
          </cell>
          <cell r="J350">
            <v>1</v>
          </cell>
          <cell r="K350">
            <v>0.19500000000000001</v>
          </cell>
          <cell r="L350">
            <v>0.19500000000000001</v>
          </cell>
          <cell r="M350">
            <v>1.9500000000000001E-7</v>
          </cell>
          <cell r="N350">
            <v>5128205.128205128</v>
          </cell>
          <cell r="O350" t="str">
            <v>NPRD 95 P2-179, Seal O-Ring - 0.0780 GF converted to GM.</v>
          </cell>
          <cell r="Q350">
            <v>1</v>
          </cell>
          <cell r="R350">
            <v>1.8833333333333333</v>
          </cell>
          <cell r="S350">
            <v>0.36725000000000002</v>
          </cell>
          <cell r="T350">
            <v>6</v>
          </cell>
          <cell r="U350">
            <v>14</v>
          </cell>
          <cell r="V350" t="str">
            <v>614</v>
          </cell>
          <cell r="W350">
            <v>346</v>
          </cell>
          <cell r="X350" t="str">
            <v>SECONDARY TANK - 2 - PMRS REPAIR RECOVERY</v>
          </cell>
          <cell r="Y350" t="str">
            <v>Y</v>
          </cell>
          <cell r="Z350" t="str">
            <v>Not predicted to be repairable in situ without the removal of the Tank. Expected to need 2 mechanics to remove the tank.  Remove the Tank for access, See above for details. Remove Top plate to gain access to the Bulkhead to prevent excessive torque forces</v>
          </cell>
          <cell r="AA350" t="str">
            <v xml:space="preserve">No </v>
          </cell>
          <cell r="AB350" t="str">
            <v>Yes</v>
          </cell>
          <cell r="AC350">
            <v>0</v>
          </cell>
          <cell r="AD350">
            <v>0.875</v>
          </cell>
          <cell r="AE350">
            <v>0.05</v>
          </cell>
          <cell r="AF350">
            <v>0.875</v>
          </cell>
          <cell r="AG350">
            <v>8.3333333333333329E-2</v>
          </cell>
          <cell r="AH350">
            <v>0</v>
          </cell>
          <cell r="AI350">
            <v>0</v>
          </cell>
          <cell r="AJ350">
            <v>1.8833333333333333</v>
          </cell>
          <cell r="AK350" t="str">
            <v xml:space="preserve">Not predicted to be repairable in situ without the removal of the Tank. </v>
          </cell>
          <cell r="AL350" t="str">
            <v xml:space="preserve">Expected to need 2 mechanics to remove the tank.  </v>
          </cell>
          <cell r="AM350" t="str">
            <v xml:space="preserve">Remove the Tank for access, See above for details. Remove Top plate to gain access to the Bulkhead to prevent excessive torque forces. May require the removal of Safoam to gain access. </v>
          </cell>
          <cell r="AR350" t="str">
            <v xml:space="preserve">Repair by exchange available at First or Second line without special facilities. </v>
          </cell>
          <cell r="AS350" t="str">
            <v>Use thread-locking compound on fasteners. Use silicone grease on bonded seals for preservation.  Use anti-seizing grease/compound on bulkhead connectors and bolts.  Use  bonding compound on mounting strap clamp locations as required.</v>
          </cell>
          <cell r="AT350" t="str">
            <v xml:space="preserve">No Special Tools predicted. </v>
          </cell>
          <cell r="AU350">
            <v>2</v>
          </cell>
          <cell r="AV350" t="str">
            <v>yes - 10 years</v>
          </cell>
          <cell r="AW350" t="str">
            <v>Life Limited.  Exchange at 10 years.</v>
          </cell>
          <cell r="AY350">
            <v>364</v>
          </cell>
        </row>
        <row r="351">
          <cell r="A351">
            <v>365</v>
          </cell>
          <cell r="B351">
            <v>0</v>
          </cell>
          <cell r="C351" t="str">
            <v>FT28208</v>
          </cell>
          <cell r="E351" t="str">
            <v>AUXILIARY TANK - 1 - SCOUT</v>
          </cell>
          <cell r="F351" t="str">
            <v>AUXILIARY TANK - 1 - SCOUT</v>
          </cell>
          <cell r="G351" t="str">
            <v>TANK</v>
          </cell>
          <cell r="H351" t="str">
            <v>TANK</v>
          </cell>
          <cell r="I351">
            <v>1</v>
          </cell>
          <cell r="J351">
            <v>1</v>
          </cell>
          <cell r="K351">
            <v>77.463907531672504</v>
          </cell>
          <cell r="L351">
            <v>77.463907531672504</v>
          </cell>
          <cell r="M351">
            <v>7.7463907531672506E-5</v>
          </cell>
          <cell r="N351">
            <v>12909.237758127965</v>
          </cell>
          <cell r="O351" t="str">
            <v>Sum of Below Parts</v>
          </cell>
          <cell r="T351">
            <v>7</v>
          </cell>
          <cell r="U351">
            <v>1</v>
          </cell>
          <cell r="V351" t="str">
            <v>71</v>
          </cell>
          <cell r="W351">
            <v>347</v>
          </cell>
          <cell r="X351" t="str">
            <v>AUXILIARY TANK - 1 - SCOUT</v>
          </cell>
          <cell r="Y351" t="str">
            <v>Y</v>
          </cell>
          <cell r="AI351" t="str">
            <v>MTTE =</v>
          </cell>
          <cell r="AJ351">
            <v>0.79201374999999963</v>
          </cell>
          <cell r="AY351">
            <v>365</v>
          </cell>
        </row>
        <row r="352">
          <cell r="A352">
            <v>366</v>
          </cell>
          <cell r="B352">
            <v>1</v>
          </cell>
          <cell r="C352" t="str">
            <v>FT28338</v>
          </cell>
          <cell r="E352" t="str">
            <v>AUXILIARY TANK - 1 - SCOUT</v>
          </cell>
          <cell r="F352" t="str">
            <v>Moulding</v>
          </cell>
          <cell r="G352" t="str">
            <v>RM Tank</v>
          </cell>
          <cell r="H352" t="str">
            <v>Rotational Moulding</v>
          </cell>
          <cell r="I352">
            <v>1</v>
          </cell>
          <cell r="J352">
            <v>1</v>
          </cell>
          <cell r="K352">
            <v>3.5896000000000003</v>
          </cell>
          <cell r="L352">
            <v>3.5896000000000003</v>
          </cell>
          <cell r="M352">
            <v>3.5896000000000003E-6</v>
          </cell>
          <cell r="N352">
            <v>278582.57187430351</v>
          </cell>
          <cell r="O352" t="str">
            <v>NPRD 95 P2-213, Tank Fuel Engine - 0.1282M converted to hours</v>
          </cell>
          <cell r="Q352">
            <v>1</v>
          </cell>
          <cell r="R352">
            <v>1.6</v>
          </cell>
          <cell r="S352">
            <v>5.74336</v>
          </cell>
          <cell r="T352">
            <v>7</v>
          </cell>
          <cell r="U352">
            <v>2</v>
          </cell>
          <cell r="V352" t="str">
            <v>72</v>
          </cell>
          <cell r="W352">
            <v>348</v>
          </cell>
          <cell r="X352" t="str">
            <v>AUXILIARY TANK - 1 - SCOUT</v>
          </cell>
          <cell r="Y352" t="str">
            <v>Y</v>
          </cell>
          <cell r="Z352" t="str">
            <v>Not predicted to be repairable in situ without the removal of the Tank. Expected to need 2 mechanics to remove the tank.  Drain the tank. Disconnect any pipework.  disconnect fuel level sensor and optical sensor.  Disconnect any retaining fasteners (strap</v>
          </cell>
          <cell r="AA352" t="str">
            <v xml:space="preserve">NO </v>
          </cell>
          <cell r="AB352" t="str">
            <v>YES</v>
          </cell>
          <cell r="AC352">
            <v>0</v>
          </cell>
          <cell r="AD352">
            <v>0.5</v>
          </cell>
          <cell r="AE352">
            <v>0.51666666666666661</v>
          </cell>
          <cell r="AF352">
            <v>0.5</v>
          </cell>
          <cell r="AG352">
            <v>8.3333333333333329E-2</v>
          </cell>
          <cell r="AH352">
            <v>0</v>
          </cell>
          <cell r="AI352">
            <v>0</v>
          </cell>
          <cell r="AJ352">
            <v>1.6</v>
          </cell>
          <cell r="AK352" t="str">
            <v xml:space="preserve">Not predicted to be repairable in situ without the removal of the Tank. </v>
          </cell>
          <cell r="AL352" t="str">
            <v xml:space="preserve">Expected to need 2 mechanics to remove the tank.  </v>
          </cell>
          <cell r="AM352" t="str">
            <v xml:space="preserve">Drain the tank. Disconnect any pipework.  disconnect fuel level sensor and optical sensor.  Disconnect any retaining fasteners (straps, cradles and mounting plates).  Carefully remove the tank to a clean padded work surface. Refit drain plug.  </v>
          </cell>
          <cell r="AN352" t="str">
            <v xml:space="preserve">Difficult to repair.  Some specialist patching is possible.  GKN can supply details. </v>
          </cell>
          <cell r="AR352" t="str">
            <v xml:space="preserve">Repair by exchange available at First or Second line without special facilities. </v>
          </cell>
          <cell r="AS352" t="str">
            <v>Use thread-locking compound on fasteners. Use silicone grease on bonded seals for preservation.  Use anti-seizing grease/compound on bulkhead connectors and bolts.  Use  bonding compound on mounting strap clamp locations as required.</v>
          </cell>
          <cell r="AT352" t="str">
            <v xml:space="preserve">No Special Tools predicted. </v>
          </cell>
          <cell r="AU352">
            <v>2</v>
          </cell>
          <cell r="AV352" t="str">
            <v>No</v>
          </cell>
          <cell r="AW352" t="str">
            <v xml:space="preserve">No predicted life limitations. </v>
          </cell>
          <cell r="AY352">
            <v>366</v>
          </cell>
        </row>
        <row r="353">
          <cell r="A353">
            <v>369</v>
          </cell>
          <cell r="B353">
            <v>33</v>
          </cell>
          <cell r="C353" t="str">
            <v>FT28234</v>
          </cell>
          <cell r="E353" t="str">
            <v>AUXILIARY TANK - 1 - SCOUT</v>
          </cell>
          <cell r="F353" t="str">
            <v>Protection</v>
          </cell>
          <cell r="G353" t="str">
            <v>Self Seal Covering</v>
          </cell>
          <cell r="H353" t="str">
            <v>PF1204/.71</v>
          </cell>
          <cell r="I353">
            <v>1</v>
          </cell>
          <cell r="J353">
            <v>1</v>
          </cell>
          <cell r="K353">
            <v>1</v>
          </cell>
          <cell r="L353">
            <v>1</v>
          </cell>
          <cell r="M353">
            <v>9.9999999999999995E-7</v>
          </cell>
          <cell r="N353">
            <v>1000000</v>
          </cell>
          <cell r="O353" t="str">
            <v>Unsubstantiated Estimate</v>
          </cell>
          <cell r="Q353">
            <v>1</v>
          </cell>
          <cell r="R353">
            <v>1.1000000000000001</v>
          </cell>
          <cell r="S353">
            <v>1.1000000000000001</v>
          </cell>
          <cell r="T353">
            <v>7</v>
          </cell>
          <cell r="U353">
            <v>3</v>
          </cell>
          <cell r="V353" t="str">
            <v>73</v>
          </cell>
          <cell r="W353">
            <v>349</v>
          </cell>
          <cell r="X353" t="str">
            <v>AUXILIARY TANK - 1 - SCOUT</v>
          </cell>
          <cell r="Y353" t="str">
            <v>Y</v>
          </cell>
          <cell r="Z353" t="str">
            <v>Not predicted to be repairable in situ without the removal of the Tank. Expected to need 2 mechanics to remove the tank.  Remove and replace tank in accordance with above.  Vendor approved repair of the tank is predicted to be too time consuming for level</v>
          </cell>
          <cell r="AA353" t="str">
            <v xml:space="preserve">NO </v>
          </cell>
          <cell r="AB353" t="str">
            <v>YES</v>
          </cell>
          <cell r="AC353">
            <v>0</v>
          </cell>
          <cell r="AD353">
            <v>0.5</v>
          </cell>
          <cell r="AE353">
            <v>1.6666666666666666E-2</v>
          </cell>
          <cell r="AF353">
            <v>0.5</v>
          </cell>
          <cell r="AG353">
            <v>8.3333333333333329E-2</v>
          </cell>
          <cell r="AH353">
            <v>0</v>
          </cell>
          <cell r="AI353">
            <v>0</v>
          </cell>
          <cell r="AJ353">
            <v>1.1000000000000001</v>
          </cell>
          <cell r="AK353" t="str">
            <v xml:space="preserve">Not predicted to be repairable in situ without the removal of the Tank. </v>
          </cell>
          <cell r="AL353" t="str">
            <v xml:space="preserve">Expected to need 2 mechanics to remove the tank.  </v>
          </cell>
          <cell r="AM353" t="str">
            <v xml:space="preserve">Remove and replace tank in accordance with above.  Vendor approved repair of the tank is predicted to be too time consuming for level 1 or 2 instituations and these should be controlled in level 3 or 4 institutions with greater access to materials, tools </v>
          </cell>
          <cell r="AN353" t="str">
            <v xml:space="preserve">Some corrective patching schemes are available out of vehicle.   </v>
          </cell>
          <cell r="AO353" t="str">
            <v xml:space="preserve">Task time doesn't include 72 hours inactive time awaiting curing of Adhesives. </v>
          </cell>
          <cell r="AR353" t="str">
            <v xml:space="preserve">Repair by exchange available at First or Second line without special facilities. </v>
          </cell>
          <cell r="AS353" t="str">
            <v>Use thread-locking compound on fasteners. Use silicone grease on bonded seals for preservation.  Use anti-seizing grease/compound on bulkhead connectors and bolts.  Use  bonding compound on mounting strap clamp locations as required.</v>
          </cell>
          <cell r="AT353" t="str">
            <v xml:space="preserve">Cutting tools and Separating spatulas required. </v>
          </cell>
          <cell r="AU353">
            <v>2</v>
          </cell>
          <cell r="AV353" t="str">
            <v>No</v>
          </cell>
          <cell r="AW353" t="str">
            <v xml:space="preserve">No predicted life limitations. </v>
          </cell>
          <cell r="AY353">
            <v>369</v>
          </cell>
        </row>
        <row r="354">
          <cell r="A354">
            <v>370</v>
          </cell>
          <cell r="B354">
            <v>29</v>
          </cell>
          <cell r="C354" t="str">
            <v/>
          </cell>
          <cell r="E354" t="str">
            <v>AUXILIARY TANK - 1 - SCOUT</v>
          </cell>
          <cell r="F354" t="str">
            <v>Protection</v>
          </cell>
          <cell r="G354" t="str">
            <v>Self Seal Covering</v>
          </cell>
          <cell r="H354" t="str">
            <v>Sponge Layer</v>
          </cell>
          <cell r="I354">
            <v>1</v>
          </cell>
          <cell r="J354">
            <v>1</v>
          </cell>
          <cell r="K354">
            <v>1</v>
          </cell>
          <cell r="L354">
            <v>1</v>
          </cell>
          <cell r="M354">
            <v>9.9999999999999995E-7</v>
          </cell>
          <cell r="N354">
            <v>1000000</v>
          </cell>
          <cell r="O354" t="str">
            <v>Unsubstantiated Estimate</v>
          </cell>
          <cell r="Q354">
            <v>1</v>
          </cell>
          <cell r="R354">
            <v>1.1000000000000001</v>
          </cell>
          <cell r="S354">
            <v>1.1000000000000001</v>
          </cell>
          <cell r="T354">
            <v>7</v>
          </cell>
          <cell r="U354">
            <v>3</v>
          </cell>
          <cell r="V354" t="str">
            <v>73</v>
          </cell>
          <cell r="W354">
            <v>350</v>
          </cell>
          <cell r="X354" t="str">
            <v>AUXILIARY TANK - 1 - SCOUT</v>
          </cell>
          <cell r="Y354" t="str">
            <v>Y</v>
          </cell>
          <cell r="Z354" t="str">
            <v>Not predicted to be repairable in situ without the removal of the Tank. Expected to need 2 mechanics to remove the tank.  Remove and replace tank in accordance with above.  Vendor approved repair of the tank is predicted to be too time consuming for level</v>
          </cell>
          <cell r="AA354" t="str">
            <v>NO</v>
          </cell>
          <cell r="AB354" t="str">
            <v>YES</v>
          </cell>
          <cell r="AC354">
            <v>0</v>
          </cell>
          <cell r="AD354">
            <v>0.5</v>
          </cell>
          <cell r="AE354">
            <v>1.6666666666666666E-2</v>
          </cell>
          <cell r="AF354">
            <v>0.5</v>
          </cell>
          <cell r="AG354">
            <v>8.3333333333333329E-2</v>
          </cell>
          <cell r="AH354">
            <v>0</v>
          </cell>
          <cell r="AI354">
            <v>0</v>
          </cell>
          <cell r="AJ354">
            <v>1.1000000000000001</v>
          </cell>
          <cell r="AK354" t="str">
            <v xml:space="preserve">Not predicted to be repairable in situ without the removal of the Tank. </v>
          </cell>
          <cell r="AL354" t="str">
            <v xml:space="preserve">Expected to need 2 mechanics to remove the tank.  </v>
          </cell>
          <cell r="AM354" t="str">
            <v xml:space="preserve">Remove and replace tank in accordance with above.  Vendor approved repair of the tank is predicted to be too time consuming for level 1 or 2 instituations and these should be controlled in level 3 or 4 institutions with greater access to materials, tools </v>
          </cell>
          <cell r="AN354" t="str">
            <v xml:space="preserve">Some corrective patching schemes are available out of vehicle.   </v>
          </cell>
          <cell r="AO354" t="str">
            <v xml:space="preserve">Task time doesn't include 72 hours inactive time awaiting curing of Adhesives. </v>
          </cell>
          <cell r="AR354" t="str">
            <v xml:space="preserve">Repair by exchange available at First or Second line without special facilities. </v>
          </cell>
          <cell r="AS354" t="str">
            <v>Use thread-locking compound on fasteners. Use silicone grease on bonded seals for preservation.  Use anti-seizing grease/compound on bulkhead connectors and bolts.  Use  bonding compound on mounting strap clamp locations as required.</v>
          </cell>
          <cell r="AT354" t="str">
            <v xml:space="preserve">Cutting tools and Separating spatulas required. </v>
          </cell>
          <cell r="AU354">
            <v>2</v>
          </cell>
          <cell r="AV354" t="str">
            <v>yes - 15 years</v>
          </cell>
          <cell r="AW354" t="str">
            <v>Life Limited.  Exchange the tank at 15 years. Return to Vendor for refurbishment or condemn.</v>
          </cell>
          <cell r="AY354">
            <v>370</v>
          </cell>
        </row>
        <row r="355">
          <cell r="A355">
            <v>371</v>
          </cell>
          <cell r="B355">
            <v>34</v>
          </cell>
          <cell r="C355" t="str">
            <v/>
          </cell>
          <cell r="E355" t="str">
            <v>AUXILIARY TANK - 1 - SCOUT</v>
          </cell>
          <cell r="F355" t="str">
            <v>Protection</v>
          </cell>
          <cell r="G355" t="str">
            <v>Self Seal Covering</v>
          </cell>
          <cell r="H355" t="str">
            <v>Outer Covering SPRAY PU</v>
          </cell>
          <cell r="I355">
            <v>1</v>
          </cell>
          <cell r="J355">
            <v>1</v>
          </cell>
          <cell r="K355">
            <v>1</v>
          </cell>
          <cell r="L355">
            <v>1</v>
          </cell>
          <cell r="M355">
            <v>9.9999999999999995E-7</v>
          </cell>
          <cell r="N355">
            <v>1000000</v>
          </cell>
          <cell r="O355" t="str">
            <v>Unsubstantiated Estimate</v>
          </cell>
          <cell r="Q355">
            <v>1</v>
          </cell>
          <cell r="R355">
            <v>1.1000000000000001</v>
          </cell>
          <cell r="S355">
            <v>1.1000000000000001</v>
          </cell>
          <cell r="T355">
            <v>7</v>
          </cell>
          <cell r="U355">
            <v>3</v>
          </cell>
          <cell r="V355" t="str">
            <v>73</v>
          </cell>
          <cell r="W355">
            <v>351</v>
          </cell>
          <cell r="X355" t="str">
            <v>AUXILIARY TANK - 1 - SCOUT</v>
          </cell>
          <cell r="Y355" t="str">
            <v>Y</v>
          </cell>
          <cell r="Z355" t="str">
            <v>Not predicted to be repairable in situ without the removal of the Tank. Expected to need 2 mechanics to remove the tank.  Remove and replace tank in accordance with above.  Repair by exchange available at First or Second line without special facilities. U</v>
          </cell>
          <cell r="AA355" t="str">
            <v xml:space="preserve">NO </v>
          </cell>
          <cell r="AB355" t="str">
            <v>YES</v>
          </cell>
          <cell r="AC355">
            <v>0</v>
          </cell>
          <cell r="AD355">
            <v>0.5</v>
          </cell>
          <cell r="AE355">
            <v>1.6666666666666666E-2</v>
          </cell>
          <cell r="AF355">
            <v>0.5</v>
          </cell>
          <cell r="AG355">
            <v>8.3333333333333329E-2</v>
          </cell>
          <cell r="AH355">
            <v>0</v>
          </cell>
          <cell r="AI355">
            <v>0</v>
          </cell>
          <cell r="AJ355">
            <v>1.1000000000000001</v>
          </cell>
          <cell r="AK355" t="str">
            <v xml:space="preserve">Not predicted to be repairable in situ without the removal of the Tank. </v>
          </cell>
          <cell r="AL355" t="str">
            <v xml:space="preserve">Expected to need 2 mechanics to remove the tank.  </v>
          </cell>
          <cell r="AM355" t="str">
            <v xml:space="preserve">Remove and replace tank in accordance with above.  </v>
          </cell>
          <cell r="AR355" t="str">
            <v xml:space="preserve">Repair by exchange available at First or Second line without special facilities. </v>
          </cell>
          <cell r="AS355" t="str">
            <v>Use thread-locking compound on fasteners. Use silicone grease on bonded seals for preservation.  Use anti-seizing grease/compound on bulkhead connectors and bolts.  Use  bonding compound on mounting strap clamp locations as required.  Use  2 Part PU Repai</v>
          </cell>
          <cell r="AT355" t="str">
            <v>Requires simple disposible PU application mixing and application tools and Disposible NItrile Gloves. HAZAROUS. MATERIAL, FOLLOW MSDS M-FPT/R-PU5505/A and B (provided in the Kit) and the INSTRUCTIONS (provided in the Kit).</v>
          </cell>
          <cell r="AU355">
            <v>2</v>
          </cell>
          <cell r="AV355" t="str">
            <v>No</v>
          </cell>
          <cell r="AW355" t="str">
            <v xml:space="preserve">No predicted life limitations. </v>
          </cell>
          <cell r="AY355">
            <v>371</v>
          </cell>
        </row>
        <row r="356">
          <cell r="A356">
            <v>373</v>
          </cell>
          <cell r="B356">
            <v>10</v>
          </cell>
          <cell r="C356" t="str">
            <v>FT28218</v>
          </cell>
          <cell r="E356" t="str">
            <v>AUXILIARY TANK - 1 - SCOUT</v>
          </cell>
          <cell r="F356" t="str">
            <v>Filler</v>
          </cell>
          <cell r="G356" t="str">
            <v>Reticulated Safety Foam</v>
          </cell>
          <cell r="H356" t="str">
            <v>SAFOAM Cut Block LRU</v>
          </cell>
          <cell r="I356">
            <v>1</v>
          </cell>
          <cell r="J356">
            <v>1</v>
          </cell>
          <cell r="K356">
            <v>1</v>
          </cell>
          <cell r="L356">
            <v>1</v>
          </cell>
          <cell r="M356">
            <v>9.9999999999999995E-7</v>
          </cell>
          <cell r="N356">
            <v>1000000</v>
          </cell>
          <cell r="O356" t="str">
            <v>Unsubstantiated Estimate</v>
          </cell>
          <cell r="Q356">
            <v>1</v>
          </cell>
          <cell r="R356">
            <v>1.91666</v>
          </cell>
          <cell r="S356">
            <v>1.91666</v>
          </cell>
          <cell r="T356">
            <v>7</v>
          </cell>
          <cell r="U356">
            <v>4</v>
          </cell>
          <cell r="V356" t="str">
            <v>74</v>
          </cell>
          <cell r="W356">
            <v>352</v>
          </cell>
          <cell r="X356" t="str">
            <v>AUXILIARY TANK - 1 - SCOUT</v>
          </cell>
          <cell r="Y356" t="str">
            <v>Y</v>
          </cell>
          <cell r="Z356" t="str">
            <v>Not predicted to be repairable in situ without the removal of the Tank. Expected to need 2 mechanics to remove the tank.  Drain the tank. Disconnect any pipework.  Disconnect fuel level sensor and optical sensor.  Disconnect any retaining fasteners (strap</v>
          </cell>
          <cell r="AA356" t="str">
            <v xml:space="preserve">NO </v>
          </cell>
          <cell r="AB356" t="str">
            <v>YES</v>
          </cell>
          <cell r="AC356">
            <v>0</v>
          </cell>
          <cell r="AD356">
            <v>0.5</v>
          </cell>
          <cell r="AE356">
            <v>0.83332666666666666</v>
          </cell>
          <cell r="AF356">
            <v>0.5</v>
          </cell>
          <cell r="AG356">
            <v>8.3333333333333329E-2</v>
          </cell>
          <cell r="AH356">
            <v>0</v>
          </cell>
          <cell r="AI356">
            <v>0</v>
          </cell>
          <cell r="AJ356">
            <v>1.91666</v>
          </cell>
          <cell r="AK356" t="str">
            <v xml:space="preserve">Not predicted to be repairable in situ without the removal of the Tank. </v>
          </cell>
          <cell r="AL356" t="str">
            <v xml:space="preserve">Expected to need 2 mechanics to remove the tank.  </v>
          </cell>
          <cell r="AM356" t="str">
            <v>Drain the tank. Disconnect any pipework.  Disconnect fuel level sensor and optical sensor.  Disconnect any retaining fasteners (straps, cradles and mounting plates).  carefully remove the tank to a clean padded work surface. Refit drain plug.  Exchange ou</v>
          </cell>
          <cell r="AN356" t="str">
            <v>Remove access Panel.</v>
          </cell>
          <cell r="AO356" t="str">
            <v xml:space="preserve">Systematically remove Safoam layers and discard in accordance with local responsibilities.  Carefully reinstall new layers of Safoam in accordance with instructions. </v>
          </cell>
          <cell r="AP356" t="str">
            <v>Close up in the reverse order and reinstall as necessary.</v>
          </cell>
          <cell r="AR356" t="str">
            <v xml:space="preserve">Repair by exchange available at First or Second line without special facilities. </v>
          </cell>
          <cell r="AS356" t="str">
            <v>Use thread-locking compound on fasteners. Use silicone grease on bonded seals for preservation.  Use anti-seizing grease/compound on bulkhead connectors and bolts.  Use  bonding compound on mounting strap clamp locations as required.</v>
          </cell>
          <cell r="AT356" t="str">
            <v xml:space="preserve">No Special Tools predicted. </v>
          </cell>
          <cell r="AU356">
            <v>2</v>
          </cell>
          <cell r="AV356" t="str">
            <v>yes - 10 years</v>
          </cell>
          <cell r="AW356" t="str">
            <v>Life Limited.  Exchange at 10 years.</v>
          </cell>
          <cell r="AY356">
            <v>373</v>
          </cell>
        </row>
        <row r="357">
          <cell r="A357">
            <v>374</v>
          </cell>
          <cell r="B357">
            <v>11</v>
          </cell>
          <cell r="C357" t="str">
            <v>FT28228</v>
          </cell>
          <cell r="E357" t="str">
            <v>AUXILIARY TANK - 1 - SCOUT</v>
          </cell>
          <cell r="F357" t="str">
            <v>Fitting</v>
          </cell>
          <cell r="G357" t="str">
            <v>Top Access Plate Assy FT28188</v>
          </cell>
          <cell r="H357" t="str">
            <v>Plate</v>
          </cell>
          <cell r="I357">
            <v>1</v>
          </cell>
          <cell r="J357">
            <v>1</v>
          </cell>
          <cell r="K357">
            <v>0.224</v>
          </cell>
          <cell r="L357">
            <v>0.224</v>
          </cell>
          <cell r="M357">
            <v>2.2399999999999999E-7</v>
          </cell>
          <cell r="N357">
            <v>4464285.7142857146</v>
          </cell>
          <cell r="O357" t="str">
            <v>NPRD 95 P2-152, Plate - 0.008M GM converted to hours.</v>
          </cell>
          <cell r="Q357">
            <v>1</v>
          </cell>
          <cell r="R357">
            <v>0.55000000000000004</v>
          </cell>
          <cell r="S357">
            <v>0.12320000000000002</v>
          </cell>
          <cell r="T357">
            <v>7</v>
          </cell>
          <cell r="U357">
            <v>5</v>
          </cell>
          <cell r="V357" t="str">
            <v>75</v>
          </cell>
          <cell r="W357">
            <v>353</v>
          </cell>
          <cell r="X357" t="str">
            <v>AUXILIARY TANK - 1 - SCOUT</v>
          </cell>
          <cell r="Y357" t="str">
            <v>Y</v>
          </cell>
          <cell r="Z357" t="str">
            <v>Predicted to be repairable in situ. Expected to need 1 mechanic to conduct maintenance.  Remove the Top Access Plate. Reinstall in the reverse order. Repair by exchange available at First or Second line without special facilities. No consumeables predicte</v>
          </cell>
          <cell r="AA357" t="str">
            <v>YES</v>
          </cell>
          <cell r="AB357" t="str">
            <v>NO</v>
          </cell>
          <cell r="AC357">
            <v>0</v>
          </cell>
          <cell r="AD357">
            <v>0</v>
          </cell>
          <cell r="AE357">
            <v>0.55000000000000004</v>
          </cell>
          <cell r="AF357">
            <v>0</v>
          </cell>
          <cell r="AG357">
            <v>0</v>
          </cell>
          <cell r="AH357">
            <v>0</v>
          </cell>
          <cell r="AI357">
            <v>0</v>
          </cell>
          <cell r="AJ357">
            <v>0.55000000000000004</v>
          </cell>
          <cell r="AK357" t="str">
            <v xml:space="preserve">Predicted to be repairable in situ. </v>
          </cell>
          <cell r="AL357" t="str">
            <v xml:space="preserve">Expected to need 1 mechanic to conduct maintenance.  </v>
          </cell>
          <cell r="AN357" t="str">
            <v xml:space="preserve">Remove the Top Access Plate. </v>
          </cell>
          <cell r="AP357" t="str">
            <v xml:space="preserve">Reinstall in the reverse order. </v>
          </cell>
          <cell r="AR357" t="str">
            <v xml:space="preserve">Repair by exchange available at First or Second line without special facilities. </v>
          </cell>
          <cell r="AS357" t="str">
            <v xml:space="preserve">No consumeables predicted. </v>
          </cell>
          <cell r="AT357" t="str">
            <v xml:space="preserve">No Special Tools predicted. </v>
          </cell>
          <cell r="AU357">
            <v>1</v>
          </cell>
          <cell r="AV357" t="str">
            <v>No</v>
          </cell>
          <cell r="AW357" t="str">
            <v xml:space="preserve">No predicted life limitations. </v>
          </cell>
          <cell r="AY357">
            <v>374</v>
          </cell>
        </row>
        <row r="358">
          <cell r="A358">
            <v>375</v>
          </cell>
          <cell r="B358">
            <v>12</v>
          </cell>
          <cell r="C358" t="str">
            <v>FT28248</v>
          </cell>
          <cell r="E358" t="str">
            <v>AUXILIARY TANK - 1 - SCOUT</v>
          </cell>
          <cell r="F358" t="str">
            <v>Fitting</v>
          </cell>
          <cell r="G358" t="str">
            <v>Top Access Plate Assy FT28188</v>
          </cell>
          <cell r="H358" t="str">
            <v>Backing Ring</v>
          </cell>
          <cell r="I358">
            <v>1</v>
          </cell>
          <cell r="J358">
            <v>1</v>
          </cell>
          <cell r="K358">
            <v>0.89600000000000002</v>
          </cell>
          <cell r="L358">
            <v>0.89600000000000002</v>
          </cell>
          <cell r="M358">
            <v>8.9599999999999998E-7</v>
          </cell>
          <cell r="N358">
            <v>1116071.4285714286</v>
          </cell>
          <cell r="O358" t="str">
            <v>NPRD 95 P2- 176, Ring Backup - 0.0320M converted to hours</v>
          </cell>
          <cell r="Q358">
            <v>1</v>
          </cell>
          <cell r="R358">
            <v>0.63333333333333341</v>
          </cell>
          <cell r="S358">
            <v>0.56746666666666679</v>
          </cell>
          <cell r="T358">
            <v>7</v>
          </cell>
          <cell r="U358">
            <v>5</v>
          </cell>
          <cell r="V358" t="str">
            <v>75</v>
          </cell>
          <cell r="W358">
            <v>354</v>
          </cell>
          <cell r="X358" t="str">
            <v>AUXILIARY TANK - 1 - SCOUT</v>
          </cell>
          <cell r="Y358" t="str">
            <v>Y</v>
          </cell>
          <cell r="Z358" t="str">
            <v>Predicted to be repairable in situ. Expected to need 1 mechanic to conduct maintenance.  Remove the Top Access Plate. Remove and replace the Backing Ring and Gasket as necessary. Reinstall in the reverse order. Repair by exchange available at First or Sec</v>
          </cell>
          <cell r="AA358" t="str">
            <v>YES</v>
          </cell>
          <cell r="AB358" t="str">
            <v>NO</v>
          </cell>
          <cell r="AC358">
            <v>0</v>
          </cell>
          <cell r="AD358">
            <v>0</v>
          </cell>
          <cell r="AE358">
            <v>0.55000000000000004</v>
          </cell>
          <cell r="AF358">
            <v>0</v>
          </cell>
          <cell r="AG358">
            <v>8.3333333333333329E-2</v>
          </cell>
          <cell r="AH358">
            <v>0</v>
          </cell>
          <cell r="AI358">
            <v>0</v>
          </cell>
          <cell r="AJ358">
            <v>0.63333333333333341</v>
          </cell>
          <cell r="AK358" t="str">
            <v xml:space="preserve">Predicted to be repairable in situ. </v>
          </cell>
          <cell r="AL358" t="str">
            <v xml:space="preserve">Expected to need 1 mechanic to conduct maintenance.  </v>
          </cell>
          <cell r="AN358" t="str">
            <v xml:space="preserve">Remove the Top Access Plate. </v>
          </cell>
          <cell r="AO358" t="str">
            <v xml:space="preserve">Remove and replace the Backing Ring and Gasket as necessary. </v>
          </cell>
          <cell r="AP358" t="str">
            <v xml:space="preserve">Reinstall in the reverse order. </v>
          </cell>
          <cell r="AR358" t="str">
            <v xml:space="preserve">Repair by exchange available at First or Second line without special facilities. </v>
          </cell>
          <cell r="AS358" t="str">
            <v xml:space="preserve">No consumeables predicted. </v>
          </cell>
          <cell r="AT358" t="str">
            <v xml:space="preserve">No Special Tools predicted. </v>
          </cell>
          <cell r="AU358">
            <v>1</v>
          </cell>
          <cell r="AV358" t="str">
            <v>No</v>
          </cell>
          <cell r="AW358" t="str">
            <v xml:space="preserve">No predicted life limitations. </v>
          </cell>
          <cell r="AY358">
            <v>375</v>
          </cell>
        </row>
        <row r="359">
          <cell r="A359">
            <v>376</v>
          </cell>
          <cell r="B359">
            <v>13</v>
          </cell>
          <cell r="C359" t="str">
            <v>FT28258</v>
          </cell>
          <cell r="E359" t="str">
            <v>AUXILIARY TANK - 1 - SCOUT</v>
          </cell>
          <cell r="F359" t="str">
            <v>Seal</v>
          </cell>
          <cell r="G359" t="str">
            <v>Top Access Plate Assy FT28188</v>
          </cell>
          <cell r="H359" t="str">
            <v>Gasket</v>
          </cell>
          <cell r="I359">
            <v>2</v>
          </cell>
          <cell r="J359">
            <v>2</v>
          </cell>
          <cell r="K359">
            <v>2.8915175482151878E-3</v>
          </cell>
          <cell r="L359">
            <v>5.7830350964303756E-3</v>
          </cell>
          <cell r="M359">
            <v>5.7830350964303757E-9</v>
          </cell>
          <cell r="N359">
            <v>172919580</v>
          </cell>
          <cell r="O359" t="str">
            <v>NPRD 95 P2- 98, Gasket P# 2-242N674-70 - 1/864.5979 GF converted to GM.</v>
          </cell>
          <cell r="Q359">
            <v>1</v>
          </cell>
          <cell r="R359">
            <v>0.55000000000000004</v>
          </cell>
          <cell r="S359">
            <v>1.5903346515183535E-3</v>
          </cell>
          <cell r="T359">
            <v>7</v>
          </cell>
          <cell r="U359">
            <v>5</v>
          </cell>
          <cell r="V359" t="str">
            <v>75</v>
          </cell>
          <cell r="W359">
            <v>355</v>
          </cell>
          <cell r="X359" t="str">
            <v>AUXILIARY TANK - 1 - SCOUT</v>
          </cell>
          <cell r="Y359" t="str">
            <v>Y</v>
          </cell>
          <cell r="Z359" t="str">
            <v>Predicted to be repairable in situ. Expected to need 1 mechanic to conduct maintenance.  Remove the Top Access Plate. Reinstall in the reverse order. Repair by exchange available at First or Second line without special facilities. No consumeables predicte</v>
          </cell>
          <cell r="AA359" t="str">
            <v>YES</v>
          </cell>
          <cell r="AB359" t="str">
            <v>NO</v>
          </cell>
          <cell r="AC359">
            <v>0</v>
          </cell>
          <cell r="AD359">
            <v>0</v>
          </cell>
          <cell r="AE359">
            <v>0.55000000000000004</v>
          </cell>
          <cell r="AF359">
            <v>0</v>
          </cell>
          <cell r="AG359">
            <v>0</v>
          </cell>
          <cell r="AH359">
            <v>0</v>
          </cell>
          <cell r="AI359">
            <v>0</v>
          </cell>
          <cell r="AJ359">
            <v>0.55000000000000004</v>
          </cell>
          <cell r="AK359" t="str">
            <v xml:space="preserve">Predicted to be repairable in situ. </v>
          </cell>
          <cell r="AL359" t="str">
            <v xml:space="preserve">Expected to need 1 mechanic to conduct maintenance.  </v>
          </cell>
          <cell r="AN359" t="str">
            <v xml:space="preserve">Remove the Top Access Plate. </v>
          </cell>
          <cell r="AP359" t="str">
            <v xml:space="preserve">Reinstall in the reverse order. </v>
          </cell>
          <cell r="AR359" t="str">
            <v xml:space="preserve">Repair by exchange available at First or Second line without special facilities. </v>
          </cell>
          <cell r="AS359" t="str">
            <v xml:space="preserve">No consumeables predicted. </v>
          </cell>
          <cell r="AT359" t="str">
            <v xml:space="preserve">No Special Tools predicted. </v>
          </cell>
          <cell r="AU359">
            <v>1</v>
          </cell>
          <cell r="AV359" t="str">
            <v>yes - 10 years</v>
          </cell>
          <cell r="AW359" t="str">
            <v>Life Limited.  Exchange at 10 years.</v>
          </cell>
          <cell r="AY359">
            <v>376</v>
          </cell>
        </row>
        <row r="360">
          <cell r="A360">
            <v>377</v>
          </cell>
          <cell r="B360">
            <v>18</v>
          </cell>
          <cell r="C360" t="str">
            <v>BT-M6X30HX/SS</v>
          </cell>
          <cell r="E360" t="str">
            <v>AUXILIARY TANK - 1 - SCOUT</v>
          </cell>
          <cell r="F360" t="str">
            <v>Fastener</v>
          </cell>
          <cell r="G360" t="str">
            <v>Top Access Plate Assy FT28188</v>
          </cell>
          <cell r="H360" t="str">
            <v>M6 BOLT HEX HEAD</v>
          </cell>
          <cell r="I360">
            <v>36</v>
          </cell>
          <cell r="J360">
            <v>36</v>
          </cell>
          <cell r="K360">
            <v>5.6000000000000001E-2</v>
          </cell>
          <cell r="L360">
            <v>2.016</v>
          </cell>
          <cell r="M360">
            <v>2.0159999999999998E-6</v>
          </cell>
          <cell r="N360">
            <v>496031.74603174604</v>
          </cell>
          <cell r="O360" t="str">
            <v>NPRD 95 P2-20, Bolt Hex Head - 0.0020M converted to hours</v>
          </cell>
          <cell r="Q360">
            <v>1</v>
          </cell>
          <cell r="R360">
            <v>0.05</v>
          </cell>
          <cell r="S360">
            <v>2.8000000000000004E-3</v>
          </cell>
          <cell r="T360">
            <v>7</v>
          </cell>
          <cell r="U360">
            <v>5</v>
          </cell>
          <cell r="V360" t="str">
            <v>75</v>
          </cell>
          <cell r="W360">
            <v>356</v>
          </cell>
          <cell r="X360" t="str">
            <v>AUXILIARY TANK - 1 - SCOUT</v>
          </cell>
          <cell r="Y360" t="str">
            <v>Y</v>
          </cell>
          <cell r="Z360" t="str">
            <v>Predicted to be repairable in situ. Expected to need 1 mechanic to conduct maintenance.  Remove and replace the part with standard Tools. Repair by exchange available at First or Second line without special facilities. No consumeables predicted. No Specia</v>
          </cell>
          <cell r="AA360" t="str">
            <v>YES</v>
          </cell>
          <cell r="AB360" t="str">
            <v>NO</v>
          </cell>
          <cell r="AC360">
            <v>0</v>
          </cell>
          <cell r="AD360">
            <v>0</v>
          </cell>
          <cell r="AE360">
            <v>0.05</v>
          </cell>
          <cell r="AF360">
            <v>0</v>
          </cell>
          <cell r="AG360">
            <v>0</v>
          </cell>
          <cell r="AH360">
            <v>0</v>
          </cell>
          <cell r="AI360">
            <v>0</v>
          </cell>
          <cell r="AJ360">
            <v>0.05</v>
          </cell>
          <cell r="AK360" t="str">
            <v xml:space="preserve">Predicted to be repairable in situ. </v>
          </cell>
          <cell r="AL360" t="str">
            <v xml:space="preserve">Expected to need 1 mechanic to conduct maintenance.  </v>
          </cell>
          <cell r="AO360" t="str">
            <v xml:space="preserve">Remove and replace the part with standard Tools. </v>
          </cell>
          <cell r="AR360" t="str">
            <v xml:space="preserve">Repair by exchange available at First or Second line without special facilities. </v>
          </cell>
          <cell r="AS360" t="str">
            <v xml:space="preserve">No consumeables predicted. </v>
          </cell>
          <cell r="AT360" t="str">
            <v xml:space="preserve">No Special Tools predicted. </v>
          </cell>
          <cell r="AU360">
            <v>1</v>
          </cell>
          <cell r="AV360" t="str">
            <v>No</v>
          </cell>
          <cell r="AW360" t="str">
            <v xml:space="preserve">No predicted life limitations. </v>
          </cell>
          <cell r="AY360">
            <v>377</v>
          </cell>
        </row>
        <row r="361">
          <cell r="A361">
            <v>378</v>
          </cell>
          <cell r="B361">
            <v>4</v>
          </cell>
          <cell r="C361" t="str">
            <v>Z-W-M6</v>
          </cell>
          <cell r="E361" t="str">
            <v>AUXILIARY TANK - 1 - SCOUT</v>
          </cell>
          <cell r="F361" t="str">
            <v>Fastener</v>
          </cell>
          <cell r="G361" t="str">
            <v>Top Access Plate Assy FT28188</v>
          </cell>
          <cell r="H361" t="str">
            <v>M6 Washer</v>
          </cell>
          <cell r="I361">
            <v>36</v>
          </cell>
          <cell r="J361">
            <v>36</v>
          </cell>
          <cell r="K361">
            <v>1.6613753838518822E-2</v>
          </cell>
          <cell r="L361">
            <v>0.59809513818667759</v>
          </cell>
          <cell r="M361">
            <v>5.9809513818667757E-7</v>
          </cell>
          <cell r="N361">
            <v>1671974.8015873015</v>
          </cell>
          <cell r="O361" t="str">
            <v>NPRD 95 P2-237, Washer P# 7748743 - 1/1685.3506M GM converted to hours</v>
          </cell>
          <cell r="Q361">
            <v>1</v>
          </cell>
          <cell r="R361">
            <v>0.05</v>
          </cell>
          <cell r="S361">
            <v>8.3068769192594111E-4</v>
          </cell>
          <cell r="T361">
            <v>7</v>
          </cell>
          <cell r="U361">
            <v>5</v>
          </cell>
          <cell r="V361" t="str">
            <v>75</v>
          </cell>
          <cell r="W361">
            <v>357</v>
          </cell>
          <cell r="X361" t="str">
            <v>AUXILIARY TANK - 1 - SCOUT</v>
          </cell>
          <cell r="Y361" t="str">
            <v>Y</v>
          </cell>
          <cell r="Z361" t="str">
            <v>Predicted to be repairable in situ. Expected to need 1 mechanic to conduct maintenance.  Remove and replace the part with standard Tools. Repair by exchange available at First or Second line without special facilities. No consumeables predicted. No Specia</v>
          </cell>
          <cell r="AA361" t="str">
            <v>YES</v>
          </cell>
          <cell r="AB361" t="str">
            <v>NO</v>
          </cell>
          <cell r="AC361">
            <v>0</v>
          </cell>
          <cell r="AD361">
            <v>0</v>
          </cell>
          <cell r="AE361">
            <v>0.05</v>
          </cell>
          <cell r="AF361">
            <v>0</v>
          </cell>
          <cell r="AG361">
            <v>0</v>
          </cell>
          <cell r="AH361">
            <v>0</v>
          </cell>
          <cell r="AI361">
            <v>0</v>
          </cell>
          <cell r="AJ361">
            <v>0.05</v>
          </cell>
          <cell r="AK361" t="str">
            <v xml:space="preserve">Predicted to be repairable in situ. </v>
          </cell>
          <cell r="AL361" t="str">
            <v xml:space="preserve">Expected to need 1 mechanic to conduct maintenance.  </v>
          </cell>
          <cell r="AO361" t="str">
            <v xml:space="preserve">Remove and replace the part with standard Tools. </v>
          </cell>
          <cell r="AR361" t="str">
            <v xml:space="preserve">Repair by exchange available at First or Second line without special facilities. </v>
          </cell>
          <cell r="AS361" t="str">
            <v xml:space="preserve">No consumeables predicted. </v>
          </cell>
          <cell r="AT361" t="str">
            <v xml:space="preserve">No Special Tools predicted. </v>
          </cell>
          <cell r="AU361">
            <v>1</v>
          </cell>
          <cell r="AV361" t="str">
            <v>No</v>
          </cell>
          <cell r="AW361" t="str">
            <v xml:space="preserve">No predicted life limitations. </v>
          </cell>
          <cell r="AY361">
            <v>378</v>
          </cell>
        </row>
        <row r="362">
          <cell r="A362">
            <v>379</v>
          </cell>
          <cell r="B362">
            <v>14</v>
          </cell>
          <cell r="C362" t="str">
            <v/>
          </cell>
          <cell r="E362" t="str">
            <v>AUXILIARY TANK - 1 - SCOUT</v>
          </cell>
          <cell r="F362" t="str">
            <v>Fitting</v>
          </cell>
          <cell r="G362" t="str">
            <v>Fuel Filler LRU</v>
          </cell>
          <cell r="H362" t="str">
            <v>Pressure/Gravity Refuel Coupling</v>
          </cell>
          <cell r="I362">
            <v>1</v>
          </cell>
          <cell r="J362">
            <v>1</v>
          </cell>
          <cell r="K362">
            <v>0.89600000000000002</v>
          </cell>
          <cell r="L362">
            <v>0.89600000000000002</v>
          </cell>
          <cell r="M362">
            <v>8.9599999999999998E-7</v>
          </cell>
          <cell r="N362">
            <v>1116071.4285714286</v>
          </cell>
          <cell r="O362" t="str">
            <v>NPRD 95 P2-6, Adapter - 0.0320M converted to hours</v>
          </cell>
          <cell r="Q362">
            <v>1</v>
          </cell>
          <cell r="R362">
            <v>0.35</v>
          </cell>
          <cell r="S362">
            <v>0.31359999999999999</v>
          </cell>
          <cell r="T362">
            <v>7</v>
          </cell>
          <cell r="U362">
            <v>6</v>
          </cell>
          <cell r="V362" t="str">
            <v>76</v>
          </cell>
          <cell r="W362">
            <v>358</v>
          </cell>
          <cell r="X362" t="str">
            <v>AUXILIARY TANK - 1 - SCOUT</v>
          </cell>
          <cell r="Y362" t="str">
            <v>Y</v>
          </cell>
          <cell r="Z362" t="str">
            <v>Predicted to be repairable in situ. Expected to need 1 mechanic to conduct maintenance.  Remove and replace the part with standard Tools. Repair by exchange available at First or Second line without special facilities. No consumeables predicted. No Specia</v>
          </cell>
          <cell r="AA362" t="str">
            <v>YES</v>
          </cell>
          <cell r="AB362" t="str">
            <v>NO</v>
          </cell>
          <cell r="AC362">
            <v>0</v>
          </cell>
          <cell r="AD362">
            <v>0</v>
          </cell>
          <cell r="AE362">
            <v>0.35</v>
          </cell>
          <cell r="AF362">
            <v>0</v>
          </cell>
          <cell r="AG362">
            <v>0</v>
          </cell>
          <cell r="AH362">
            <v>0</v>
          </cell>
          <cell r="AI362">
            <v>0</v>
          </cell>
          <cell r="AJ362">
            <v>0.35</v>
          </cell>
          <cell r="AK362" t="str">
            <v xml:space="preserve">Predicted to be repairable in situ. </v>
          </cell>
          <cell r="AL362" t="str">
            <v xml:space="preserve">Expected to need 1 mechanic to conduct maintenance.  </v>
          </cell>
          <cell r="AO362" t="str">
            <v xml:space="preserve">Remove and replace the part with standard Tools. </v>
          </cell>
          <cell r="AR362" t="str">
            <v xml:space="preserve">Repair by exchange available at First or Second line without special facilities. </v>
          </cell>
          <cell r="AS362" t="str">
            <v xml:space="preserve">No consumeables predicted. </v>
          </cell>
          <cell r="AT362" t="str">
            <v xml:space="preserve">No Special Tools predicted. </v>
          </cell>
          <cell r="AU362">
            <v>1</v>
          </cell>
          <cell r="AV362" t="str">
            <v>No</v>
          </cell>
          <cell r="AW362" t="str">
            <v xml:space="preserve">No predicted life limitations. </v>
          </cell>
          <cell r="AY362">
            <v>379</v>
          </cell>
        </row>
        <row r="363">
          <cell r="A363">
            <v>380</v>
          </cell>
          <cell r="B363">
            <v>13</v>
          </cell>
          <cell r="C363" t="str">
            <v>FT29291</v>
          </cell>
          <cell r="E363" t="str">
            <v>AUXILIARY TANK - 1 - SCOUT</v>
          </cell>
          <cell r="F363" t="str">
            <v>Fitting</v>
          </cell>
          <cell r="G363" t="str">
            <v>Fuel Filler LRU</v>
          </cell>
          <cell r="H363" t="str">
            <v>PGRC Gasket</v>
          </cell>
          <cell r="I363">
            <v>1</v>
          </cell>
          <cell r="J363">
            <v>1</v>
          </cell>
          <cell r="K363">
            <v>2.8915175482151878E-3</v>
          </cell>
          <cell r="L363">
            <v>2.8915175482151878E-3</v>
          </cell>
          <cell r="M363">
            <v>2.8915175482151878E-9</v>
          </cell>
          <cell r="N363">
            <v>345839160</v>
          </cell>
          <cell r="O363" t="str">
            <v>NPRD 95 P2- 98, Gasket P# 2-242N674-70 - 1/864.5979 GF converted to GM.</v>
          </cell>
          <cell r="Q363">
            <v>1</v>
          </cell>
          <cell r="R363">
            <v>1.6</v>
          </cell>
          <cell r="S363">
            <v>4.6264280771442998E-3</v>
          </cell>
          <cell r="T363">
            <v>7</v>
          </cell>
          <cell r="U363">
            <v>6</v>
          </cell>
          <cell r="V363" t="str">
            <v>76</v>
          </cell>
          <cell r="W363">
            <v>359</v>
          </cell>
          <cell r="X363" t="str">
            <v>AUXILIARY TANK - 1 - SCOUT</v>
          </cell>
          <cell r="Y363" t="str">
            <v>Y</v>
          </cell>
          <cell r="Z363" t="str">
            <v>Not predicted to be repairable in situ without the removal of the Tank. Expected to need 2 mechanics to remove the tank.  Remove the Tank for access, See above for details. Remove the Top Access Plate. Remove and replace the Backing Ring and Gasket as nec</v>
          </cell>
          <cell r="AA363" t="str">
            <v>No</v>
          </cell>
          <cell r="AB363" t="str">
            <v>Yes</v>
          </cell>
          <cell r="AC363">
            <v>0</v>
          </cell>
          <cell r="AD363">
            <v>0.5</v>
          </cell>
          <cell r="AE363">
            <v>0.51666666666666661</v>
          </cell>
          <cell r="AF363">
            <v>0.5</v>
          </cell>
          <cell r="AG363">
            <v>8.3333333333333329E-2</v>
          </cell>
          <cell r="AH363">
            <v>0</v>
          </cell>
          <cell r="AI363">
            <v>0</v>
          </cell>
          <cell r="AJ363">
            <v>1.6</v>
          </cell>
          <cell r="AK363" t="str">
            <v xml:space="preserve">Not predicted to be repairable in situ without the removal of the Tank. </v>
          </cell>
          <cell r="AL363" t="str">
            <v xml:space="preserve">Expected to need 2 mechanics to remove the tank.  </v>
          </cell>
          <cell r="AM363" t="str">
            <v xml:space="preserve">Remove the Tank for access, See above for details. </v>
          </cell>
          <cell r="AN363" t="str">
            <v xml:space="preserve">Remove the Top Access Plate. </v>
          </cell>
          <cell r="AO363" t="str">
            <v xml:space="preserve">Remove and replace the Backing Ring and Gasket as necessary. </v>
          </cell>
          <cell r="AP363" t="str">
            <v xml:space="preserve">Reinstall in the reverse order. </v>
          </cell>
          <cell r="AR363" t="str">
            <v xml:space="preserve">Repair by exchange available at First or Second line without special facilities. </v>
          </cell>
          <cell r="AS363" t="str">
            <v>Use thread-locking compound on fasteners. Use silicone grease on bonded seals for preservation.  Use anti-seizing grease/compound on bulkhead connectors and bolts.  Use  bonding compound on mounting strap clamp locations as required.</v>
          </cell>
          <cell r="AT363" t="str">
            <v xml:space="preserve">No Special Tools predicted. </v>
          </cell>
          <cell r="AU363">
            <v>2</v>
          </cell>
          <cell r="AV363" t="str">
            <v>yes - 10 years</v>
          </cell>
          <cell r="AW363" t="str">
            <v>Life Limited.  Exchange at 10 years.</v>
          </cell>
          <cell r="AY363">
            <v>380</v>
          </cell>
        </row>
        <row r="364">
          <cell r="A364">
            <v>381</v>
          </cell>
          <cell r="B364">
            <v>12</v>
          </cell>
          <cell r="C364" t="str">
            <v>FT28292</v>
          </cell>
          <cell r="E364" t="str">
            <v>AUXILIARY TANK - 1 - SCOUT</v>
          </cell>
          <cell r="F364" t="str">
            <v>Fitting</v>
          </cell>
          <cell r="G364" t="str">
            <v>Fuel Filler LRU</v>
          </cell>
          <cell r="H364" t="str">
            <v>PGRC Backing Ring</v>
          </cell>
          <cell r="I364">
            <v>1</v>
          </cell>
          <cell r="J364">
            <v>1</v>
          </cell>
          <cell r="K364">
            <v>0.89600000000000002</v>
          </cell>
          <cell r="L364">
            <v>0.89600000000000002</v>
          </cell>
          <cell r="M364">
            <v>8.9599999999999998E-7</v>
          </cell>
          <cell r="N364">
            <v>1116071.4285714286</v>
          </cell>
          <cell r="O364" t="str">
            <v>NPRD 95 P2- 176, Ring Backup - 0.0320M converted to hours</v>
          </cell>
          <cell r="Q364">
            <v>1</v>
          </cell>
          <cell r="R364">
            <v>1.6</v>
          </cell>
          <cell r="S364">
            <v>1.4336</v>
          </cell>
          <cell r="T364">
            <v>7</v>
          </cell>
          <cell r="U364">
            <v>6</v>
          </cell>
          <cell r="V364" t="str">
            <v>76</v>
          </cell>
          <cell r="W364">
            <v>360</v>
          </cell>
          <cell r="X364" t="str">
            <v>AUXILIARY TANK - 1 - SCOUT</v>
          </cell>
          <cell r="Y364" t="str">
            <v>Y</v>
          </cell>
          <cell r="Z364" t="str">
            <v>Not predicted to be repairable in situ without the removal of the Tank. Expected to need 2 mechanics to remove the tank.  Remove the Tank for access, See above for details. Remove the Top Access Plate. Remove and replace the Backing Ring and Gasket as nec</v>
          </cell>
          <cell r="AA364" t="str">
            <v>No</v>
          </cell>
          <cell r="AB364" t="str">
            <v>Yes</v>
          </cell>
          <cell r="AC364">
            <v>0</v>
          </cell>
          <cell r="AD364">
            <v>0.5</v>
          </cell>
          <cell r="AE364">
            <v>0.51666666666666661</v>
          </cell>
          <cell r="AF364">
            <v>0.5</v>
          </cell>
          <cell r="AG364">
            <v>8.3333333333333329E-2</v>
          </cell>
          <cell r="AH364">
            <v>0</v>
          </cell>
          <cell r="AI364">
            <v>0</v>
          </cell>
          <cell r="AJ364">
            <v>1.6</v>
          </cell>
          <cell r="AK364" t="str">
            <v xml:space="preserve">Not predicted to be repairable in situ without the removal of the Tank. </v>
          </cell>
          <cell r="AL364" t="str">
            <v xml:space="preserve">Expected to need 2 mechanics to remove the tank.  </v>
          </cell>
          <cell r="AM364" t="str">
            <v xml:space="preserve">Remove the Tank for access, See above for details. </v>
          </cell>
          <cell r="AN364" t="str">
            <v xml:space="preserve">Remove the Top Access Plate. </v>
          </cell>
          <cell r="AO364" t="str">
            <v xml:space="preserve">Remove and replace the Backing Ring and Gasket as necessary. </v>
          </cell>
          <cell r="AP364" t="str">
            <v xml:space="preserve">Reinstall in the reverse order. </v>
          </cell>
          <cell r="AR364" t="str">
            <v xml:space="preserve">Repair by exchange available at First or Second line without special facilities. </v>
          </cell>
          <cell r="AS364" t="str">
            <v>Use thread-locking compound on fasteners. Use silicone grease on bonded seals for preservation.  Use anti-seizing grease/compound on bulkhead connectors and bolts.  Use  bonding compound on mounting strap clamp locations as required.</v>
          </cell>
          <cell r="AT364" t="str">
            <v xml:space="preserve">No Special Tools predicted. </v>
          </cell>
          <cell r="AU364">
            <v>2</v>
          </cell>
          <cell r="AV364" t="str">
            <v>No</v>
          </cell>
          <cell r="AW364" t="str">
            <v xml:space="preserve">No predicted life limitations. </v>
          </cell>
          <cell r="AY364">
            <v>381</v>
          </cell>
        </row>
        <row r="365">
          <cell r="A365">
            <v>382</v>
          </cell>
          <cell r="B365">
            <v>15</v>
          </cell>
          <cell r="C365" t="str">
            <v>Y-FCMX109</v>
          </cell>
          <cell r="E365" t="str">
            <v>AUXILIARY TANK - 1 - SCOUT</v>
          </cell>
          <cell r="F365" t="str">
            <v>Fitting</v>
          </cell>
          <cell r="G365" t="str">
            <v>Fuel Filler LRU</v>
          </cell>
          <cell r="H365" t="str">
            <v>STANAG 3105  Filler Cap &amp; Lanyard</v>
          </cell>
          <cell r="I365">
            <v>1</v>
          </cell>
          <cell r="J365">
            <v>1</v>
          </cell>
          <cell r="K365">
            <v>24.425797750743651</v>
          </cell>
          <cell r="L365">
            <v>24.425797750743651</v>
          </cell>
          <cell r="M365">
            <v>2.4425797750743652E-5</v>
          </cell>
          <cell r="N365">
            <v>40940.320975578157</v>
          </cell>
          <cell r="O365" t="str">
            <v>Similarity to FT54357</v>
          </cell>
          <cell r="Q365">
            <v>1</v>
          </cell>
          <cell r="R365">
            <v>0.35</v>
          </cell>
          <cell r="S365">
            <v>8.5490292127602778</v>
          </cell>
          <cell r="T365">
            <v>7</v>
          </cell>
          <cell r="U365">
            <v>6</v>
          </cell>
          <cell r="V365" t="str">
            <v>76</v>
          </cell>
          <cell r="W365">
            <v>361</v>
          </cell>
          <cell r="X365" t="str">
            <v>AUXILIARY TANK - 1 - SCOUT</v>
          </cell>
          <cell r="Y365" t="str">
            <v>Y</v>
          </cell>
          <cell r="Z365" t="str">
            <v>Predicted to be repairable in situ. Expected to need 1 mechanic to conduct maintenance.  Remove and replace the part with standard Tools. Repair by exchange available at First or Second line without special facilities. No consumeables predicted. No Specia</v>
          </cell>
          <cell r="AA365" t="str">
            <v>YES</v>
          </cell>
          <cell r="AB365" t="str">
            <v>NO</v>
          </cell>
          <cell r="AC365">
            <v>0</v>
          </cell>
          <cell r="AD365">
            <v>0</v>
          </cell>
          <cell r="AE365">
            <v>0.35</v>
          </cell>
          <cell r="AF365">
            <v>0</v>
          </cell>
          <cell r="AG365">
            <v>0</v>
          </cell>
          <cell r="AH365">
            <v>0</v>
          </cell>
          <cell r="AI365">
            <v>0</v>
          </cell>
          <cell r="AJ365">
            <v>0.35</v>
          </cell>
          <cell r="AK365" t="str">
            <v xml:space="preserve">Predicted to be repairable in situ. </v>
          </cell>
          <cell r="AL365" t="str">
            <v xml:space="preserve">Expected to need 1 mechanic to conduct maintenance.  </v>
          </cell>
          <cell r="AO365" t="str">
            <v xml:space="preserve">Remove and replace the part with standard Tools. </v>
          </cell>
          <cell r="AR365" t="str">
            <v xml:space="preserve">Repair by exchange available at First or Second line without special facilities. </v>
          </cell>
          <cell r="AS365" t="str">
            <v xml:space="preserve">No consumeables predicted. </v>
          </cell>
          <cell r="AT365" t="str">
            <v xml:space="preserve">No Special Tools predicted. </v>
          </cell>
          <cell r="AU365">
            <v>1</v>
          </cell>
          <cell r="AV365" t="str">
            <v>No</v>
          </cell>
          <cell r="AW365" t="str">
            <v xml:space="preserve">No predicted life limitations. </v>
          </cell>
          <cell r="AY365">
            <v>382</v>
          </cell>
        </row>
        <row r="366">
          <cell r="A366">
            <v>383</v>
          </cell>
          <cell r="B366">
            <v>16</v>
          </cell>
          <cell r="C366" t="str">
            <v>FT28386</v>
          </cell>
          <cell r="E366" t="str">
            <v>AUXILIARY TANK - 1 - SCOUT</v>
          </cell>
          <cell r="F366" t="str">
            <v>Seal</v>
          </cell>
          <cell r="G366" t="str">
            <v>Fuel Filler LRU</v>
          </cell>
          <cell r="H366" t="str">
            <v>Bayonet Fitting</v>
          </cell>
          <cell r="I366">
            <v>2</v>
          </cell>
          <cell r="J366">
            <v>2</v>
          </cell>
          <cell r="K366">
            <v>2.8915175482151878E-3</v>
          </cell>
          <cell r="L366">
            <v>5.7830350964303756E-3</v>
          </cell>
          <cell r="M366">
            <v>5.7830350964303757E-9</v>
          </cell>
          <cell r="N366">
            <v>172919580</v>
          </cell>
          <cell r="O366" t="str">
            <v>NPRD 95 P2- 98, Gasket P# 2-242N674-70 - 1/864.5979 GF converted to GM.</v>
          </cell>
          <cell r="Q366">
            <v>1</v>
          </cell>
          <cell r="R366">
            <v>0.35</v>
          </cell>
          <cell r="S366">
            <v>1.0120311418753156E-3</v>
          </cell>
          <cell r="T366">
            <v>7</v>
          </cell>
          <cell r="U366">
            <v>6</v>
          </cell>
          <cell r="V366" t="str">
            <v>76</v>
          </cell>
          <cell r="W366">
            <v>362</v>
          </cell>
          <cell r="X366" t="str">
            <v>AUXILIARY TANK - 1 - SCOUT</v>
          </cell>
          <cell r="Y366" t="str">
            <v>Y</v>
          </cell>
          <cell r="Z366" t="str">
            <v>Predicted to be repairable in situ. Expected to need 1 mechanic to conduct maintenance.  Remove and replace the part with standard Tools. Repair by exchange available at First or Second line without special facilities. No consumeables predicted. No Specia</v>
          </cell>
          <cell r="AA366" t="str">
            <v>YES</v>
          </cell>
          <cell r="AB366" t="str">
            <v>NO</v>
          </cell>
          <cell r="AC366">
            <v>0</v>
          </cell>
          <cell r="AD366">
            <v>0</v>
          </cell>
          <cell r="AE366">
            <v>0.35</v>
          </cell>
          <cell r="AF366">
            <v>0</v>
          </cell>
          <cell r="AG366">
            <v>0</v>
          </cell>
          <cell r="AH366">
            <v>0</v>
          </cell>
          <cell r="AI366">
            <v>0</v>
          </cell>
          <cell r="AJ366">
            <v>0.35</v>
          </cell>
          <cell r="AK366" t="str">
            <v xml:space="preserve">Predicted to be repairable in situ. </v>
          </cell>
          <cell r="AL366" t="str">
            <v xml:space="preserve">Expected to need 1 mechanic to conduct maintenance.  </v>
          </cell>
          <cell r="AO366" t="str">
            <v xml:space="preserve">Remove and replace the part with standard Tools. </v>
          </cell>
          <cell r="AR366" t="str">
            <v xml:space="preserve">Repair by exchange available at First or Second line without special facilities. </v>
          </cell>
          <cell r="AS366" t="str">
            <v xml:space="preserve">No consumeables predicted. </v>
          </cell>
          <cell r="AT366" t="str">
            <v xml:space="preserve">No Special Tools predicted. </v>
          </cell>
          <cell r="AU366">
            <v>1</v>
          </cell>
          <cell r="AV366" t="str">
            <v>No</v>
          </cell>
          <cell r="AW366" t="str">
            <v xml:space="preserve">No predicted life limitations. </v>
          </cell>
          <cell r="AY366">
            <v>383</v>
          </cell>
        </row>
        <row r="367">
          <cell r="A367">
            <v>384</v>
          </cell>
          <cell r="B367">
            <v>17</v>
          </cell>
          <cell r="C367" t="str">
            <v/>
          </cell>
          <cell r="E367" t="str">
            <v>AUXILIARY TANK - 1 - SCOUT</v>
          </cell>
          <cell r="F367" t="str">
            <v>Fitting</v>
          </cell>
          <cell r="G367" t="str">
            <v>Fuel Filler LRU</v>
          </cell>
          <cell r="H367" t="str">
            <v>Fuel Filler Strainer</v>
          </cell>
          <cell r="I367">
            <v>1</v>
          </cell>
          <cell r="J367">
            <v>1</v>
          </cell>
          <cell r="K367">
            <v>0.45419861196904177</v>
          </cell>
          <cell r="L367">
            <v>0.45419861196904177</v>
          </cell>
          <cell r="M367">
            <v>4.5419861196904176E-7</v>
          </cell>
          <cell r="N367">
            <v>2201680</v>
          </cell>
          <cell r="O367" t="str">
            <v>NPRD 95 P2-136, Mechanical Filter Screen - 1/11.0084 GB converted to GM</v>
          </cell>
          <cell r="Q367">
            <v>1</v>
          </cell>
          <cell r="R367">
            <v>0.35</v>
          </cell>
          <cell r="S367">
            <v>0.15896951418916461</v>
          </cell>
          <cell r="T367">
            <v>7</v>
          </cell>
          <cell r="U367">
            <v>6</v>
          </cell>
          <cell r="V367" t="str">
            <v>76</v>
          </cell>
          <cell r="W367">
            <v>363</v>
          </cell>
          <cell r="X367" t="str">
            <v>AUXILIARY TANK - 1 - SCOUT</v>
          </cell>
          <cell r="Y367" t="str">
            <v>Y</v>
          </cell>
          <cell r="Z367" t="str">
            <v>Predicted to be repairable in situ. Expected to need 1 mechanic to conduct maintenance.  Remove and replace the part with standard Tools. Repair by exchange available at First or Second line without special facilities. No consumeables predicted. No Specia</v>
          </cell>
          <cell r="AA367" t="str">
            <v>YES</v>
          </cell>
          <cell r="AB367" t="str">
            <v>NO</v>
          </cell>
          <cell r="AC367">
            <v>0</v>
          </cell>
          <cell r="AD367">
            <v>0</v>
          </cell>
          <cell r="AE367">
            <v>0.35</v>
          </cell>
          <cell r="AF367">
            <v>0</v>
          </cell>
          <cell r="AG367">
            <v>0</v>
          </cell>
          <cell r="AH367">
            <v>0</v>
          </cell>
          <cell r="AI367">
            <v>0</v>
          </cell>
          <cell r="AJ367">
            <v>0.35</v>
          </cell>
          <cell r="AK367" t="str">
            <v xml:space="preserve">Predicted to be repairable in situ. </v>
          </cell>
          <cell r="AL367" t="str">
            <v xml:space="preserve">Expected to need 1 mechanic to conduct maintenance.  </v>
          </cell>
          <cell r="AO367" t="str">
            <v xml:space="preserve">Remove and replace the part with standard Tools. </v>
          </cell>
          <cell r="AR367" t="str">
            <v xml:space="preserve">Repair by exchange available at First or Second line without special facilities. </v>
          </cell>
          <cell r="AS367" t="str">
            <v xml:space="preserve">No consumeables predicted. </v>
          </cell>
          <cell r="AT367" t="str">
            <v xml:space="preserve">No Special Tools predicted. </v>
          </cell>
          <cell r="AU367">
            <v>1</v>
          </cell>
          <cell r="AV367" t="str">
            <v>No</v>
          </cell>
          <cell r="AW367" t="str">
            <v xml:space="preserve">No predicted life limitations. </v>
          </cell>
          <cell r="AY367">
            <v>384</v>
          </cell>
        </row>
        <row r="368">
          <cell r="A368">
            <v>385</v>
          </cell>
          <cell r="B368">
            <v>18</v>
          </cell>
          <cell r="C368" t="str">
            <v>BT-M3X12HX/SS</v>
          </cell>
          <cell r="E368" t="str">
            <v>AUXILIARY TANK - 1 - SCOUT</v>
          </cell>
          <cell r="F368" t="str">
            <v>Fastener</v>
          </cell>
          <cell r="G368" t="str">
            <v>Fuel Filler LRU</v>
          </cell>
          <cell r="H368" t="str">
            <v>Bolt - M3</v>
          </cell>
          <cell r="I368">
            <v>12</v>
          </cell>
          <cell r="J368">
            <v>12</v>
          </cell>
          <cell r="K368">
            <v>5.6000000000000001E-2</v>
          </cell>
          <cell r="L368">
            <v>0.67200000000000004</v>
          </cell>
          <cell r="M368">
            <v>6.7200000000000009E-7</v>
          </cell>
          <cell r="N368">
            <v>1488095.2380952381</v>
          </cell>
          <cell r="O368" t="str">
            <v>NPRD 95 P2-20, Bolt Hex Head - 0.0020M converted to hours</v>
          </cell>
          <cell r="Q368">
            <v>1</v>
          </cell>
          <cell r="R368">
            <v>0.05</v>
          </cell>
          <cell r="S368">
            <v>2.8000000000000004E-3</v>
          </cell>
          <cell r="T368">
            <v>7</v>
          </cell>
          <cell r="U368">
            <v>6</v>
          </cell>
          <cell r="V368" t="str">
            <v>76</v>
          </cell>
          <cell r="W368">
            <v>364</v>
          </cell>
          <cell r="X368" t="str">
            <v>AUXILIARY TANK - 1 - SCOUT</v>
          </cell>
          <cell r="Y368" t="str">
            <v>Y</v>
          </cell>
          <cell r="Z368" t="str">
            <v>Predicted to be repairable in situ. Expected to need 1 mechanic to conduct maintenance.  Remove and replace the part with standard Tools. Repair by exchange available at First or Second line without special facilities. No consumeables predicted. No Specia</v>
          </cell>
          <cell r="AA368" t="str">
            <v>YES</v>
          </cell>
          <cell r="AB368" t="str">
            <v>NO</v>
          </cell>
          <cell r="AC368">
            <v>0</v>
          </cell>
          <cell r="AD368">
            <v>0</v>
          </cell>
          <cell r="AE368">
            <v>0.05</v>
          </cell>
          <cell r="AF368">
            <v>0</v>
          </cell>
          <cell r="AG368">
            <v>0</v>
          </cell>
          <cell r="AH368">
            <v>0</v>
          </cell>
          <cell r="AI368">
            <v>0</v>
          </cell>
          <cell r="AJ368">
            <v>0.05</v>
          </cell>
          <cell r="AK368" t="str">
            <v xml:space="preserve">Predicted to be repairable in situ. </v>
          </cell>
          <cell r="AL368" t="str">
            <v xml:space="preserve">Expected to need 1 mechanic to conduct maintenance.  </v>
          </cell>
          <cell r="AO368" t="str">
            <v xml:space="preserve">Remove and replace the part with standard Tools. </v>
          </cell>
          <cell r="AR368" t="str">
            <v xml:space="preserve">Repair by exchange available at First or Second line without special facilities. </v>
          </cell>
          <cell r="AS368" t="str">
            <v xml:space="preserve">No consumeables predicted. </v>
          </cell>
          <cell r="AT368" t="str">
            <v xml:space="preserve">No Special Tools predicted. </v>
          </cell>
          <cell r="AU368">
            <v>1</v>
          </cell>
          <cell r="AV368" t="str">
            <v>No</v>
          </cell>
          <cell r="AW368" t="str">
            <v xml:space="preserve">No predicted life limitations. </v>
          </cell>
          <cell r="AY368">
            <v>385</v>
          </cell>
        </row>
        <row r="369">
          <cell r="A369">
            <v>386</v>
          </cell>
          <cell r="B369">
            <v>31</v>
          </cell>
          <cell r="C369" t="str">
            <v>BT-M5X12CSK/SS</v>
          </cell>
          <cell r="E369" t="str">
            <v>AUXILIARY TANK - 1 - SCOUT</v>
          </cell>
          <cell r="F369" t="str">
            <v>Fastener</v>
          </cell>
          <cell r="G369" t="str">
            <v>Fuel Filler LRU</v>
          </cell>
          <cell r="H369" t="str">
            <v>M5 CSK SCREW</v>
          </cell>
          <cell r="I369">
            <v>14</v>
          </cell>
          <cell r="J369">
            <v>14</v>
          </cell>
          <cell r="K369">
            <v>5.6000000000000001E-2</v>
          </cell>
          <cell r="L369">
            <v>0.78400000000000003</v>
          </cell>
          <cell r="M369">
            <v>7.8400000000000003E-7</v>
          </cell>
          <cell r="N369">
            <v>1275510.2040816327</v>
          </cell>
          <cell r="O369" t="str">
            <v>NPRD 95 P2-20, Bolt Hex Head - 0.0020M converted to hours</v>
          </cell>
          <cell r="Q369">
            <v>1</v>
          </cell>
          <cell r="R369">
            <v>0.05</v>
          </cell>
          <cell r="S369">
            <v>2.8000000000000004E-3</v>
          </cell>
          <cell r="T369">
            <v>7</v>
          </cell>
          <cell r="U369">
            <v>6</v>
          </cell>
          <cell r="V369" t="str">
            <v>76</v>
          </cell>
          <cell r="W369">
            <v>365</v>
          </cell>
          <cell r="X369" t="str">
            <v>AUXILIARY TANK - 1 - SCOUT</v>
          </cell>
          <cell r="Y369" t="str">
            <v>Y</v>
          </cell>
          <cell r="Z369" t="str">
            <v>Predicted to be repairable in situ. Expected to need 1 mechanic to conduct maintenance.  Remove and replace the part with standard Tools. Repair by exchange available at First or Second line without special facilities. No consumeables predicted. No Specia</v>
          </cell>
          <cell r="AA369" t="str">
            <v>YES</v>
          </cell>
          <cell r="AB369" t="str">
            <v>NO</v>
          </cell>
          <cell r="AC369">
            <v>0</v>
          </cell>
          <cell r="AD369">
            <v>0</v>
          </cell>
          <cell r="AE369">
            <v>0.05</v>
          </cell>
          <cell r="AF369">
            <v>0</v>
          </cell>
          <cell r="AG369">
            <v>0</v>
          </cell>
          <cell r="AH369">
            <v>0</v>
          </cell>
          <cell r="AI369">
            <v>0</v>
          </cell>
          <cell r="AJ369">
            <v>0.05</v>
          </cell>
          <cell r="AK369" t="str">
            <v xml:space="preserve">Predicted to be repairable in situ. </v>
          </cell>
          <cell r="AL369" t="str">
            <v xml:space="preserve">Expected to need 1 mechanic to conduct maintenance.  </v>
          </cell>
          <cell r="AO369" t="str">
            <v xml:space="preserve">Remove and replace the part with standard Tools. </v>
          </cell>
          <cell r="AR369" t="str">
            <v xml:space="preserve">Repair by exchange available at First or Second line without special facilities. </v>
          </cell>
          <cell r="AS369" t="str">
            <v xml:space="preserve">No consumeables predicted. </v>
          </cell>
          <cell r="AT369" t="str">
            <v xml:space="preserve">No Special Tools predicted. </v>
          </cell>
          <cell r="AU369">
            <v>1</v>
          </cell>
          <cell r="AV369" t="str">
            <v>No</v>
          </cell>
          <cell r="AW369" t="str">
            <v xml:space="preserve">No predicted life limitations. </v>
          </cell>
          <cell r="AY369">
            <v>386</v>
          </cell>
        </row>
        <row r="370">
          <cell r="A370">
            <v>387</v>
          </cell>
          <cell r="B370">
            <v>20</v>
          </cell>
          <cell r="C370" t="str">
            <v/>
          </cell>
          <cell r="E370" t="str">
            <v>AUXILIARY TANK - 1 - SCOUT</v>
          </cell>
          <cell r="F370" t="str">
            <v>Fitting</v>
          </cell>
          <cell r="G370" t="str">
            <v>Pressure Relief Valve (PRV) LRU (Air)</v>
          </cell>
          <cell r="H370" t="str">
            <v>PRV Unit</v>
          </cell>
          <cell r="I370">
            <v>1</v>
          </cell>
          <cell r="J370">
            <v>1</v>
          </cell>
          <cell r="K370">
            <v>5.98</v>
          </cell>
          <cell r="L370">
            <v>5.98</v>
          </cell>
          <cell r="M370">
            <v>5.9800000000000003E-6</v>
          </cell>
          <cell r="N370">
            <v>167224.08026755851</v>
          </cell>
          <cell r="O370" t="str">
            <v>NPRD 95 P2-225, Valve, Fuel, Pressure Regulator - 2.3920 GF converted to GM.</v>
          </cell>
          <cell r="Q370">
            <v>1</v>
          </cell>
          <cell r="R370">
            <v>0.51666666666666661</v>
          </cell>
          <cell r="S370">
            <v>3.0896666666666666</v>
          </cell>
          <cell r="T370">
            <v>7</v>
          </cell>
          <cell r="U370">
            <v>7</v>
          </cell>
          <cell r="V370" t="str">
            <v>77</v>
          </cell>
          <cell r="W370">
            <v>366</v>
          </cell>
          <cell r="X370" t="str">
            <v>AUXILIARY TANK - 1 - SCOUT</v>
          </cell>
          <cell r="Y370" t="str">
            <v>Y</v>
          </cell>
          <cell r="Z370" t="str">
            <v>Predicted to be repairable in situ. Expected to need 1 mechanic to conduct maintenance.  Remove and replace the part with standard Tools. Repair by exchange available at First or Second line without special facilities. No consumeables predicted. No Specia</v>
          </cell>
          <cell r="AA370" t="str">
            <v>YES</v>
          </cell>
          <cell r="AB370" t="str">
            <v>NO</v>
          </cell>
          <cell r="AC370">
            <v>0</v>
          </cell>
          <cell r="AD370">
            <v>0</v>
          </cell>
          <cell r="AE370">
            <v>0.51666666666666661</v>
          </cell>
          <cell r="AF370">
            <v>0</v>
          </cell>
          <cell r="AG370">
            <v>0</v>
          </cell>
          <cell r="AH370">
            <v>0</v>
          </cell>
          <cell r="AI370">
            <v>0</v>
          </cell>
          <cell r="AJ370">
            <v>0.51666666666666661</v>
          </cell>
          <cell r="AK370" t="str">
            <v xml:space="preserve">Predicted to be repairable in situ. </v>
          </cell>
          <cell r="AL370" t="str">
            <v xml:space="preserve">Expected to need 1 mechanic to conduct maintenance.  </v>
          </cell>
          <cell r="AO370" t="str">
            <v xml:space="preserve">Remove and replace the part with standard Tools. </v>
          </cell>
          <cell r="AR370" t="str">
            <v xml:space="preserve">Repair by exchange available at First or Second line without special facilities. </v>
          </cell>
          <cell r="AS370" t="str">
            <v xml:space="preserve">No consumeables predicted. </v>
          </cell>
          <cell r="AT370" t="str">
            <v xml:space="preserve">No Special Tools predicted. </v>
          </cell>
          <cell r="AU370">
            <v>1</v>
          </cell>
          <cell r="AV370" t="str">
            <v>No</v>
          </cell>
          <cell r="AW370" t="str">
            <v xml:space="preserve">No predicted life limitations. </v>
          </cell>
          <cell r="AY370">
            <v>387</v>
          </cell>
        </row>
        <row r="371">
          <cell r="A371">
            <v>388</v>
          </cell>
          <cell r="B371">
            <v>13</v>
          </cell>
          <cell r="C371" t="str">
            <v/>
          </cell>
          <cell r="E371" t="str">
            <v>AUXILIARY TANK - 1 - SCOUT</v>
          </cell>
          <cell r="F371" t="str">
            <v>Seal</v>
          </cell>
          <cell r="G371" t="str">
            <v>Pressure Relief Valve (PRV) LRU (Air)</v>
          </cell>
          <cell r="H371" t="str">
            <v>Gasket / 'O' Ring Seal - PRV</v>
          </cell>
          <cell r="I371">
            <v>2</v>
          </cell>
          <cell r="J371">
            <v>2</v>
          </cell>
          <cell r="K371">
            <v>2.8915175482151878E-3</v>
          </cell>
          <cell r="L371">
            <v>5.7830350964303756E-3</v>
          </cell>
          <cell r="M371">
            <v>5.7830350964303757E-9</v>
          </cell>
          <cell r="N371">
            <v>172919580</v>
          </cell>
          <cell r="O371" t="str">
            <v>NPRD 95 P2- 98, Gasket P# 2-242N674-70 - 1/864.5979 GF converted to GM.</v>
          </cell>
          <cell r="Q371">
            <v>1</v>
          </cell>
          <cell r="R371">
            <v>0.51666666666666661</v>
          </cell>
          <cell r="S371">
            <v>1.4939507332445135E-3</v>
          </cell>
          <cell r="T371">
            <v>7</v>
          </cell>
          <cell r="U371">
            <v>7</v>
          </cell>
          <cell r="V371" t="str">
            <v>77</v>
          </cell>
          <cell r="W371">
            <v>367</v>
          </cell>
          <cell r="X371" t="str">
            <v>AUXILIARY TANK - 1 - SCOUT</v>
          </cell>
          <cell r="Y371" t="str">
            <v>Y</v>
          </cell>
          <cell r="Z371" t="str">
            <v>Predicted to be repairable in situ. Expected to need 1 mechanic to conduct maintenance.  Remove and replace the part with standard Tools. Repair by exchange available at First or Second line without special facilities. No consumeables predicted. No Specia</v>
          </cell>
          <cell r="AA371" t="str">
            <v>YES</v>
          </cell>
          <cell r="AB371" t="str">
            <v>NO</v>
          </cell>
          <cell r="AC371">
            <v>0</v>
          </cell>
          <cell r="AD371">
            <v>0</v>
          </cell>
          <cell r="AE371">
            <v>0.51666666666666661</v>
          </cell>
          <cell r="AF371">
            <v>0</v>
          </cell>
          <cell r="AG371">
            <v>0</v>
          </cell>
          <cell r="AH371">
            <v>0</v>
          </cell>
          <cell r="AI371">
            <v>0</v>
          </cell>
          <cell r="AJ371">
            <v>0.51666666666666661</v>
          </cell>
          <cell r="AK371" t="str">
            <v xml:space="preserve">Predicted to be repairable in situ. </v>
          </cell>
          <cell r="AL371" t="str">
            <v xml:space="preserve">Expected to need 1 mechanic to conduct maintenance.  </v>
          </cell>
          <cell r="AO371" t="str">
            <v xml:space="preserve">Remove and replace the part with standard Tools. </v>
          </cell>
          <cell r="AR371" t="str">
            <v xml:space="preserve">Repair by exchange available at First or Second line without special facilities. </v>
          </cell>
          <cell r="AS371" t="str">
            <v xml:space="preserve">No consumeables predicted. </v>
          </cell>
          <cell r="AT371" t="str">
            <v xml:space="preserve">No Special Tools predicted. </v>
          </cell>
          <cell r="AU371">
            <v>1</v>
          </cell>
          <cell r="AV371" t="str">
            <v>yes - 10 years</v>
          </cell>
          <cell r="AW371" t="str">
            <v>Life Limited.  Exchange at 10 years.</v>
          </cell>
          <cell r="AY371">
            <v>388</v>
          </cell>
        </row>
        <row r="372">
          <cell r="A372">
            <v>389</v>
          </cell>
          <cell r="B372">
            <v>21</v>
          </cell>
          <cell r="C372" t="str">
            <v/>
          </cell>
          <cell r="E372" t="str">
            <v>AUXILIARY TANK - 1 - SCOUT</v>
          </cell>
          <cell r="F372" t="str">
            <v>Fastener</v>
          </cell>
          <cell r="G372" t="str">
            <v>Pressure Relief Valve (PRV) LRU (Air)</v>
          </cell>
          <cell r="H372" t="str">
            <v>Locknut - TBD</v>
          </cell>
          <cell r="I372">
            <v>1</v>
          </cell>
          <cell r="J372">
            <v>1</v>
          </cell>
          <cell r="K372">
            <v>4.4857137227114409E-2</v>
          </cell>
          <cell r="L372">
            <v>4.4857137227114409E-2</v>
          </cell>
          <cell r="M372">
            <v>4.4857137227114411E-8</v>
          </cell>
          <cell r="N372">
            <v>22292996.428571429</v>
          </cell>
          <cell r="O372" t="str">
            <v>NPRD 95 P2-146, Nut Plain Hexagon P# MS-51968-17- 1/624.2039M GM converted to hours.</v>
          </cell>
          <cell r="Q372">
            <v>1</v>
          </cell>
          <cell r="R372">
            <v>1.8833333333333333</v>
          </cell>
          <cell r="S372">
            <v>8.4480941777732133E-2</v>
          </cell>
          <cell r="T372">
            <v>7</v>
          </cell>
          <cell r="U372">
            <v>7</v>
          </cell>
          <cell r="V372" t="str">
            <v>77</v>
          </cell>
          <cell r="W372">
            <v>368</v>
          </cell>
          <cell r="X372" t="str">
            <v>AUXILIARY TANK - 1 - SCOUT</v>
          </cell>
          <cell r="Y372" t="str">
            <v>Y</v>
          </cell>
          <cell r="Z372" t="str">
            <v>Not predicted to be repairable in situ without the removal of the Tank. Expected to need 2 mechanics to remove the tank.  Remove the Tank for access, See above for details. Remove Top plate to gain access to the Bulkhead to prevent excessive torque forces</v>
          </cell>
          <cell r="AA372" t="str">
            <v xml:space="preserve">No </v>
          </cell>
          <cell r="AB372" t="str">
            <v>Yes</v>
          </cell>
          <cell r="AC372">
            <v>0</v>
          </cell>
          <cell r="AD372">
            <v>0.875</v>
          </cell>
          <cell r="AE372">
            <v>0.05</v>
          </cell>
          <cell r="AF372">
            <v>0.875</v>
          </cell>
          <cell r="AG372">
            <v>8.3333333333333329E-2</v>
          </cell>
          <cell r="AH372">
            <v>0</v>
          </cell>
          <cell r="AI372">
            <v>0</v>
          </cell>
          <cell r="AJ372">
            <v>1.8833333333333333</v>
          </cell>
          <cell r="AK372" t="str">
            <v xml:space="preserve">Not predicted to be repairable in situ without the removal of the Tank. </v>
          </cell>
          <cell r="AL372" t="str">
            <v xml:space="preserve">Expected to need 2 mechanics to remove the tank.  </v>
          </cell>
          <cell r="AM372" t="str">
            <v xml:space="preserve">Remove the Tank for access, See above for details. Remove Top plate to gain access to the Bulkhead to prevent excessive torque forces. May require the removal of Safoam to gain access. </v>
          </cell>
          <cell r="AR372" t="str">
            <v xml:space="preserve">Repair by exchange available at First or Second line without special facilities. </v>
          </cell>
          <cell r="AS372" t="str">
            <v>Use thread-locking compound on fasteners. Use silicone grease on bonded seals for preservation.  Use anti-seizing grease/compound on bulkhead connectors and bolts.  Use  bonding compound on mounting strap clamp locations as required.</v>
          </cell>
          <cell r="AT372" t="str">
            <v xml:space="preserve">No Special Tools predicted. </v>
          </cell>
          <cell r="AU372">
            <v>2</v>
          </cell>
          <cell r="AV372" t="str">
            <v>No</v>
          </cell>
          <cell r="AW372" t="str">
            <v xml:space="preserve">No predicted life limitations. </v>
          </cell>
          <cell r="AY372">
            <v>389</v>
          </cell>
        </row>
        <row r="373">
          <cell r="A373">
            <v>390</v>
          </cell>
          <cell r="B373">
            <v>18</v>
          </cell>
          <cell r="C373" t="str">
            <v/>
          </cell>
          <cell r="E373" t="str">
            <v>AUXILIARY TANK - 1 - SCOUT</v>
          </cell>
          <cell r="F373" t="str">
            <v>Fastener</v>
          </cell>
          <cell r="G373" t="str">
            <v>Pressure Relief Valve (PRV) LRU (Air)</v>
          </cell>
          <cell r="H373" t="str">
            <v>Bolt - M4</v>
          </cell>
          <cell r="I373">
            <v>5</v>
          </cell>
          <cell r="J373">
            <v>5</v>
          </cell>
          <cell r="K373">
            <v>5.6000000000000001E-2</v>
          </cell>
          <cell r="L373">
            <v>0.28000000000000003</v>
          </cell>
          <cell r="M373">
            <v>2.8000000000000002E-7</v>
          </cell>
          <cell r="N373">
            <v>3571428.5714285709</v>
          </cell>
          <cell r="O373" t="str">
            <v>NPRD 95 P2-20, Bolt Hex Head - 0.0020M converted to hours</v>
          </cell>
          <cell r="Q373">
            <v>1</v>
          </cell>
          <cell r="R373">
            <v>0.13333333333333333</v>
          </cell>
          <cell r="S373">
            <v>7.4666666666666666E-3</v>
          </cell>
          <cell r="T373">
            <v>7</v>
          </cell>
          <cell r="U373">
            <v>7</v>
          </cell>
          <cell r="V373" t="str">
            <v>77</v>
          </cell>
          <cell r="W373">
            <v>369</v>
          </cell>
          <cell r="X373" t="str">
            <v>AUXILIARY TANK - 1 - SCOUT</v>
          </cell>
          <cell r="Y373" t="str">
            <v>Y</v>
          </cell>
          <cell r="Z373" t="str">
            <v>Predicted to be repairable in situ. Expected to need 1 mechanic to conduct maintenance.  Remove and replace the part with standard Tools. Repair by exchange available at First or Second line without special facilities. No consumeables predicted. No Specia</v>
          </cell>
          <cell r="AA373" t="str">
            <v>YES</v>
          </cell>
          <cell r="AB373" t="str">
            <v>NO</v>
          </cell>
          <cell r="AC373">
            <v>0</v>
          </cell>
          <cell r="AD373">
            <v>0</v>
          </cell>
          <cell r="AE373">
            <v>0.05</v>
          </cell>
          <cell r="AF373">
            <v>0</v>
          </cell>
          <cell r="AG373">
            <v>8.3333333333333329E-2</v>
          </cell>
          <cell r="AH373">
            <v>0</v>
          </cell>
          <cell r="AI373">
            <v>0</v>
          </cell>
          <cell r="AJ373">
            <v>0.13333333333333333</v>
          </cell>
          <cell r="AK373" t="str">
            <v xml:space="preserve">Predicted to be repairable in situ. </v>
          </cell>
          <cell r="AL373" t="str">
            <v xml:space="preserve">Expected to need 1 mechanic to conduct maintenance.  </v>
          </cell>
          <cell r="AO373" t="str">
            <v xml:space="preserve">Remove and replace the part with standard Tools. </v>
          </cell>
          <cell r="AR373" t="str">
            <v xml:space="preserve">Repair by exchange available at First or Second line without special facilities. </v>
          </cell>
          <cell r="AS373" t="str">
            <v xml:space="preserve">No consumeables predicted. </v>
          </cell>
          <cell r="AT373" t="str">
            <v xml:space="preserve">No Special Tools predicted. </v>
          </cell>
          <cell r="AU373">
            <v>1</v>
          </cell>
          <cell r="AV373" t="str">
            <v>No</v>
          </cell>
          <cell r="AW373" t="str">
            <v xml:space="preserve">No predicted life limitations. </v>
          </cell>
          <cell r="AY373">
            <v>390</v>
          </cell>
        </row>
        <row r="374">
          <cell r="A374">
            <v>391</v>
          </cell>
          <cell r="B374">
            <v>4</v>
          </cell>
          <cell r="C374" t="str">
            <v/>
          </cell>
          <cell r="E374" t="str">
            <v>AUXILIARY TANK - 1 - SCOUT</v>
          </cell>
          <cell r="F374" t="str">
            <v>Spacer</v>
          </cell>
          <cell r="G374" t="str">
            <v>Pressure Relief Valve (PRV) LRU (Air)</v>
          </cell>
          <cell r="H374" t="str">
            <v>Washer - M4</v>
          </cell>
          <cell r="I374">
            <v>5</v>
          </cell>
          <cell r="J374">
            <v>5</v>
          </cell>
          <cell r="K374">
            <v>1.6613753838518822E-2</v>
          </cell>
          <cell r="L374">
            <v>8.3068769192594108E-2</v>
          </cell>
          <cell r="M374">
            <v>8.3068769192594113E-8</v>
          </cell>
          <cell r="N374">
            <v>12038218.571428571</v>
          </cell>
          <cell r="O374" t="str">
            <v>NPRD 95 P2-237, Washer P# 7748743 - 1/1685.3506M GM converted to hours</v>
          </cell>
          <cell r="Q374">
            <v>1</v>
          </cell>
          <cell r="R374">
            <v>0.13333333333333333</v>
          </cell>
          <cell r="S374">
            <v>2.2151671784691762E-3</v>
          </cell>
          <cell r="T374">
            <v>7</v>
          </cell>
          <cell r="U374">
            <v>7</v>
          </cell>
          <cell r="V374" t="str">
            <v>77</v>
          </cell>
          <cell r="W374">
            <v>370</v>
          </cell>
          <cell r="X374" t="str">
            <v>AUXILIARY TANK - 1 - SCOUT</v>
          </cell>
          <cell r="Y374" t="str">
            <v>Y</v>
          </cell>
          <cell r="Z374" t="str">
            <v>Predicted to be repairable in situ. Expected to need 1 mechanic to conduct maintenance.  Remove and replace the part with standard Tools. Repair by exchange available at First or Second line without special facilities. No consumeables predicted. No Specia</v>
          </cell>
          <cell r="AA374" t="str">
            <v>YES</v>
          </cell>
          <cell r="AB374" t="str">
            <v>NO</v>
          </cell>
          <cell r="AC374">
            <v>0</v>
          </cell>
          <cell r="AD374">
            <v>0</v>
          </cell>
          <cell r="AE374">
            <v>0.05</v>
          </cell>
          <cell r="AF374">
            <v>0</v>
          </cell>
          <cell r="AG374">
            <v>8.3333333333333329E-2</v>
          </cell>
          <cell r="AH374">
            <v>0</v>
          </cell>
          <cell r="AI374">
            <v>0</v>
          </cell>
          <cell r="AJ374">
            <v>0.13333333333333333</v>
          </cell>
          <cell r="AK374" t="str">
            <v xml:space="preserve">Predicted to be repairable in situ. </v>
          </cell>
          <cell r="AL374" t="str">
            <v xml:space="preserve">Expected to need 1 mechanic to conduct maintenance.  </v>
          </cell>
          <cell r="AO374" t="str">
            <v xml:space="preserve">Remove and replace the part with standard Tools. </v>
          </cell>
          <cell r="AR374" t="str">
            <v xml:space="preserve">Repair by exchange available at First or Second line without special facilities. </v>
          </cell>
          <cell r="AS374" t="str">
            <v xml:space="preserve">No consumeables predicted. </v>
          </cell>
          <cell r="AT374" t="str">
            <v xml:space="preserve">No Special Tools predicted. </v>
          </cell>
          <cell r="AU374">
            <v>1</v>
          </cell>
          <cell r="AV374" t="str">
            <v>No</v>
          </cell>
          <cell r="AW374" t="str">
            <v xml:space="preserve">No predicted life limitations. </v>
          </cell>
          <cell r="AY374">
            <v>391</v>
          </cell>
        </row>
        <row r="375">
          <cell r="A375">
            <v>392</v>
          </cell>
          <cell r="B375">
            <v>22</v>
          </cell>
          <cell r="C375" t="str">
            <v/>
          </cell>
          <cell r="E375" t="str">
            <v>AUXILIARY TANK - 1 - SCOUT</v>
          </cell>
          <cell r="F375" t="str">
            <v>Fitting</v>
          </cell>
          <cell r="G375" t="str">
            <v>Pressure Relief Valve (PRV) LRU (Air)</v>
          </cell>
          <cell r="H375" t="str">
            <v>Vent Pipe Assembly</v>
          </cell>
          <cell r="I375">
            <v>1</v>
          </cell>
          <cell r="J375">
            <v>1</v>
          </cell>
          <cell r="K375">
            <v>0.89600000000000002</v>
          </cell>
          <cell r="L375">
            <v>0.89600000000000002</v>
          </cell>
          <cell r="M375">
            <v>8.9599999999999998E-7</v>
          </cell>
          <cell r="N375">
            <v>1116071.4285714286</v>
          </cell>
          <cell r="O375" t="str">
            <v>NPRD 95 P2-117, Hose Assembly - 0.0320M converted to hours</v>
          </cell>
          <cell r="Q375">
            <v>1</v>
          </cell>
          <cell r="R375">
            <v>0.51666666666666661</v>
          </cell>
          <cell r="S375">
            <v>0.46293333333333331</v>
          </cell>
          <cell r="T375">
            <v>7</v>
          </cell>
          <cell r="U375">
            <v>7</v>
          </cell>
          <cell r="V375" t="str">
            <v>77</v>
          </cell>
          <cell r="W375">
            <v>371</v>
          </cell>
          <cell r="X375" t="str">
            <v>AUXILIARY TANK - 1 - SCOUT</v>
          </cell>
          <cell r="Y375" t="str">
            <v>Y</v>
          </cell>
          <cell r="Z375" t="str">
            <v>Predicted to be repairable in situ. Expected to need 1 mechanic to conduct maintenance.  Remove and replace the part with standard Tools. Repair by exchange available at First or Second line without special facilities. No consumeables predicted. No Specia</v>
          </cell>
          <cell r="AA375" t="str">
            <v>YES</v>
          </cell>
          <cell r="AB375" t="str">
            <v>NO</v>
          </cell>
          <cell r="AC375">
            <v>0</v>
          </cell>
          <cell r="AD375">
            <v>0</v>
          </cell>
          <cell r="AE375">
            <v>0.51666666666666661</v>
          </cell>
          <cell r="AF375">
            <v>0</v>
          </cell>
          <cell r="AG375">
            <v>0</v>
          </cell>
          <cell r="AH375">
            <v>0</v>
          </cell>
          <cell r="AI375">
            <v>0</v>
          </cell>
          <cell r="AJ375">
            <v>0.51666666666666661</v>
          </cell>
          <cell r="AK375" t="str">
            <v xml:space="preserve">Predicted to be repairable in situ. </v>
          </cell>
          <cell r="AL375" t="str">
            <v xml:space="preserve">Expected to need 1 mechanic to conduct maintenance.  </v>
          </cell>
          <cell r="AO375" t="str">
            <v xml:space="preserve">Remove and replace the part with standard Tools. </v>
          </cell>
          <cell r="AR375" t="str">
            <v xml:space="preserve">Repair by exchange available at First or Second line without special facilities. </v>
          </cell>
          <cell r="AS375" t="str">
            <v xml:space="preserve">No consumeables predicted. </v>
          </cell>
          <cell r="AT375" t="str">
            <v xml:space="preserve">No Special Tools predicted. </v>
          </cell>
          <cell r="AU375">
            <v>1</v>
          </cell>
          <cell r="AV375" t="str">
            <v>No</v>
          </cell>
          <cell r="AW375" t="str">
            <v xml:space="preserve">No predicted life limitations. </v>
          </cell>
          <cell r="AY375">
            <v>392</v>
          </cell>
        </row>
        <row r="376">
          <cell r="A376">
            <v>393</v>
          </cell>
          <cell r="B376">
            <v>12</v>
          </cell>
          <cell r="C376" t="str">
            <v>FT28297</v>
          </cell>
          <cell r="E376" t="str">
            <v>AUXILIARY TANK - 1 - SCOUT</v>
          </cell>
          <cell r="F376" t="str">
            <v>Fitting</v>
          </cell>
          <cell r="G376" t="str">
            <v>Fuel Level Sensor LRU</v>
          </cell>
          <cell r="H376" t="str">
            <v>FLS backing ring</v>
          </cell>
          <cell r="I376">
            <v>1</v>
          </cell>
          <cell r="J376">
            <v>1</v>
          </cell>
          <cell r="K376">
            <v>0.89600000000000002</v>
          </cell>
          <cell r="L376">
            <v>0.89600000000000002</v>
          </cell>
          <cell r="M376">
            <v>8.9599999999999998E-7</v>
          </cell>
          <cell r="N376">
            <v>1116071.4285714286</v>
          </cell>
          <cell r="O376" t="str">
            <v>NPRD 95 P2- 176, Ring Backup - 0.0320M converted to hours</v>
          </cell>
          <cell r="Q376">
            <v>1</v>
          </cell>
          <cell r="R376">
            <v>0.93333333333333324</v>
          </cell>
          <cell r="S376">
            <v>0.8362666666666666</v>
          </cell>
          <cell r="T376">
            <v>7</v>
          </cell>
          <cell r="U376">
            <v>8</v>
          </cell>
          <cell r="V376" t="str">
            <v>78</v>
          </cell>
          <cell r="W376">
            <v>372</v>
          </cell>
          <cell r="X376" t="str">
            <v>AUXILIARY TANK - 1 - SCOUT</v>
          </cell>
          <cell r="Y376" t="str">
            <v>Y</v>
          </cell>
          <cell r="Z376" t="str">
            <v>Predicted to be repairable in situ. Expected to need 1 mechanic to conduct maintenance.  Remove the Top Access Plate. Remove and replace the FLS Backing Ring and Gasket as necessary. Reinstall in the reverse order. Repair by exchange available at First or</v>
          </cell>
          <cell r="AA376" t="str">
            <v>YES</v>
          </cell>
          <cell r="AB376" t="str">
            <v>NO</v>
          </cell>
          <cell r="AC376">
            <v>0</v>
          </cell>
          <cell r="AD376">
            <v>0.16666666666666666</v>
          </cell>
          <cell r="AE376">
            <v>0.51666666666666661</v>
          </cell>
          <cell r="AF376">
            <v>0.16666666666666666</v>
          </cell>
          <cell r="AG376">
            <v>8.3333333333333329E-2</v>
          </cell>
          <cell r="AH376">
            <v>0</v>
          </cell>
          <cell r="AI376">
            <v>0</v>
          </cell>
          <cell r="AJ376">
            <v>0.93333333333333324</v>
          </cell>
          <cell r="AK376" t="str">
            <v xml:space="preserve">Predicted to be repairable in situ. </v>
          </cell>
          <cell r="AL376" t="str">
            <v xml:space="preserve">Expected to need 1 mechanic to conduct maintenance.  </v>
          </cell>
          <cell r="AN376" t="str">
            <v xml:space="preserve">Remove the Top Access Plate. </v>
          </cell>
          <cell r="AO376" t="str">
            <v xml:space="preserve">Remove and replace the FLS Backing Ring and Gasket as necessary. </v>
          </cell>
          <cell r="AP376" t="str">
            <v xml:space="preserve">Reinstall in the reverse order. </v>
          </cell>
          <cell r="AR376" t="str">
            <v xml:space="preserve">Repair by exchange available at First or Second line without special facilities. </v>
          </cell>
          <cell r="AS376" t="str">
            <v xml:space="preserve">No consumeables predicted. </v>
          </cell>
          <cell r="AT376" t="str">
            <v xml:space="preserve">No Special Tools predicted. </v>
          </cell>
          <cell r="AU376">
            <v>1</v>
          </cell>
          <cell r="AV376" t="str">
            <v>No</v>
          </cell>
          <cell r="AW376" t="str">
            <v xml:space="preserve">No predicted life limitations. </v>
          </cell>
          <cell r="AY376">
            <v>393</v>
          </cell>
        </row>
        <row r="377">
          <cell r="A377">
            <v>394</v>
          </cell>
          <cell r="B377">
            <v>3</v>
          </cell>
          <cell r="C377" t="str">
            <v>FT28270/8</v>
          </cell>
          <cell r="E377" t="str">
            <v>AUXILIARY TANK - 1 - SCOUT</v>
          </cell>
          <cell r="F377" t="str">
            <v>Fitting</v>
          </cell>
          <cell r="G377" t="str">
            <v>Fuel Level Sensor LRU</v>
          </cell>
          <cell r="H377" t="str">
            <v>Fuel Level Sensor Unit</v>
          </cell>
          <cell r="I377">
            <v>1</v>
          </cell>
          <cell r="J377">
            <v>1</v>
          </cell>
          <cell r="K377">
            <v>13</v>
          </cell>
          <cell r="L377">
            <v>13</v>
          </cell>
          <cell r="M377">
            <v>1.2999999999999999E-5</v>
          </cell>
          <cell r="N377">
            <v>76923.076923076922</v>
          </cell>
          <cell r="O377" t="str">
            <v>NPRD 95 P2-182, Sensor Level Liquid - 2.6 GB converted to GM.</v>
          </cell>
          <cell r="Q377">
            <v>1</v>
          </cell>
          <cell r="R377">
            <v>0.26666666666666666</v>
          </cell>
          <cell r="S377">
            <v>3.4666666666666668</v>
          </cell>
          <cell r="T377">
            <v>7</v>
          </cell>
          <cell r="U377">
            <v>8</v>
          </cell>
          <cell r="V377" t="str">
            <v>78</v>
          </cell>
          <cell r="W377">
            <v>373</v>
          </cell>
          <cell r="X377" t="str">
            <v>AUXILIARY TANK - 1 - SCOUT</v>
          </cell>
          <cell r="Y377" t="str">
            <v>Y</v>
          </cell>
          <cell r="Z377" t="str">
            <v>Predicted to be repairable in situ. Expected to need 1 mechanic to conduct maintenance.  Remove and replace the part with standard Tools. Repair by exchange available at First or Second line without special facilities. No consumeables predicted. No Specia</v>
          </cell>
          <cell r="AA377" t="str">
            <v>YES</v>
          </cell>
          <cell r="AB377" t="str">
            <v>NO</v>
          </cell>
          <cell r="AC377">
            <v>0</v>
          </cell>
          <cell r="AD377">
            <v>0</v>
          </cell>
          <cell r="AE377">
            <v>0.26666666666666666</v>
          </cell>
          <cell r="AF377">
            <v>0</v>
          </cell>
          <cell r="AG377">
            <v>0</v>
          </cell>
          <cell r="AH377">
            <v>0</v>
          </cell>
          <cell r="AI377">
            <v>0</v>
          </cell>
          <cell r="AJ377">
            <v>0.26666666666666666</v>
          </cell>
          <cell r="AK377" t="str">
            <v xml:space="preserve">Predicted to be repairable in situ. </v>
          </cell>
          <cell r="AL377" t="str">
            <v xml:space="preserve">Expected to need 1 mechanic to conduct maintenance.  </v>
          </cell>
          <cell r="AO377" t="str">
            <v xml:space="preserve">Remove and replace the part with standard Tools. </v>
          </cell>
          <cell r="AR377" t="str">
            <v xml:space="preserve">Repair by exchange available at First or Second line without special facilities. </v>
          </cell>
          <cell r="AS377" t="str">
            <v xml:space="preserve">No consumeables predicted. </v>
          </cell>
          <cell r="AT377" t="str">
            <v xml:space="preserve">No Special Tools predicted. </v>
          </cell>
          <cell r="AU377">
            <v>1</v>
          </cell>
          <cell r="AV377" t="str">
            <v>No</v>
          </cell>
          <cell r="AW377" t="str">
            <v xml:space="preserve">No predicted life limitations. </v>
          </cell>
          <cell r="AY377">
            <v>394</v>
          </cell>
        </row>
        <row r="378">
          <cell r="A378">
            <v>395</v>
          </cell>
          <cell r="B378">
            <v>13</v>
          </cell>
          <cell r="C378" t="str">
            <v>FT28296</v>
          </cell>
          <cell r="E378" t="str">
            <v>AUXILIARY TANK - 1 - SCOUT</v>
          </cell>
          <cell r="F378" t="str">
            <v>Seal</v>
          </cell>
          <cell r="G378" t="str">
            <v>Fuel Level Sensor LRU</v>
          </cell>
          <cell r="H378" t="str">
            <v>FLS Gasket</v>
          </cell>
          <cell r="I378">
            <v>2</v>
          </cell>
          <cell r="J378">
            <v>2</v>
          </cell>
          <cell r="K378">
            <v>2.8915175482151878E-3</v>
          </cell>
          <cell r="L378">
            <v>5.7830350964303756E-3</v>
          </cell>
          <cell r="M378">
            <v>5.7830350964303757E-9</v>
          </cell>
          <cell r="N378">
            <v>172919580</v>
          </cell>
          <cell r="O378" t="str">
            <v>NPRD 95 P2- 98, Gasket P# 2-242N674-70 - 1/864.5979 GF converted to GM.</v>
          </cell>
          <cell r="Q378">
            <v>1</v>
          </cell>
          <cell r="R378">
            <v>0.93333333333333324</v>
          </cell>
          <cell r="S378">
            <v>2.6987497116675082E-3</v>
          </cell>
          <cell r="T378">
            <v>7</v>
          </cell>
          <cell r="U378">
            <v>8</v>
          </cell>
          <cell r="V378" t="str">
            <v>78</v>
          </cell>
          <cell r="W378">
            <v>374</v>
          </cell>
          <cell r="X378" t="str">
            <v>AUXILIARY TANK - 1 - SCOUT</v>
          </cell>
          <cell r="Y378" t="str">
            <v>Y</v>
          </cell>
          <cell r="Z378" t="str">
            <v>Predicted to be repairable in situ. Expected to need 1 mechanic to conduct maintenance.  Remove the Top Access Plate. Remove and replace the FLS Backing Ring and Gasket as necessary. Reinstall in the reverse order. Repair by exchange available at First or</v>
          </cell>
          <cell r="AA378" t="str">
            <v>YES</v>
          </cell>
          <cell r="AB378" t="str">
            <v>NO</v>
          </cell>
          <cell r="AC378">
            <v>0</v>
          </cell>
          <cell r="AD378">
            <v>0.16666666666666666</v>
          </cell>
          <cell r="AE378">
            <v>0.51666666666666661</v>
          </cell>
          <cell r="AF378">
            <v>0.16666666666666666</v>
          </cell>
          <cell r="AG378">
            <v>8.3333333333333329E-2</v>
          </cell>
          <cell r="AH378">
            <v>0</v>
          </cell>
          <cell r="AI378">
            <v>0</v>
          </cell>
          <cell r="AJ378">
            <v>0.93333333333333324</v>
          </cell>
          <cell r="AK378" t="str">
            <v xml:space="preserve">Predicted to be repairable in situ. </v>
          </cell>
          <cell r="AL378" t="str">
            <v xml:space="preserve">Expected to need 1 mechanic to conduct maintenance.  </v>
          </cell>
          <cell r="AN378" t="str">
            <v xml:space="preserve">Remove the Top Access Plate. </v>
          </cell>
          <cell r="AO378" t="str">
            <v xml:space="preserve">Remove and replace the FLS Backing Ring and Gasket as necessary. </v>
          </cell>
          <cell r="AP378" t="str">
            <v xml:space="preserve">Reinstall in the reverse order. </v>
          </cell>
          <cell r="AR378" t="str">
            <v xml:space="preserve">Repair by exchange available at First or Second line without special facilities. </v>
          </cell>
          <cell r="AS378" t="str">
            <v xml:space="preserve">No consumeables predicted. </v>
          </cell>
          <cell r="AT378" t="str">
            <v xml:space="preserve">No Special Tools predicted. </v>
          </cell>
          <cell r="AU378">
            <v>1</v>
          </cell>
          <cell r="AV378" t="str">
            <v>yes - 10 years</v>
          </cell>
          <cell r="AW378" t="str">
            <v>Life Limited.  Exchange at 10 years.</v>
          </cell>
          <cell r="AY378">
            <v>395</v>
          </cell>
        </row>
        <row r="379">
          <cell r="A379">
            <v>396</v>
          </cell>
          <cell r="B379">
            <v>18</v>
          </cell>
          <cell r="C379" t="str">
            <v>BT-M5X30HX/SS</v>
          </cell>
          <cell r="E379" t="str">
            <v>AUXILIARY TANK - 1 - SCOUT</v>
          </cell>
          <cell r="F379" t="str">
            <v>Fastener</v>
          </cell>
          <cell r="G379" t="str">
            <v>Fuel Level Sensor LRU</v>
          </cell>
          <cell r="H379" t="str">
            <v>Bolt SAE</v>
          </cell>
          <cell r="I379">
            <v>5</v>
          </cell>
          <cell r="J379">
            <v>5</v>
          </cell>
          <cell r="K379">
            <v>5.6000000000000001E-2</v>
          </cell>
          <cell r="L379">
            <v>0.28000000000000003</v>
          </cell>
          <cell r="M379">
            <v>2.8000000000000002E-7</v>
          </cell>
          <cell r="N379">
            <v>3571428.5714285709</v>
          </cell>
          <cell r="O379" t="str">
            <v>NPRD 95 P2-20, Bolt Hex Head - 0.0020M converted to hours</v>
          </cell>
          <cell r="Q379">
            <v>1</v>
          </cell>
          <cell r="R379">
            <v>0.05</v>
          </cell>
          <cell r="S379">
            <v>2.8000000000000004E-3</v>
          </cell>
          <cell r="T379">
            <v>7</v>
          </cell>
          <cell r="U379">
            <v>8</v>
          </cell>
          <cell r="V379" t="str">
            <v>78</v>
          </cell>
          <cell r="W379">
            <v>375</v>
          </cell>
          <cell r="X379" t="str">
            <v>AUXILIARY TANK - 1 - SCOUT</v>
          </cell>
          <cell r="Y379" t="str">
            <v>Y</v>
          </cell>
          <cell r="Z379" t="str">
            <v>Predicted to be repairable in situ. Expected to need 1 mechanic to conduct maintenance.  Remove and replace the part with standard Tools. Repair by exchange available at First or Second line without special facilities. No consumeables predicted. No Specia</v>
          </cell>
          <cell r="AA379" t="str">
            <v>YES</v>
          </cell>
          <cell r="AB379" t="str">
            <v>NO</v>
          </cell>
          <cell r="AC379">
            <v>0</v>
          </cell>
          <cell r="AD379">
            <v>0</v>
          </cell>
          <cell r="AE379">
            <v>0.05</v>
          </cell>
          <cell r="AF379">
            <v>0</v>
          </cell>
          <cell r="AG379">
            <v>0</v>
          </cell>
          <cell r="AH379">
            <v>0</v>
          </cell>
          <cell r="AI379">
            <v>0</v>
          </cell>
          <cell r="AJ379">
            <v>0.05</v>
          </cell>
          <cell r="AK379" t="str">
            <v xml:space="preserve">Predicted to be repairable in situ. </v>
          </cell>
          <cell r="AL379" t="str">
            <v xml:space="preserve">Expected to need 1 mechanic to conduct maintenance.  </v>
          </cell>
          <cell r="AO379" t="str">
            <v xml:space="preserve">Remove and replace the part with standard Tools. </v>
          </cell>
          <cell r="AR379" t="str">
            <v xml:space="preserve">Repair by exchange available at First or Second line without special facilities. </v>
          </cell>
          <cell r="AS379" t="str">
            <v xml:space="preserve">No consumeables predicted. </v>
          </cell>
          <cell r="AT379" t="str">
            <v xml:space="preserve">No Special Tools predicted. </v>
          </cell>
          <cell r="AU379">
            <v>1</v>
          </cell>
          <cell r="AV379" t="str">
            <v>No</v>
          </cell>
          <cell r="AW379" t="str">
            <v xml:space="preserve">No predicted life limitations. </v>
          </cell>
          <cell r="AY379">
            <v>396</v>
          </cell>
        </row>
        <row r="380">
          <cell r="A380">
            <v>397</v>
          </cell>
          <cell r="B380">
            <v>4</v>
          </cell>
          <cell r="C380" t="str">
            <v>Z-W-M5</v>
          </cell>
          <cell r="E380" t="str">
            <v>AUXILIARY TANK - 1 - SCOUT</v>
          </cell>
          <cell r="F380" t="str">
            <v>Fastener</v>
          </cell>
          <cell r="G380" t="str">
            <v>Fuel Level Sensor LRU</v>
          </cell>
          <cell r="H380" t="str">
            <v>Washer SAE</v>
          </cell>
          <cell r="I380">
            <v>5</v>
          </cell>
          <cell r="J380">
            <v>5</v>
          </cell>
          <cell r="K380">
            <v>1.6613753838518822E-2</v>
          </cell>
          <cell r="L380">
            <v>8.3068769192594108E-2</v>
          </cell>
          <cell r="M380">
            <v>8.3068769192594113E-8</v>
          </cell>
          <cell r="N380">
            <v>12038218.571428571</v>
          </cell>
          <cell r="O380" t="str">
            <v>NPRD 95 P2-237, Washer P# 7748743 - 1/1685.3506M GM converted to hours</v>
          </cell>
          <cell r="Q380">
            <v>1</v>
          </cell>
          <cell r="R380">
            <v>0.05</v>
          </cell>
          <cell r="S380">
            <v>8.3068769192594111E-4</v>
          </cell>
          <cell r="T380">
            <v>7</v>
          </cell>
          <cell r="U380">
            <v>8</v>
          </cell>
          <cell r="V380" t="str">
            <v>78</v>
          </cell>
          <cell r="W380">
            <v>376</v>
          </cell>
          <cell r="X380" t="str">
            <v>AUXILIARY TANK - 1 - SCOUT</v>
          </cell>
          <cell r="Y380" t="str">
            <v>Y</v>
          </cell>
          <cell r="Z380" t="str">
            <v>Predicted to be repairable in situ. Expected to need 1 mechanic to conduct maintenance.  Remove and replace the part with standard Tools. Repair by exchange available at First or Second line without special facilities. No consumeables predicted. No Specia</v>
          </cell>
          <cell r="AA380" t="str">
            <v>YES</v>
          </cell>
          <cell r="AB380" t="str">
            <v>NO</v>
          </cell>
          <cell r="AC380">
            <v>0</v>
          </cell>
          <cell r="AD380">
            <v>0</v>
          </cell>
          <cell r="AE380">
            <v>0.05</v>
          </cell>
          <cell r="AF380">
            <v>0</v>
          </cell>
          <cell r="AG380">
            <v>0</v>
          </cell>
          <cell r="AH380">
            <v>0</v>
          </cell>
          <cell r="AI380">
            <v>0</v>
          </cell>
          <cell r="AJ380">
            <v>0.05</v>
          </cell>
          <cell r="AK380" t="str">
            <v xml:space="preserve">Predicted to be repairable in situ. </v>
          </cell>
          <cell r="AL380" t="str">
            <v xml:space="preserve">Expected to need 1 mechanic to conduct maintenance.  </v>
          </cell>
          <cell r="AO380" t="str">
            <v xml:space="preserve">Remove and replace the part with standard Tools. </v>
          </cell>
          <cell r="AR380" t="str">
            <v xml:space="preserve">Repair by exchange available at First or Second line without special facilities. </v>
          </cell>
          <cell r="AS380" t="str">
            <v xml:space="preserve">No consumeables predicted. </v>
          </cell>
          <cell r="AT380" t="str">
            <v xml:space="preserve">No Special Tools predicted. (May require 1/2 inch spanners due to part availability).  </v>
          </cell>
          <cell r="AU380">
            <v>1</v>
          </cell>
          <cell r="AV380" t="str">
            <v>No</v>
          </cell>
          <cell r="AW380" t="str">
            <v xml:space="preserve">No predicted life limitations. </v>
          </cell>
          <cell r="AY380">
            <v>397</v>
          </cell>
        </row>
        <row r="381">
          <cell r="A381">
            <v>398</v>
          </cell>
          <cell r="B381">
            <v>35</v>
          </cell>
          <cell r="C381" t="str">
            <v/>
          </cell>
          <cell r="E381" t="str">
            <v>AUXILIARY TANK - 1 - SCOUT</v>
          </cell>
          <cell r="F381" t="str">
            <v>Fitting</v>
          </cell>
          <cell r="G381" t="str">
            <v>Immersed Pump LRU</v>
          </cell>
          <cell r="H381" t="str">
            <v>Immersed Pump Assembly</v>
          </cell>
          <cell r="I381">
            <v>1</v>
          </cell>
          <cell r="J381">
            <v>1</v>
          </cell>
          <cell r="K381">
            <v>5.403027507677038</v>
          </cell>
          <cell r="L381">
            <v>5.403027507677038</v>
          </cell>
          <cell r="M381">
            <v>5.4030275076770382E-6</v>
          </cell>
          <cell r="N381">
            <v>185081.41936703504</v>
          </cell>
          <cell r="O381" t="str">
            <v>Similarity to FT54323</v>
          </cell>
          <cell r="Q381">
            <v>1</v>
          </cell>
          <cell r="R381">
            <v>1.1333333333333333</v>
          </cell>
          <cell r="S381">
            <v>6.1234311753673092</v>
          </cell>
          <cell r="T381">
            <v>7</v>
          </cell>
          <cell r="U381">
            <v>9</v>
          </cell>
          <cell r="V381" t="str">
            <v>79</v>
          </cell>
          <cell r="W381">
            <v>377</v>
          </cell>
          <cell r="X381" t="str">
            <v>AUXILIARY TANK - 1 - SCOUT</v>
          </cell>
          <cell r="Y381" t="str">
            <v>Y</v>
          </cell>
          <cell r="Z381" t="str">
            <v>Predicted to be repairable in situ. Expected to need 1 mechanic to conduct maintenance.  Remove the Top Access Plate. Remove Protective box mounted to the Top Access Plate to access the part. Remove and replace the part with standard Tools.Reinstall in th</v>
          </cell>
          <cell r="AA381" t="str">
            <v>YES</v>
          </cell>
          <cell r="AB381" t="str">
            <v>NO</v>
          </cell>
          <cell r="AC381">
            <v>0</v>
          </cell>
          <cell r="AD381">
            <v>0.22500000000000001</v>
          </cell>
          <cell r="AE381">
            <v>0.68333333333333335</v>
          </cell>
          <cell r="AF381">
            <v>0.22500000000000001</v>
          </cell>
          <cell r="AG381">
            <v>0</v>
          </cell>
          <cell r="AH381">
            <v>0</v>
          </cell>
          <cell r="AI381">
            <v>0</v>
          </cell>
          <cell r="AJ381">
            <v>1.1333333333333333</v>
          </cell>
          <cell r="AK381" t="str">
            <v xml:space="preserve">Predicted to be repairable in situ. </v>
          </cell>
          <cell r="AL381" t="str">
            <v xml:space="preserve">Expected to need 1 mechanic to conduct maintenance.  </v>
          </cell>
          <cell r="AN381" t="str">
            <v xml:space="preserve">Remove the Top Access Plate. Remove Protective box mounted to the Top Access Plate to access the part. </v>
          </cell>
          <cell r="AO381" t="str">
            <v>Remove and replace the part with standard Tools.</v>
          </cell>
          <cell r="AP381" t="str">
            <v xml:space="preserve">Reinstall in the reverse order. </v>
          </cell>
          <cell r="AR381" t="str">
            <v xml:space="preserve">Repair by exchange available at First or Second line without special facilities. </v>
          </cell>
          <cell r="AS381" t="str">
            <v xml:space="preserve">No consumeables predicted. </v>
          </cell>
          <cell r="AT381" t="str">
            <v xml:space="preserve">No Special Tools predicted. </v>
          </cell>
          <cell r="AU381">
            <v>1</v>
          </cell>
          <cell r="AV381" t="str">
            <v>No</v>
          </cell>
          <cell r="AW381" t="str">
            <v xml:space="preserve">No predicted life limitations. </v>
          </cell>
          <cell r="AY381">
            <v>398</v>
          </cell>
        </row>
        <row r="382">
          <cell r="A382">
            <v>399</v>
          </cell>
          <cell r="B382">
            <v>13</v>
          </cell>
          <cell r="C382" t="str">
            <v/>
          </cell>
          <cell r="E382" t="str">
            <v>AUXILIARY TANK - 1 - SCOUT</v>
          </cell>
          <cell r="F382" t="str">
            <v>Seal</v>
          </cell>
          <cell r="G382" t="str">
            <v>Immersed Pump LRU</v>
          </cell>
          <cell r="H382" t="str">
            <v>Gasket - Pump Mounting</v>
          </cell>
          <cell r="I382">
            <v>2</v>
          </cell>
          <cell r="J382">
            <v>2</v>
          </cell>
          <cell r="K382">
            <v>2.8915175482151878E-3</v>
          </cell>
          <cell r="L382">
            <v>5.7830350964303756E-3</v>
          </cell>
          <cell r="M382">
            <v>5.7830350964303757E-9</v>
          </cell>
          <cell r="N382">
            <v>172919580</v>
          </cell>
          <cell r="O382" t="str">
            <v>NPRD 95 P2- 98, Gasket P# 2-242N674-70 - 1/864.5979 GF converted to GM.</v>
          </cell>
          <cell r="Q382">
            <v>1</v>
          </cell>
          <cell r="R382">
            <v>1.1333333333333333</v>
          </cell>
          <cell r="S382">
            <v>3.2770532213105461E-3</v>
          </cell>
          <cell r="T382">
            <v>7</v>
          </cell>
          <cell r="U382">
            <v>9</v>
          </cell>
          <cell r="V382" t="str">
            <v>79</v>
          </cell>
          <cell r="W382">
            <v>378</v>
          </cell>
          <cell r="X382" t="str">
            <v>AUXILIARY TANK - 1 - SCOUT</v>
          </cell>
          <cell r="Y382" t="str">
            <v>Y</v>
          </cell>
          <cell r="Z382" t="str">
            <v>Predicted to be repairable in situ. Expected to need 1 mechanic to conduct maintenance.  Remove the Top Access Plate. Remove Protective box mounted to the Top Access Plate to access the part. Remove and replace the part with standard Tools.Reinstall in th</v>
          </cell>
          <cell r="AA382" t="str">
            <v>YES</v>
          </cell>
          <cell r="AB382" t="str">
            <v>NO</v>
          </cell>
          <cell r="AC382">
            <v>0</v>
          </cell>
          <cell r="AD382">
            <v>0.22500000000000001</v>
          </cell>
          <cell r="AE382">
            <v>0.68333333333333335</v>
          </cell>
          <cell r="AF382">
            <v>0.22500000000000001</v>
          </cell>
          <cell r="AG382">
            <v>0</v>
          </cell>
          <cell r="AH382">
            <v>0</v>
          </cell>
          <cell r="AI382">
            <v>0</v>
          </cell>
          <cell r="AJ382">
            <v>1.1333333333333333</v>
          </cell>
          <cell r="AK382" t="str">
            <v xml:space="preserve">Predicted to be repairable in situ. </v>
          </cell>
          <cell r="AL382" t="str">
            <v xml:space="preserve">Expected to need 1 mechanic to conduct maintenance.  </v>
          </cell>
          <cell r="AN382" t="str">
            <v xml:space="preserve">Remove the Top Access Plate. Remove Protective box mounted to the Top Access Plate to access the part. </v>
          </cell>
          <cell r="AO382" t="str">
            <v>Remove and replace the part with standard Tools.</v>
          </cell>
          <cell r="AP382" t="str">
            <v xml:space="preserve">Reinstall in the reverse order. </v>
          </cell>
          <cell r="AR382" t="str">
            <v xml:space="preserve">Repair by exchange available at First or Second line without special facilities. </v>
          </cell>
          <cell r="AS382" t="str">
            <v xml:space="preserve">No consumeables predicted. </v>
          </cell>
          <cell r="AT382" t="str">
            <v xml:space="preserve">No Special Tools predicted. </v>
          </cell>
          <cell r="AU382">
            <v>1</v>
          </cell>
          <cell r="AV382" t="str">
            <v>yes - 10 years</v>
          </cell>
          <cell r="AW382" t="str">
            <v>Life Limited.  Exchange at 10 years.</v>
          </cell>
          <cell r="AY382">
            <v>399</v>
          </cell>
        </row>
        <row r="383">
          <cell r="A383">
            <v>400</v>
          </cell>
          <cell r="B383">
            <v>48</v>
          </cell>
          <cell r="C383" t="str">
            <v/>
          </cell>
          <cell r="E383" t="str">
            <v>AUXILIARY TANK - 1 - SCOUT</v>
          </cell>
          <cell r="F383" t="str">
            <v>Fitting</v>
          </cell>
          <cell r="G383" t="str">
            <v>Immersed Pump LRU</v>
          </cell>
          <cell r="H383" t="str">
            <v>Pump Cover Box</v>
          </cell>
          <cell r="I383">
            <v>1</v>
          </cell>
          <cell r="J383">
            <v>1</v>
          </cell>
          <cell r="K383">
            <v>0.2990475336054666</v>
          </cell>
          <cell r="L383">
            <v>0.2990475336054666</v>
          </cell>
          <cell r="M383">
            <v>2.9904753360546658E-7</v>
          </cell>
          <cell r="N383">
            <v>3343950</v>
          </cell>
          <cell r="O383" t="str">
            <v>NPRD 95 P3-329, Housing Assembly - 0/93.6306M converted to hours</v>
          </cell>
          <cell r="Q383">
            <v>0</v>
          </cell>
          <cell r="R383">
            <v>0.98333333333333328</v>
          </cell>
          <cell r="S383">
            <v>0.29406340804537545</v>
          </cell>
          <cell r="T383">
            <v>7</v>
          </cell>
          <cell r="U383">
            <v>9</v>
          </cell>
          <cell r="V383" t="str">
            <v>79</v>
          </cell>
          <cell r="W383">
            <v>379</v>
          </cell>
          <cell r="X383" t="str">
            <v>AUXILIARY TANK - 1 - SCOUT</v>
          </cell>
          <cell r="Z383" t="str">
            <v>Predicted to be repairable in situ. Expected to need 1 mechanic to conduct maintenance.  Remove the Top Access Plate. Remove and replace the part with standard Tools.Reinstall in the reverse order. Repair by exchange available at First or Second line with</v>
          </cell>
          <cell r="AA383" t="str">
            <v>YES</v>
          </cell>
          <cell r="AB383" t="str">
            <v>NO</v>
          </cell>
          <cell r="AC383">
            <v>0</v>
          </cell>
          <cell r="AD383">
            <v>0.22500000000000001</v>
          </cell>
          <cell r="AE383">
            <v>0.53333333333333333</v>
          </cell>
          <cell r="AF383">
            <v>0.22500000000000001</v>
          </cell>
          <cell r="AG383">
            <v>0</v>
          </cell>
          <cell r="AH383">
            <v>0</v>
          </cell>
          <cell r="AI383">
            <v>0</v>
          </cell>
          <cell r="AJ383">
            <v>0.98333333333333328</v>
          </cell>
          <cell r="AK383" t="str">
            <v xml:space="preserve">Predicted to be repairable in situ. </v>
          </cell>
          <cell r="AL383" t="str">
            <v xml:space="preserve">Expected to need 1 mechanic to conduct maintenance.  </v>
          </cell>
          <cell r="AN383" t="str">
            <v xml:space="preserve">Remove the Top Access Plate. </v>
          </cell>
          <cell r="AO383" t="str">
            <v>Remove and replace the part with standard Tools.</v>
          </cell>
          <cell r="AP383" t="str">
            <v xml:space="preserve">Reinstall in the reverse order. </v>
          </cell>
          <cell r="AR383" t="str">
            <v xml:space="preserve">Repair by exchange available at First or Second line without special facilities. </v>
          </cell>
          <cell r="AS383" t="str">
            <v xml:space="preserve">No consumeables predicted. </v>
          </cell>
          <cell r="AT383" t="str">
            <v xml:space="preserve">No Special Tools predicted. </v>
          </cell>
          <cell r="AU383">
            <v>1</v>
          </cell>
          <cell r="AV383" t="str">
            <v>No</v>
          </cell>
          <cell r="AW383" t="str">
            <v xml:space="preserve">No predicted life limitations. </v>
          </cell>
          <cell r="AY383">
            <v>400</v>
          </cell>
        </row>
        <row r="384">
          <cell r="A384">
            <v>401</v>
          </cell>
          <cell r="B384">
            <v>47</v>
          </cell>
          <cell r="C384" t="str">
            <v>FT28427</v>
          </cell>
          <cell r="E384" t="str">
            <v>AUXILIARY TANK - 1 - SCOUT</v>
          </cell>
          <cell r="F384" t="str">
            <v>Fitting</v>
          </cell>
          <cell r="G384" t="str">
            <v>Immersed Pump LRU</v>
          </cell>
          <cell r="H384" t="str">
            <v>Downward Pump Pipe</v>
          </cell>
          <cell r="I384">
            <v>1</v>
          </cell>
          <cell r="J384">
            <v>1</v>
          </cell>
          <cell r="K384">
            <v>0.89600000000000002</v>
          </cell>
          <cell r="L384">
            <v>0.89600000000000002</v>
          </cell>
          <cell r="M384">
            <v>8.9599999999999998E-7</v>
          </cell>
          <cell r="N384">
            <v>1116071.4285714286</v>
          </cell>
          <cell r="O384" t="str">
            <v>NPRD 95 P2-117, Hose Assembly - 0.0320M converted to hours</v>
          </cell>
          <cell r="Q384">
            <v>1</v>
          </cell>
          <cell r="R384">
            <v>0.96666666666666667</v>
          </cell>
          <cell r="S384">
            <v>0.86613333333333331</v>
          </cell>
          <cell r="T384">
            <v>7</v>
          </cell>
          <cell r="U384">
            <v>9</v>
          </cell>
          <cell r="V384" t="str">
            <v>79</v>
          </cell>
          <cell r="W384">
            <v>380</v>
          </cell>
          <cell r="X384" t="str">
            <v>AUXILIARY TANK - 1 - SCOUT</v>
          </cell>
          <cell r="Z384" t="str">
            <v>Predicted to be repairable in situ. Expected to need 1 mechanic to conduct maintenance.  Remove the Top Access Plate. Remove and replace the part with standard Tools. Reinstall in the reverse order. Repair by exchange available at First or Second line wit</v>
          </cell>
          <cell r="AA384" t="str">
            <v>YES</v>
          </cell>
          <cell r="AB384" t="str">
            <v>NO</v>
          </cell>
          <cell r="AC384">
            <v>0</v>
          </cell>
          <cell r="AD384">
            <v>0.22500000000000001</v>
          </cell>
          <cell r="AE384">
            <v>0.51666666666666672</v>
          </cell>
          <cell r="AF384">
            <v>0.22500000000000001</v>
          </cell>
          <cell r="AG384">
            <v>0</v>
          </cell>
          <cell r="AH384">
            <v>0</v>
          </cell>
          <cell r="AI384">
            <v>0</v>
          </cell>
          <cell r="AJ384">
            <v>0.96666666666666667</v>
          </cell>
          <cell r="AK384" t="str">
            <v xml:space="preserve">Predicted to be repairable in situ. </v>
          </cell>
          <cell r="AL384" t="str">
            <v xml:space="preserve">Expected to need 1 mechanic to conduct maintenance.  </v>
          </cell>
          <cell r="AN384" t="str">
            <v xml:space="preserve">Remove the Top Access Plate. </v>
          </cell>
          <cell r="AO384" t="str">
            <v xml:space="preserve">Remove and replace the part with standard Tools. </v>
          </cell>
          <cell r="AP384" t="str">
            <v xml:space="preserve">Reinstall in the reverse order. </v>
          </cell>
          <cell r="AR384" t="str">
            <v xml:space="preserve">Repair by exchange available at First or Second line without special facilities. </v>
          </cell>
          <cell r="AS384" t="str">
            <v xml:space="preserve">No consumeables predicted. </v>
          </cell>
          <cell r="AT384" t="str">
            <v xml:space="preserve">No Special Tools predicted. </v>
          </cell>
          <cell r="AU384">
            <v>1</v>
          </cell>
          <cell r="AV384" t="str">
            <v>No</v>
          </cell>
          <cell r="AW384" t="str">
            <v xml:space="preserve">No predicted life limitations. </v>
          </cell>
          <cell r="AY384">
            <v>401</v>
          </cell>
        </row>
        <row r="385">
          <cell r="A385">
            <v>402</v>
          </cell>
          <cell r="B385">
            <v>18</v>
          </cell>
          <cell r="C385" t="str">
            <v>BT-M6X20HX</v>
          </cell>
          <cell r="E385" t="str">
            <v>AUXILIARY TANK - 1 - SCOUT</v>
          </cell>
          <cell r="F385" t="str">
            <v>Fastener</v>
          </cell>
          <cell r="G385" t="str">
            <v>Immersed Pump LRU</v>
          </cell>
          <cell r="H385" t="str">
            <v>Bolt - M6 - Pump Mounting</v>
          </cell>
          <cell r="I385">
            <v>6</v>
          </cell>
          <cell r="J385">
            <v>6</v>
          </cell>
          <cell r="K385">
            <v>5.6000000000000001E-2</v>
          </cell>
          <cell r="L385">
            <v>0.33600000000000002</v>
          </cell>
          <cell r="M385">
            <v>3.3600000000000004E-7</v>
          </cell>
          <cell r="N385">
            <v>2976190.4761904762</v>
          </cell>
          <cell r="O385" t="str">
            <v>NPRD 95 P2-20, Bolt Hex Head - 0.0020M converted to hours</v>
          </cell>
          <cell r="Q385">
            <v>1</v>
          </cell>
          <cell r="R385">
            <v>1.0833333333333333</v>
          </cell>
          <cell r="S385">
            <v>6.066666666666666E-2</v>
          </cell>
          <cell r="T385">
            <v>7</v>
          </cell>
          <cell r="U385">
            <v>9</v>
          </cell>
          <cell r="V385" t="str">
            <v>79</v>
          </cell>
          <cell r="W385">
            <v>381</v>
          </cell>
          <cell r="X385" t="str">
            <v>AUXILIARY TANK - 1 - SCOUT</v>
          </cell>
          <cell r="Y385" t="str">
            <v>Y</v>
          </cell>
          <cell r="Z385" t="str">
            <v>Predicted to be repairable in situ. Expected to need 1 mechanic to conduct maintenance.  Remove the Top Access Plate. Remove Protective box mounted to the Top Access Plate to access the part. Remove and replace the part with standard Tools.Reinstall in th</v>
          </cell>
          <cell r="AA385" t="str">
            <v>YES</v>
          </cell>
          <cell r="AB385" t="str">
            <v>NO</v>
          </cell>
          <cell r="AC385">
            <v>0</v>
          </cell>
          <cell r="AD385">
            <v>0.22500000000000001</v>
          </cell>
          <cell r="AE385">
            <v>0.6333333333333333</v>
          </cell>
          <cell r="AF385">
            <v>0.22500000000000001</v>
          </cell>
          <cell r="AG385">
            <v>0</v>
          </cell>
          <cell r="AH385">
            <v>0</v>
          </cell>
          <cell r="AI385">
            <v>0</v>
          </cell>
          <cell r="AJ385">
            <v>1.0833333333333333</v>
          </cell>
          <cell r="AK385" t="str">
            <v xml:space="preserve">Predicted to be repairable in situ. </v>
          </cell>
          <cell r="AL385" t="str">
            <v xml:space="preserve">Expected to need 1 mechanic to conduct maintenance.  </v>
          </cell>
          <cell r="AN385" t="str">
            <v xml:space="preserve">Remove the Top Access Plate. Remove Protective box mounted to the Top Access Plate to access the part. </v>
          </cell>
          <cell r="AO385" t="str">
            <v>Remove and replace the part with standard Tools.</v>
          </cell>
          <cell r="AP385" t="str">
            <v xml:space="preserve">Reinstall in the reverse order. </v>
          </cell>
          <cell r="AR385" t="str">
            <v xml:space="preserve">Repair by exchange available at First or Second line without special facilities. </v>
          </cell>
          <cell r="AS385" t="str">
            <v xml:space="preserve">No consumeables predicted. </v>
          </cell>
          <cell r="AT385" t="str">
            <v xml:space="preserve">No Special Tools predicted. </v>
          </cell>
          <cell r="AU385">
            <v>1</v>
          </cell>
          <cell r="AV385" t="str">
            <v>No</v>
          </cell>
          <cell r="AW385" t="str">
            <v xml:space="preserve">No predicted life limitations. </v>
          </cell>
          <cell r="AY385">
            <v>402</v>
          </cell>
        </row>
        <row r="386">
          <cell r="A386">
            <v>403</v>
          </cell>
          <cell r="B386">
            <v>21</v>
          </cell>
          <cell r="C386" t="str">
            <v>NT-M6</v>
          </cell>
          <cell r="E386" t="str">
            <v>AUXILIARY TANK - 1 - SCOUT</v>
          </cell>
          <cell r="F386" t="str">
            <v>Fastener</v>
          </cell>
          <cell r="G386" t="str">
            <v>Immersed Pump LRU</v>
          </cell>
          <cell r="H386" t="str">
            <v>Nut - M6 - Pump Mounting</v>
          </cell>
          <cell r="I386">
            <v>6</v>
          </cell>
          <cell r="J386">
            <v>6</v>
          </cell>
          <cell r="K386">
            <v>4.4857137227114409E-2</v>
          </cell>
          <cell r="L386">
            <v>0.26914282336268647</v>
          </cell>
          <cell r="M386">
            <v>2.6914282336268644E-7</v>
          </cell>
          <cell r="N386">
            <v>3715499.4047619044</v>
          </cell>
          <cell r="O386" t="str">
            <v>NPRD 95 P2-146, Nut Plain Hexagon P# MS-51968-17- 1/624.2039M GM converted to hours.</v>
          </cell>
          <cell r="Q386">
            <v>1</v>
          </cell>
          <cell r="R386">
            <v>1.0833333333333333</v>
          </cell>
          <cell r="S386">
            <v>4.8595231996040607E-2</v>
          </cell>
          <cell r="T386">
            <v>7</v>
          </cell>
          <cell r="U386">
            <v>9</v>
          </cell>
          <cell r="V386" t="str">
            <v>79</v>
          </cell>
          <cell r="W386">
            <v>382</v>
          </cell>
          <cell r="X386" t="str">
            <v>AUXILIARY TANK - 1 - SCOUT</v>
          </cell>
          <cell r="Y386" t="str">
            <v>Y</v>
          </cell>
          <cell r="Z386" t="str">
            <v>Predicted to be repairable in situ. Expected to need 1 mechanic to conduct maintenance.  Remove the Top Access Plate. Remove Protective box mounted to the Top Access Plate to access the part. Remove and replace the part with standard Tools.Reinstall in th</v>
          </cell>
          <cell r="AA386" t="str">
            <v>YES</v>
          </cell>
          <cell r="AB386" t="str">
            <v>NO</v>
          </cell>
          <cell r="AC386">
            <v>0</v>
          </cell>
          <cell r="AD386">
            <v>0.22500000000000001</v>
          </cell>
          <cell r="AE386">
            <v>0.6333333333333333</v>
          </cell>
          <cell r="AF386">
            <v>0.22500000000000001</v>
          </cell>
          <cell r="AG386">
            <v>0</v>
          </cell>
          <cell r="AH386">
            <v>0</v>
          </cell>
          <cell r="AI386">
            <v>0</v>
          </cell>
          <cell r="AJ386">
            <v>1.0833333333333333</v>
          </cell>
          <cell r="AK386" t="str">
            <v xml:space="preserve">Predicted to be repairable in situ. </v>
          </cell>
          <cell r="AL386" t="str">
            <v xml:space="preserve">Expected to need 1 mechanic to conduct maintenance.  </v>
          </cell>
          <cell r="AN386" t="str">
            <v xml:space="preserve">Remove the Top Access Plate. Remove Protective box mounted to the Top Access Plate to access the part. </v>
          </cell>
          <cell r="AO386" t="str">
            <v>Remove and replace the part with standard Tools.</v>
          </cell>
          <cell r="AP386" t="str">
            <v xml:space="preserve">Reinstall in the reverse order. </v>
          </cell>
          <cell r="AR386" t="str">
            <v xml:space="preserve">Repair by exchange available at First or Second line without special facilities. </v>
          </cell>
          <cell r="AS386" t="str">
            <v xml:space="preserve">No consumeables predicted. </v>
          </cell>
          <cell r="AT386" t="str">
            <v xml:space="preserve">No Special Tools predicted. </v>
          </cell>
          <cell r="AU386">
            <v>1</v>
          </cell>
          <cell r="AV386" t="str">
            <v>No</v>
          </cell>
          <cell r="AW386" t="str">
            <v xml:space="preserve">No predicted life limitations. </v>
          </cell>
          <cell r="AY386">
            <v>403</v>
          </cell>
        </row>
        <row r="387">
          <cell r="A387">
            <v>404</v>
          </cell>
          <cell r="B387">
            <v>4</v>
          </cell>
          <cell r="C387" t="str">
            <v>Z-W-M6</v>
          </cell>
          <cell r="E387" t="str">
            <v>AUXILIARY TANK - 1 - SCOUT</v>
          </cell>
          <cell r="F387" t="str">
            <v>Spacer</v>
          </cell>
          <cell r="G387" t="str">
            <v>Immersed Pump LRU</v>
          </cell>
          <cell r="H387" t="str">
            <v>Washer - M6 - Pump Mounting</v>
          </cell>
          <cell r="I387">
            <v>6</v>
          </cell>
          <cell r="J387">
            <v>6</v>
          </cell>
          <cell r="K387">
            <v>1.6613753838518822E-2</v>
          </cell>
          <cell r="L387">
            <v>9.9682523031112941E-2</v>
          </cell>
          <cell r="M387">
            <v>9.9682523031112946E-8</v>
          </cell>
          <cell r="N387">
            <v>10031848.809523808</v>
          </cell>
          <cell r="O387" t="str">
            <v>NPRD 95 P2-237, Washer P# 7748743 - 1/1685.3506M GM converted to hours</v>
          </cell>
          <cell r="Q387">
            <v>1</v>
          </cell>
          <cell r="R387">
            <v>1.0833333333333333</v>
          </cell>
          <cell r="S387">
            <v>1.7998233325062056E-2</v>
          </cell>
          <cell r="T387">
            <v>7</v>
          </cell>
          <cell r="U387">
            <v>9</v>
          </cell>
          <cell r="V387" t="str">
            <v>79</v>
          </cell>
          <cell r="W387">
            <v>383</v>
          </cell>
          <cell r="X387" t="str">
            <v>AUXILIARY TANK - 1 - SCOUT</v>
          </cell>
          <cell r="Y387" t="str">
            <v>Y</v>
          </cell>
          <cell r="Z387" t="str">
            <v>Predicted to be repairable in situ. Expected to need 1 mechanic to conduct maintenance.  Remove the Top Access Plate. Remove Protective box mounted to the Top Access Plate to access the part. Remove and replace the part with standard Tools.Reinstall in th</v>
          </cell>
          <cell r="AA387" t="str">
            <v>YES</v>
          </cell>
          <cell r="AB387" t="str">
            <v>NO</v>
          </cell>
          <cell r="AC387">
            <v>0</v>
          </cell>
          <cell r="AD387">
            <v>0.22500000000000001</v>
          </cell>
          <cell r="AE387">
            <v>0.6333333333333333</v>
          </cell>
          <cell r="AF387">
            <v>0.22500000000000001</v>
          </cell>
          <cell r="AG387">
            <v>0</v>
          </cell>
          <cell r="AH387">
            <v>0</v>
          </cell>
          <cell r="AI387">
            <v>0</v>
          </cell>
          <cell r="AJ387">
            <v>1.0833333333333333</v>
          </cell>
          <cell r="AK387" t="str">
            <v xml:space="preserve">Predicted to be repairable in situ. </v>
          </cell>
          <cell r="AL387" t="str">
            <v xml:space="preserve">Expected to need 1 mechanic to conduct maintenance.  </v>
          </cell>
          <cell r="AN387" t="str">
            <v xml:space="preserve">Remove the Top Access Plate. Remove Protective box mounted to the Top Access Plate to access the part. </v>
          </cell>
          <cell r="AO387" t="str">
            <v>Remove and replace the part with standard Tools.</v>
          </cell>
          <cell r="AP387" t="str">
            <v xml:space="preserve">Reinstall in the reverse order. </v>
          </cell>
          <cell r="AR387" t="str">
            <v xml:space="preserve">Repair by exchange available at First or Second line without special facilities. </v>
          </cell>
          <cell r="AS387" t="str">
            <v xml:space="preserve">No consumeables predicted. </v>
          </cell>
          <cell r="AT387" t="str">
            <v xml:space="preserve">No Special Tools predicted. </v>
          </cell>
          <cell r="AU387">
            <v>1</v>
          </cell>
          <cell r="AV387" t="str">
            <v>No</v>
          </cell>
          <cell r="AW387" t="str">
            <v xml:space="preserve">No predicted life limitations. </v>
          </cell>
          <cell r="AY387">
            <v>404</v>
          </cell>
        </row>
        <row r="388">
          <cell r="A388">
            <v>405</v>
          </cell>
          <cell r="B388">
            <v>44</v>
          </cell>
          <cell r="C388" t="str">
            <v>SV15LOMDCF</v>
          </cell>
          <cell r="E388" t="str">
            <v>AUXILIARY TANK - 1 - SCOUT</v>
          </cell>
          <cell r="F388" t="str">
            <v>Fitting</v>
          </cell>
          <cell r="G388" t="str">
            <v>Inward Relief Port LRU (Air)</v>
          </cell>
          <cell r="H388" t="str">
            <v>M22 X 1.5 Bulkhead Connector</v>
          </cell>
          <cell r="I388">
            <v>1</v>
          </cell>
          <cell r="J388">
            <v>1</v>
          </cell>
          <cell r="K388">
            <v>2.5424000000000002</v>
          </cell>
          <cell r="L388">
            <v>2.5424000000000002</v>
          </cell>
          <cell r="M388">
            <v>2.5424000000000004E-6</v>
          </cell>
          <cell r="N388">
            <v>393329.13782252988</v>
          </cell>
          <cell r="O388" t="str">
            <v>NPRD 95 P2-49, Connector Adapter - 0.0908M converted to hours</v>
          </cell>
          <cell r="Q388">
            <v>1</v>
          </cell>
          <cell r="R388">
            <v>1.8833333333333333</v>
          </cell>
          <cell r="S388">
            <v>4.7881866666666673</v>
          </cell>
          <cell r="T388">
            <v>7</v>
          </cell>
          <cell r="U388">
            <v>10</v>
          </cell>
          <cell r="V388" t="str">
            <v>710</v>
          </cell>
          <cell r="W388">
            <v>384</v>
          </cell>
          <cell r="X388" t="str">
            <v>AUXILIARY TANK - 1 - SCOUT</v>
          </cell>
          <cell r="Y388" t="str">
            <v>Y</v>
          </cell>
          <cell r="Z388" t="str">
            <v>Not predicted to be repairable in situ without the removal of the Tank. Expected to need 2 mechanics to remove the tank.  Remove the Tank for access, See above for details. Remove Top plate to gain access to the Bulkhead to prevent excessive torque forces</v>
          </cell>
          <cell r="AA388" t="str">
            <v xml:space="preserve">No </v>
          </cell>
          <cell r="AB388" t="str">
            <v>Yes</v>
          </cell>
          <cell r="AC388">
            <v>0</v>
          </cell>
          <cell r="AD388">
            <v>0.875</v>
          </cell>
          <cell r="AE388">
            <v>0.05</v>
          </cell>
          <cell r="AF388">
            <v>0.875</v>
          </cell>
          <cell r="AG388">
            <v>8.3333333333333329E-2</v>
          </cell>
          <cell r="AH388">
            <v>0</v>
          </cell>
          <cell r="AI388">
            <v>0</v>
          </cell>
          <cell r="AJ388">
            <v>1.8833333333333333</v>
          </cell>
          <cell r="AK388" t="str">
            <v xml:space="preserve">Not predicted to be repairable in situ without the removal of the Tank. </v>
          </cell>
          <cell r="AL388" t="str">
            <v xml:space="preserve">Expected to need 2 mechanics to remove the tank.  </v>
          </cell>
          <cell r="AM388" t="str">
            <v xml:space="preserve">Remove the Tank for access, See above for details. Remove Top plate to gain access to the Bulkhead to prevent excessive torque forces. May require the removal of Safoam to gain access. </v>
          </cell>
          <cell r="AR388" t="str">
            <v xml:space="preserve">Repair by exchange available at First or Second line without special facilities. </v>
          </cell>
          <cell r="AS388" t="str">
            <v>Use thread-locking compound on fasteners. Use silicone grease on bonded seals for preservation.  Use anti-seizing grease/compound on bulkhead connectors and bolts.  Use  bonding compound on mounting strap clamp locations as required.</v>
          </cell>
          <cell r="AT388" t="str">
            <v xml:space="preserve">No Special Tools predicted. </v>
          </cell>
          <cell r="AU388">
            <v>2</v>
          </cell>
          <cell r="AV388" t="str">
            <v>No</v>
          </cell>
          <cell r="AW388" t="str">
            <v xml:space="preserve">No predicted life limitations. </v>
          </cell>
          <cell r="AY388">
            <v>405</v>
          </cell>
        </row>
        <row r="389">
          <cell r="A389">
            <v>406</v>
          </cell>
          <cell r="B389">
            <v>21</v>
          </cell>
          <cell r="C389" t="str">
            <v>MLN22</v>
          </cell>
          <cell r="E389" t="str">
            <v>AUXILIARY TANK - 1 - SCOUT</v>
          </cell>
          <cell r="F389" t="str">
            <v>Fitting</v>
          </cell>
          <cell r="G389" t="str">
            <v>Inward Relief Port LRU (Air)</v>
          </cell>
          <cell r="H389" t="str">
            <v>M22 X 1.5 Locknut</v>
          </cell>
          <cell r="I389">
            <v>2</v>
          </cell>
          <cell r="J389">
            <v>2</v>
          </cell>
          <cell r="K389">
            <v>4.4857137227114409E-2</v>
          </cell>
          <cell r="L389">
            <v>8.9714274454228818E-2</v>
          </cell>
          <cell r="M389">
            <v>8.9714274454228823E-8</v>
          </cell>
          <cell r="N389">
            <v>11146498.214285715</v>
          </cell>
          <cell r="O389" t="str">
            <v>NPRD 95 P2-146, Nut Plain Hexagon P# MS-51968-17- 1/624.2039M GM converted to hours.</v>
          </cell>
          <cell r="Q389">
            <v>1</v>
          </cell>
          <cell r="R389">
            <v>1.8833333333333333</v>
          </cell>
          <cell r="S389">
            <v>8.4480941777732133E-2</v>
          </cell>
          <cell r="T389">
            <v>7</v>
          </cell>
          <cell r="U389">
            <v>10</v>
          </cell>
          <cell r="V389" t="str">
            <v>710</v>
          </cell>
          <cell r="W389">
            <v>385</v>
          </cell>
          <cell r="X389" t="str">
            <v>AUXILIARY TANK - 1 - SCOUT</v>
          </cell>
          <cell r="Y389" t="str">
            <v>Y</v>
          </cell>
          <cell r="Z389" t="str">
            <v>Not predicted to be repairable in situ without the removal of the Tank. Expected to need 2 mechanics to remove the tank.  Remove the Tank for access, See above for details. Remove Top plate to gain access to the Bulkhead to prevent excessive torque forces</v>
          </cell>
          <cell r="AA389" t="str">
            <v xml:space="preserve">No </v>
          </cell>
          <cell r="AB389" t="str">
            <v>Yes</v>
          </cell>
          <cell r="AC389">
            <v>0</v>
          </cell>
          <cell r="AD389">
            <v>0.875</v>
          </cell>
          <cell r="AE389">
            <v>0.05</v>
          </cell>
          <cell r="AF389">
            <v>0.875</v>
          </cell>
          <cell r="AG389">
            <v>8.3333333333333329E-2</v>
          </cell>
          <cell r="AH389">
            <v>0</v>
          </cell>
          <cell r="AI389">
            <v>0</v>
          </cell>
          <cell r="AJ389">
            <v>1.8833333333333333</v>
          </cell>
          <cell r="AK389" t="str">
            <v xml:space="preserve">Not predicted to be repairable in situ without the removal of the Tank. </v>
          </cell>
          <cell r="AL389" t="str">
            <v xml:space="preserve">Expected to need 2 mechanics to remove the tank.  </v>
          </cell>
          <cell r="AM389" t="str">
            <v xml:space="preserve">Remove the Tank for access, See above for details. Remove Top plate to gain access to the Bulkhead to prevent excessive torque forces. May require the removal of Safoam to gain access. </v>
          </cell>
          <cell r="AR389" t="str">
            <v xml:space="preserve">Repair by exchange available at First or Second line without special facilities. </v>
          </cell>
          <cell r="AS389" t="str">
            <v>Use thread-locking compound on fasteners. Use silicone grease on bonded seals for preservation.  Use anti-seizing grease/compound on bulkhead connectors and bolts.  Use  bonding compound on mounting strap clamp locations as required.</v>
          </cell>
          <cell r="AT389" t="str">
            <v xml:space="preserve">No Special Tools predicted. </v>
          </cell>
          <cell r="AU389">
            <v>2</v>
          </cell>
          <cell r="AV389" t="str">
            <v>No</v>
          </cell>
          <cell r="AW389" t="str">
            <v xml:space="preserve">No predicted life limitations. </v>
          </cell>
          <cell r="AY389">
            <v>406</v>
          </cell>
        </row>
        <row r="390">
          <cell r="A390">
            <v>407</v>
          </cell>
          <cell r="B390">
            <v>6</v>
          </cell>
          <cell r="C390" t="str">
            <v>22MM BONDED</v>
          </cell>
          <cell r="E390" t="str">
            <v>AUXILIARY TANK - 1 - SCOUT</v>
          </cell>
          <cell r="F390" t="str">
            <v>Seal</v>
          </cell>
          <cell r="G390" t="str">
            <v>Inward Relief Port LRU (Air)</v>
          </cell>
          <cell r="H390" t="str">
            <v>M22 X 1.5 Bonded Seal</v>
          </cell>
          <cell r="I390">
            <v>1</v>
          </cell>
          <cell r="J390">
            <v>1</v>
          </cell>
          <cell r="K390">
            <v>0.19500000000000001</v>
          </cell>
          <cell r="L390">
            <v>0.19500000000000001</v>
          </cell>
          <cell r="M390">
            <v>1.9500000000000001E-7</v>
          </cell>
          <cell r="N390">
            <v>5128205.128205128</v>
          </cell>
          <cell r="O390" t="str">
            <v>NPRD 95 P2-179, Seal O-Ring - 0.0780 GF converted to GM.</v>
          </cell>
          <cell r="Q390">
            <v>1</v>
          </cell>
          <cell r="R390">
            <v>1.8833333333333333</v>
          </cell>
          <cell r="S390">
            <v>0.36725000000000002</v>
          </cell>
          <cell r="T390">
            <v>7</v>
          </cell>
          <cell r="U390">
            <v>10</v>
          </cell>
          <cell r="V390" t="str">
            <v>710</v>
          </cell>
          <cell r="W390">
            <v>386</v>
          </cell>
          <cell r="X390" t="str">
            <v>AUXILIARY TANK - 1 - SCOUT</v>
          </cell>
          <cell r="Y390" t="str">
            <v>Y</v>
          </cell>
          <cell r="Z390" t="str">
            <v>Not predicted to be repairable in situ without the removal of the Tank. Expected to need 2 mechanics to remove the tank.  Remove the Tank for access, See above for details. Remove Top plate to gain access to the Bulkhead to prevent excessive torque forces</v>
          </cell>
          <cell r="AA390" t="str">
            <v xml:space="preserve">No </v>
          </cell>
          <cell r="AB390" t="str">
            <v>Yes</v>
          </cell>
          <cell r="AC390">
            <v>0</v>
          </cell>
          <cell r="AD390">
            <v>0.875</v>
          </cell>
          <cell r="AE390">
            <v>0.05</v>
          </cell>
          <cell r="AF390">
            <v>0.875</v>
          </cell>
          <cell r="AG390">
            <v>8.3333333333333329E-2</v>
          </cell>
          <cell r="AH390">
            <v>0</v>
          </cell>
          <cell r="AI390">
            <v>0</v>
          </cell>
          <cell r="AJ390">
            <v>1.8833333333333333</v>
          </cell>
          <cell r="AK390" t="str">
            <v xml:space="preserve">Not predicted to be repairable in situ without the removal of the Tank. </v>
          </cell>
          <cell r="AL390" t="str">
            <v xml:space="preserve">Expected to need 2 mechanics to remove the tank.  </v>
          </cell>
          <cell r="AM390" t="str">
            <v xml:space="preserve">Remove the Tank for access, See above for details. Remove Top plate to gain access to the Bulkhead to prevent excessive torque forces. May require the removal of Safoam to gain access. </v>
          </cell>
          <cell r="AR390" t="str">
            <v xml:space="preserve">Repair by exchange available at First or Second line without special facilities. </v>
          </cell>
          <cell r="AS390" t="str">
            <v>Use thread-locking compound on fasteners. Use silicone grease on bonded seals for preservation.  Use anti-seizing grease/compound on bulkhead connectors and bolts.  Use  bonding compound on mounting strap clamp locations as required.</v>
          </cell>
          <cell r="AT390" t="str">
            <v xml:space="preserve">No Special Tools predicted. </v>
          </cell>
          <cell r="AU390">
            <v>2</v>
          </cell>
          <cell r="AV390" t="str">
            <v>yes - 10 years</v>
          </cell>
          <cell r="AW390" t="str">
            <v>Life Limited.  Exchange at 10 years.</v>
          </cell>
          <cell r="AY390">
            <v>407</v>
          </cell>
        </row>
        <row r="391">
          <cell r="A391">
            <v>408</v>
          </cell>
          <cell r="B391">
            <v>24</v>
          </cell>
          <cell r="C391" t="str">
            <v>EW15LOMDCF</v>
          </cell>
          <cell r="E391" t="str">
            <v>AUXILIARY TANK - 1 - SCOUT</v>
          </cell>
          <cell r="F391" t="str">
            <v>Fitting</v>
          </cell>
          <cell r="G391" t="str">
            <v>Inward Relief Port LRU (Air)</v>
          </cell>
          <cell r="H391" t="str">
            <v>M22 X 1.5 90° Swivel Fem/Fixed Male Union</v>
          </cell>
          <cell r="I391">
            <v>1</v>
          </cell>
          <cell r="J391">
            <v>1</v>
          </cell>
          <cell r="K391">
            <v>2.5424000000000002</v>
          </cell>
          <cell r="L391">
            <v>2.5424000000000002</v>
          </cell>
          <cell r="M391">
            <v>2.5424000000000004E-6</v>
          </cell>
          <cell r="N391">
            <v>393329.13782252988</v>
          </cell>
          <cell r="O391" t="str">
            <v>NPRD 95 P2-49, Connector Adapter - 0.0908M converted to hours</v>
          </cell>
          <cell r="Q391">
            <v>1</v>
          </cell>
          <cell r="R391">
            <v>0.18333333333333332</v>
          </cell>
          <cell r="S391">
            <v>0.46610666666666667</v>
          </cell>
          <cell r="T391">
            <v>7</v>
          </cell>
          <cell r="U391">
            <v>10</v>
          </cell>
          <cell r="V391" t="str">
            <v>710</v>
          </cell>
          <cell r="W391">
            <v>387</v>
          </cell>
          <cell r="X391" t="str">
            <v>AUXILIARY TANK - 1 - SCOUT</v>
          </cell>
          <cell r="Y391" t="str">
            <v>Y</v>
          </cell>
          <cell r="Z391" t="str">
            <v>Predicted to be repairable in situ. Expected to need 1 mechanic to conduct maintenance.  Remove and replace the part with standard Tools. Repair by exchange available at First or Second line without special facilities. No consumeables predicted. No Specia</v>
          </cell>
          <cell r="AA391" t="str">
            <v>YES</v>
          </cell>
          <cell r="AB391" t="str">
            <v>NO</v>
          </cell>
          <cell r="AC391">
            <v>0</v>
          </cell>
          <cell r="AD391">
            <v>0</v>
          </cell>
          <cell r="AE391">
            <v>0.18333333333333332</v>
          </cell>
          <cell r="AF391">
            <v>0</v>
          </cell>
          <cell r="AG391">
            <v>0</v>
          </cell>
          <cell r="AH391">
            <v>0</v>
          </cell>
          <cell r="AI391">
            <v>0</v>
          </cell>
          <cell r="AJ391">
            <v>0.18333333333333332</v>
          </cell>
          <cell r="AK391" t="str">
            <v xml:space="preserve">Predicted to be repairable in situ. </v>
          </cell>
          <cell r="AL391" t="str">
            <v xml:space="preserve">Expected to need 1 mechanic to conduct maintenance.  </v>
          </cell>
          <cell r="AO391" t="str">
            <v xml:space="preserve">Remove and replace the part with standard Tools. </v>
          </cell>
          <cell r="AR391" t="str">
            <v xml:space="preserve">Repair by exchange available at First or Second line without special facilities. </v>
          </cell>
          <cell r="AS391" t="str">
            <v xml:space="preserve">No consumeables predicted. </v>
          </cell>
          <cell r="AT391" t="str">
            <v xml:space="preserve">No Special Tools predicted. </v>
          </cell>
          <cell r="AU391">
            <v>1</v>
          </cell>
          <cell r="AV391" t="str">
            <v>No</v>
          </cell>
          <cell r="AW391" t="str">
            <v xml:space="preserve">No predicted life limitations. </v>
          </cell>
          <cell r="AY391">
            <v>408</v>
          </cell>
        </row>
        <row r="392">
          <cell r="A392">
            <v>409</v>
          </cell>
          <cell r="B392">
            <v>43</v>
          </cell>
          <cell r="C392" t="str">
            <v>G15LCFX</v>
          </cell>
          <cell r="E392" t="str">
            <v>AUXILIARY TANK - 1 - SCOUT</v>
          </cell>
          <cell r="F392" t="str">
            <v>Fitting</v>
          </cell>
          <cell r="G392" t="str">
            <v>Inward Relief Port LRU (Air)</v>
          </cell>
          <cell r="H392" t="str">
            <v>M22 X 1.5 Male / Male Adaptor</v>
          </cell>
          <cell r="I392">
            <v>1</v>
          </cell>
          <cell r="J392">
            <v>1</v>
          </cell>
          <cell r="K392">
            <v>2.5424000000000002</v>
          </cell>
          <cell r="L392">
            <v>2.5424000000000002</v>
          </cell>
          <cell r="M392">
            <v>2.5424000000000004E-6</v>
          </cell>
          <cell r="N392">
            <v>393329.13782252988</v>
          </cell>
          <cell r="O392" t="str">
            <v>NPRD 95 P2-49, Connector Adapter - 0.0908M converted to hours</v>
          </cell>
          <cell r="Q392">
            <v>1</v>
          </cell>
          <cell r="R392">
            <v>0.26666666666666666</v>
          </cell>
          <cell r="S392">
            <v>0.67797333333333343</v>
          </cell>
          <cell r="T392">
            <v>7</v>
          </cell>
          <cell r="U392">
            <v>10</v>
          </cell>
          <cell r="V392" t="str">
            <v>710</v>
          </cell>
          <cell r="W392">
            <v>388</v>
          </cell>
          <cell r="X392" t="str">
            <v>AUXILIARY TANK - 1 - SCOUT</v>
          </cell>
          <cell r="Y392" t="str">
            <v>Y</v>
          </cell>
          <cell r="Z392" t="str">
            <v>Predicted to be repairable in situ. Expected to need 1 mechanic to conduct maintenance.  Remove and replace the part with standard Tools. Repair by exchange available at First or Second line without special facilities. No consumeables predicted. No Specia</v>
          </cell>
          <cell r="AA392" t="str">
            <v>YES</v>
          </cell>
          <cell r="AB392" t="str">
            <v>NO</v>
          </cell>
          <cell r="AC392">
            <v>0</v>
          </cell>
          <cell r="AD392">
            <v>0</v>
          </cell>
          <cell r="AE392">
            <v>0.26666666666666666</v>
          </cell>
          <cell r="AF392">
            <v>0</v>
          </cell>
          <cell r="AG392">
            <v>0</v>
          </cell>
          <cell r="AH392">
            <v>0</v>
          </cell>
          <cell r="AI392">
            <v>0</v>
          </cell>
          <cell r="AJ392">
            <v>0.26666666666666666</v>
          </cell>
          <cell r="AK392" t="str">
            <v xml:space="preserve">Predicted to be repairable in situ. </v>
          </cell>
          <cell r="AL392" t="str">
            <v xml:space="preserve">Expected to need 1 mechanic to conduct maintenance.  </v>
          </cell>
          <cell r="AO392" t="str">
            <v xml:space="preserve">Remove and replace the part with standard Tools. </v>
          </cell>
          <cell r="AR392" t="str">
            <v xml:space="preserve">Repair by exchange available at First or Second line without special facilities. </v>
          </cell>
          <cell r="AS392" t="str">
            <v xml:space="preserve">No consumeables predicted. </v>
          </cell>
          <cell r="AT392" t="str">
            <v xml:space="preserve">No Special Tools predicted. </v>
          </cell>
          <cell r="AU392">
            <v>1</v>
          </cell>
          <cell r="AV392" t="str">
            <v>No</v>
          </cell>
          <cell r="AW392" t="str">
            <v xml:space="preserve">No predicted life limitations. </v>
          </cell>
          <cell r="AY392">
            <v>409</v>
          </cell>
        </row>
        <row r="393">
          <cell r="A393">
            <v>410</v>
          </cell>
          <cell r="B393">
            <v>30</v>
          </cell>
          <cell r="C393" t="str">
            <v>FT28198</v>
          </cell>
          <cell r="E393" t="str">
            <v>AUXILIARY TANK - 1 - SCOUT</v>
          </cell>
          <cell r="F393" t="str">
            <v>Fastener</v>
          </cell>
          <cell r="G393" t="str">
            <v>Earthing Boss</v>
          </cell>
          <cell r="H393" t="str">
            <v>M8 Earthing Boss</v>
          </cell>
          <cell r="I393">
            <v>1</v>
          </cell>
          <cell r="J393">
            <v>1</v>
          </cell>
          <cell r="K393">
            <v>5.6000000000000001E-2</v>
          </cell>
          <cell r="L393">
            <v>5.6000000000000001E-2</v>
          </cell>
          <cell r="M393">
            <v>5.5999999999999999E-8</v>
          </cell>
          <cell r="N393">
            <v>17857142.857142858</v>
          </cell>
          <cell r="O393" t="str">
            <v>NPRD 95 P2-20, Bolt Hex Head - 0.0020M converted to hours</v>
          </cell>
          <cell r="Q393">
            <v>1</v>
          </cell>
          <cell r="R393">
            <v>0.05</v>
          </cell>
          <cell r="S393">
            <v>2.8000000000000004E-3</v>
          </cell>
          <cell r="T393">
            <v>7</v>
          </cell>
          <cell r="U393">
            <v>11</v>
          </cell>
          <cell r="V393" t="str">
            <v>711</v>
          </cell>
          <cell r="W393">
            <v>389</v>
          </cell>
          <cell r="X393" t="str">
            <v>AUXILIARY TANK - 1 - SCOUT</v>
          </cell>
          <cell r="Y393" t="str">
            <v>Y</v>
          </cell>
          <cell r="Z393" t="str">
            <v>Predicted to be repairable in situ. Expected to need 1 mechanic to conduct maintenance.  Remove and replace the part with standard Tools. Repair by exchange available at First or Second line without special facilities. No consumeables predicted. No Specia</v>
          </cell>
          <cell r="AA393" t="str">
            <v>YES</v>
          </cell>
          <cell r="AB393" t="str">
            <v>NO</v>
          </cell>
          <cell r="AC393">
            <v>0</v>
          </cell>
          <cell r="AD393">
            <v>0</v>
          </cell>
          <cell r="AE393">
            <v>0.05</v>
          </cell>
          <cell r="AF393">
            <v>0</v>
          </cell>
          <cell r="AG393">
            <v>0</v>
          </cell>
          <cell r="AH393">
            <v>0</v>
          </cell>
          <cell r="AI393">
            <v>0</v>
          </cell>
          <cell r="AJ393">
            <v>0.05</v>
          </cell>
          <cell r="AK393" t="str">
            <v xml:space="preserve">Predicted to be repairable in situ. </v>
          </cell>
          <cell r="AL393" t="str">
            <v xml:space="preserve">Expected to need 1 mechanic to conduct maintenance.  </v>
          </cell>
          <cell r="AO393" t="str">
            <v xml:space="preserve">Remove and replace the part with standard Tools. </v>
          </cell>
          <cell r="AR393" t="str">
            <v xml:space="preserve">Repair by exchange available at First or Second line without special facilities. </v>
          </cell>
          <cell r="AS393" t="str">
            <v xml:space="preserve">No consumeables predicted. </v>
          </cell>
          <cell r="AT393" t="str">
            <v xml:space="preserve">No Special Tools predicted. </v>
          </cell>
          <cell r="AU393">
            <v>1</v>
          </cell>
          <cell r="AV393" t="str">
            <v>No</v>
          </cell>
          <cell r="AW393" t="str">
            <v xml:space="preserve">No predicted life limitations. </v>
          </cell>
          <cell r="AY393">
            <v>410</v>
          </cell>
        </row>
        <row r="394">
          <cell r="A394">
            <v>411</v>
          </cell>
          <cell r="B394">
            <v>31</v>
          </cell>
          <cell r="C394" t="str">
            <v>BT-M3-20CSK</v>
          </cell>
          <cell r="E394" t="str">
            <v>AUXILIARY TANK - 1 - SCOUT</v>
          </cell>
          <cell r="F394" t="str">
            <v>Fastener</v>
          </cell>
          <cell r="G394" t="str">
            <v>Earthing Boss</v>
          </cell>
          <cell r="H394" t="str">
            <v>M3 CSK SCREW</v>
          </cell>
          <cell r="I394">
            <v>1</v>
          </cell>
          <cell r="J394">
            <v>1</v>
          </cell>
          <cell r="K394">
            <v>5.6000000000000001E-2</v>
          </cell>
          <cell r="L394">
            <v>5.6000000000000001E-2</v>
          </cell>
          <cell r="M394">
            <v>5.5999999999999999E-8</v>
          </cell>
          <cell r="N394">
            <v>17857142.857142858</v>
          </cell>
          <cell r="O394" t="str">
            <v>NPRD 95 P2-20, Bolt Hex Head - 0.0020M converted to hours</v>
          </cell>
          <cell r="Q394">
            <v>1</v>
          </cell>
          <cell r="R394">
            <v>0.05</v>
          </cell>
          <cell r="S394">
            <v>2.8000000000000004E-3</v>
          </cell>
          <cell r="T394">
            <v>7</v>
          </cell>
          <cell r="U394">
            <v>11</v>
          </cell>
          <cell r="V394" t="str">
            <v>711</v>
          </cell>
          <cell r="W394">
            <v>390</v>
          </cell>
          <cell r="X394" t="str">
            <v>AUXILIARY TANK - 1 - SCOUT</v>
          </cell>
          <cell r="Y394" t="str">
            <v>Y</v>
          </cell>
          <cell r="Z394" t="str">
            <v>Predicted to be repairable in situ. Expected to need 1 mechanic to conduct maintenance.  Remove and replace the part with standard Tools. Repair by exchange available at First or Second line without special facilities. No consumeables predicted. No Specia</v>
          </cell>
          <cell r="AA394" t="str">
            <v>YES</v>
          </cell>
          <cell r="AB394" t="str">
            <v>NO</v>
          </cell>
          <cell r="AC394">
            <v>0</v>
          </cell>
          <cell r="AD394">
            <v>0</v>
          </cell>
          <cell r="AE394">
            <v>0.05</v>
          </cell>
          <cell r="AF394">
            <v>0</v>
          </cell>
          <cell r="AG394">
            <v>0</v>
          </cell>
          <cell r="AH394">
            <v>0</v>
          </cell>
          <cell r="AI394">
            <v>0</v>
          </cell>
          <cell r="AJ394">
            <v>0.05</v>
          </cell>
          <cell r="AK394" t="str">
            <v xml:space="preserve">Predicted to be repairable in situ. </v>
          </cell>
          <cell r="AL394" t="str">
            <v xml:space="preserve">Expected to need 1 mechanic to conduct maintenance.  </v>
          </cell>
          <cell r="AO394" t="str">
            <v xml:space="preserve">Remove and replace the part with standard Tools. </v>
          </cell>
          <cell r="AR394" t="str">
            <v xml:space="preserve">Repair by exchange available at First or Second line without special facilities. </v>
          </cell>
          <cell r="AS394" t="str">
            <v xml:space="preserve">No consumeables predicted. </v>
          </cell>
          <cell r="AT394" t="str">
            <v xml:space="preserve">No Special Tools predicted. </v>
          </cell>
          <cell r="AU394">
            <v>1</v>
          </cell>
          <cell r="AV394" t="str">
            <v>No</v>
          </cell>
          <cell r="AW394" t="str">
            <v xml:space="preserve">No predicted life limitations. </v>
          </cell>
          <cell r="AY394">
            <v>411</v>
          </cell>
        </row>
        <row r="395">
          <cell r="A395">
            <v>412</v>
          </cell>
          <cell r="B395">
            <v>18</v>
          </cell>
          <cell r="C395" t="str">
            <v>BT-M8X10HX</v>
          </cell>
          <cell r="E395" t="str">
            <v>AUXILIARY TANK - 1 - SCOUT</v>
          </cell>
          <cell r="F395" t="str">
            <v>Fastener</v>
          </cell>
          <cell r="G395" t="str">
            <v>Earthing Boss</v>
          </cell>
          <cell r="H395" t="str">
            <v>M8 BOLT HX HEAD</v>
          </cell>
          <cell r="I395">
            <v>1</v>
          </cell>
          <cell r="J395">
            <v>1</v>
          </cell>
          <cell r="K395">
            <v>5.6000000000000001E-2</v>
          </cell>
          <cell r="L395">
            <v>5.6000000000000001E-2</v>
          </cell>
          <cell r="M395">
            <v>5.5999999999999999E-8</v>
          </cell>
          <cell r="N395">
            <v>17857142.857142858</v>
          </cell>
          <cell r="O395" t="str">
            <v>NPRD 95 P2-20, Bolt Hex Head - 0.0020M converted to hours</v>
          </cell>
          <cell r="Q395">
            <v>1</v>
          </cell>
          <cell r="R395">
            <v>0.05</v>
          </cell>
          <cell r="S395">
            <v>2.8000000000000004E-3</v>
          </cell>
          <cell r="T395">
            <v>7</v>
          </cell>
          <cell r="U395">
            <v>11</v>
          </cell>
          <cell r="V395" t="str">
            <v>711</v>
          </cell>
          <cell r="W395">
            <v>391</v>
          </cell>
          <cell r="X395" t="str">
            <v>AUXILIARY TANK - 1 - SCOUT</v>
          </cell>
          <cell r="Y395" t="str">
            <v>Y</v>
          </cell>
          <cell r="Z395" t="str">
            <v>Predicted to be repairable in situ. Expected to need 1 mechanic to conduct maintenance.  Remove and replace the part with standard Tools. Repair by exchange available at First or Second line without special facilities. No consumeables predicted. No Specia</v>
          </cell>
          <cell r="AA395" t="str">
            <v>YES</v>
          </cell>
          <cell r="AB395" t="str">
            <v>NO</v>
          </cell>
          <cell r="AC395">
            <v>0</v>
          </cell>
          <cell r="AD395">
            <v>0</v>
          </cell>
          <cell r="AE395">
            <v>0.05</v>
          </cell>
          <cell r="AF395">
            <v>0</v>
          </cell>
          <cell r="AG395">
            <v>0</v>
          </cell>
          <cell r="AH395">
            <v>0</v>
          </cell>
          <cell r="AI395">
            <v>0</v>
          </cell>
          <cell r="AJ395">
            <v>0.05</v>
          </cell>
          <cell r="AK395" t="str">
            <v xml:space="preserve">Predicted to be repairable in situ. </v>
          </cell>
          <cell r="AL395" t="str">
            <v xml:space="preserve">Expected to need 1 mechanic to conduct maintenance.  </v>
          </cell>
          <cell r="AO395" t="str">
            <v xml:space="preserve">Remove and replace the part with standard Tools. </v>
          </cell>
          <cell r="AR395" t="str">
            <v xml:space="preserve">Repair by exchange available at First or Second line without special facilities. </v>
          </cell>
          <cell r="AS395" t="str">
            <v xml:space="preserve">No consumeables predicted. </v>
          </cell>
          <cell r="AT395" t="str">
            <v xml:space="preserve">No Special Tools predicted. </v>
          </cell>
          <cell r="AU395">
            <v>1</v>
          </cell>
          <cell r="AV395" t="str">
            <v>No</v>
          </cell>
          <cell r="AW395" t="str">
            <v xml:space="preserve">No predicted life limitations. </v>
          </cell>
          <cell r="AY395">
            <v>412</v>
          </cell>
        </row>
        <row r="396">
          <cell r="A396">
            <v>413</v>
          </cell>
          <cell r="B396">
            <v>49</v>
          </cell>
          <cell r="C396" t="str">
            <v>FT28230</v>
          </cell>
          <cell r="E396" t="str">
            <v>AUXILIARY TANK - 1 - SCOUT</v>
          </cell>
          <cell r="F396" t="str">
            <v>Insert</v>
          </cell>
          <cell r="G396" t="str">
            <v xml:space="preserve">Drain Plug Assembly </v>
          </cell>
          <cell r="H396" t="str">
            <v xml:space="preserve">M24 X 1.5 Nut Insert (RM) </v>
          </cell>
          <cell r="I396">
            <v>1</v>
          </cell>
          <cell r="J396">
            <v>1</v>
          </cell>
          <cell r="K396">
            <v>0.44800000000000001</v>
          </cell>
          <cell r="L396">
            <v>0.44800000000000001</v>
          </cell>
          <cell r="M396">
            <v>4.4799999999999999E-7</v>
          </cell>
          <cell r="N396">
            <v>2232142.8571428573</v>
          </cell>
          <cell r="O396" t="str">
            <v>NPRD 95 P2-122, Insert Mount Engine - 0.0160M converted to hours.</v>
          </cell>
          <cell r="Q396">
            <v>1</v>
          </cell>
          <cell r="R396">
            <v>1.1000000000000001</v>
          </cell>
          <cell r="S396">
            <v>0.49279999999999996</v>
          </cell>
          <cell r="T396">
            <v>7</v>
          </cell>
          <cell r="U396">
            <v>12</v>
          </cell>
          <cell r="V396" t="str">
            <v>712</v>
          </cell>
          <cell r="W396">
            <v>392</v>
          </cell>
          <cell r="X396" t="str">
            <v>AUXILIARY TANK - 1 - SCOUT</v>
          </cell>
          <cell r="Y396" t="str">
            <v>Y</v>
          </cell>
          <cell r="Z396" t="str">
            <v>Not predicted to be repairable in situ without the removal of the Tank. Expected to need 2 mechanics to remove the tank.  Remove and replace tank in accordance with above.  V. difficult to repair.  Tank will be beyond economic repair. Repair by exchange a</v>
          </cell>
          <cell r="AA396" t="str">
            <v xml:space="preserve">NO </v>
          </cell>
          <cell r="AB396" t="str">
            <v>YES</v>
          </cell>
          <cell r="AC396">
            <v>0</v>
          </cell>
          <cell r="AD396">
            <v>0.5</v>
          </cell>
          <cell r="AE396">
            <v>1.6666666666666666E-2</v>
          </cell>
          <cell r="AF396">
            <v>0.5</v>
          </cell>
          <cell r="AG396">
            <v>8.3333333333333329E-2</v>
          </cell>
          <cell r="AH396">
            <v>0</v>
          </cell>
          <cell r="AI396">
            <v>0</v>
          </cell>
          <cell r="AJ396">
            <v>1.1000000000000001</v>
          </cell>
          <cell r="AK396" t="str">
            <v xml:space="preserve">Not predicted to be repairable in situ without the removal of the Tank. </v>
          </cell>
          <cell r="AL396" t="str">
            <v xml:space="preserve">Expected to need 2 mechanics to remove the tank.  </v>
          </cell>
          <cell r="AM396" t="str">
            <v xml:space="preserve">Remove and replace tank in accordance with above.  </v>
          </cell>
          <cell r="AN396" t="str">
            <v xml:space="preserve">V. difficult to repair.  Tank will be beyond economic repair. </v>
          </cell>
          <cell r="AR396" t="str">
            <v xml:space="preserve">Repair by exchange available at First or Second line without special facilities. </v>
          </cell>
          <cell r="AS396" t="str">
            <v>Use thread-locking compound on fasteners. Use silicone grease on bonded seals for preservation.  Use anti-seizing grease/compound on bulkhead connectors and bolts.  Use  bonding compound on mounting strap clamp locations as required.</v>
          </cell>
          <cell r="AT396" t="str">
            <v xml:space="preserve">No Special Tools predicted. </v>
          </cell>
          <cell r="AU396">
            <v>2</v>
          </cell>
          <cell r="AV396" t="str">
            <v>No</v>
          </cell>
          <cell r="AW396" t="str">
            <v xml:space="preserve">No predicted life limitations. </v>
          </cell>
          <cell r="AY396">
            <v>413</v>
          </cell>
        </row>
        <row r="397">
          <cell r="A397">
            <v>414</v>
          </cell>
          <cell r="B397">
            <v>9</v>
          </cell>
          <cell r="C397" t="str">
            <v>ROV16SCFX</v>
          </cell>
          <cell r="E397" t="str">
            <v>AUXILIARY TANK - 1 - SCOUT</v>
          </cell>
          <cell r="F397" t="str">
            <v>Fitting</v>
          </cell>
          <cell r="G397" t="str">
            <v xml:space="preserve">Drain Plug Assembly </v>
          </cell>
          <cell r="H397" t="str">
            <v>M24 X 1.5 Solid Plug</v>
          </cell>
          <cell r="I397">
            <v>1</v>
          </cell>
          <cell r="J397">
            <v>1</v>
          </cell>
          <cell r="K397">
            <v>0.29959999999999998</v>
          </cell>
          <cell r="L397">
            <v>0.29959999999999998</v>
          </cell>
          <cell r="M397">
            <v>2.9959999999999996E-7</v>
          </cell>
          <cell r="N397">
            <v>3337783.7116154875</v>
          </cell>
          <cell r="O397" t="str">
            <v>NPRD 95 P2-152, Plug - 0.0107M converted to hours</v>
          </cell>
          <cell r="Q397">
            <v>1</v>
          </cell>
          <cell r="R397">
            <v>0.18333333333333332</v>
          </cell>
          <cell r="S397">
            <v>5.4926666666666658E-2</v>
          </cell>
          <cell r="T397">
            <v>7</v>
          </cell>
          <cell r="U397">
            <v>12</v>
          </cell>
          <cell r="V397" t="str">
            <v>712</v>
          </cell>
          <cell r="W397">
            <v>393</v>
          </cell>
          <cell r="X397" t="str">
            <v>AUXILIARY TANK - 1 - SCOUT</v>
          </cell>
          <cell r="Y397" t="str">
            <v>Y</v>
          </cell>
          <cell r="Z397" t="str">
            <v>Predicted to be repairable in situ. Expected to need 1 mechanic to conduct maintenance.  Remove and replace the part with standard Tools. Repair by exchange available at First or Second line without special facilities. No consumeables predicted. No Specia</v>
          </cell>
          <cell r="AA397" t="str">
            <v>YES</v>
          </cell>
          <cell r="AB397" t="str">
            <v>NO</v>
          </cell>
          <cell r="AC397">
            <v>0</v>
          </cell>
          <cell r="AD397">
            <v>0</v>
          </cell>
          <cell r="AE397">
            <v>0.18333333333333332</v>
          </cell>
          <cell r="AF397">
            <v>0</v>
          </cell>
          <cell r="AG397">
            <v>0</v>
          </cell>
          <cell r="AH397">
            <v>0</v>
          </cell>
          <cell r="AI397">
            <v>0</v>
          </cell>
          <cell r="AJ397">
            <v>0.18333333333333332</v>
          </cell>
          <cell r="AK397" t="str">
            <v xml:space="preserve">Predicted to be repairable in situ. </v>
          </cell>
          <cell r="AL397" t="str">
            <v xml:space="preserve">Expected to need 1 mechanic to conduct maintenance.  </v>
          </cell>
          <cell r="AO397" t="str">
            <v xml:space="preserve">Remove and replace the part with standard Tools. </v>
          </cell>
          <cell r="AR397" t="str">
            <v xml:space="preserve">Repair by exchange available at First or Second line without special facilities. </v>
          </cell>
          <cell r="AS397" t="str">
            <v xml:space="preserve">No consumeables predicted. </v>
          </cell>
          <cell r="AT397" t="str">
            <v xml:space="preserve">No Special Tools predicted. </v>
          </cell>
          <cell r="AU397">
            <v>1</v>
          </cell>
          <cell r="AV397" t="str">
            <v>No</v>
          </cell>
          <cell r="AW397" t="str">
            <v xml:space="preserve">No predicted life limitations. </v>
          </cell>
          <cell r="AY397">
            <v>414</v>
          </cell>
        </row>
        <row r="398">
          <cell r="A398">
            <v>415</v>
          </cell>
          <cell r="B398">
            <v>6</v>
          </cell>
          <cell r="C398" t="str">
            <v>24MM BONDED</v>
          </cell>
          <cell r="E398" t="str">
            <v>AUXILIARY TANK - 1 - SCOUT</v>
          </cell>
          <cell r="F398" t="str">
            <v>Seal</v>
          </cell>
          <cell r="G398" t="str">
            <v xml:space="preserve">Drain Plug Assembly </v>
          </cell>
          <cell r="H398" t="str">
            <v>M24 X 1.5 Bonded Seal</v>
          </cell>
          <cell r="I398">
            <v>1</v>
          </cell>
          <cell r="J398">
            <v>1</v>
          </cell>
          <cell r="K398">
            <v>0.19500000000000001</v>
          </cell>
          <cell r="L398">
            <v>0.19500000000000001</v>
          </cell>
          <cell r="M398">
            <v>1.9500000000000001E-7</v>
          </cell>
          <cell r="N398">
            <v>5128205.128205128</v>
          </cell>
          <cell r="O398" t="str">
            <v>NPRD 95 P2-179, Seal O-Ring - 0.0780 GF converted to GM.</v>
          </cell>
          <cell r="Q398">
            <v>1</v>
          </cell>
          <cell r="R398">
            <v>1.8833333333333333</v>
          </cell>
          <cell r="S398">
            <v>0.36725000000000002</v>
          </cell>
          <cell r="T398">
            <v>7</v>
          </cell>
          <cell r="U398">
            <v>12</v>
          </cell>
          <cell r="V398" t="str">
            <v>712</v>
          </cell>
          <cell r="W398">
            <v>394</v>
          </cell>
          <cell r="X398" t="str">
            <v>AUXILIARY TANK - 1 - SCOUT</v>
          </cell>
          <cell r="Y398" t="str">
            <v>Y</v>
          </cell>
          <cell r="Z398" t="str">
            <v>Not predicted to be repairable in situ without the removal of the Tank. Expected to need 2 mechanics to remove the tank.  Remove the Tank for access, See above for details. Remove Top plate to gain access to the Bulkhead to prevent excessive torque forces</v>
          </cell>
          <cell r="AA398" t="str">
            <v xml:space="preserve">No </v>
          </cell>
          <cell r="AB398" t="str">
            <v>Yes</v>
          </cell>
          <cell r="AC398">
            <v>0</v>
          </cell>
          <cell r="AD398">
            <v>0.875</v>
          </cell>
          <cell r="AE398">
            <v>0.05</v>
          </cell>
          <cell r="AF398">
            <v>0.875</v>
          </cell>
          <cell r="AG398">
            <v>8.3333333333333329E-2</v>
          </cell>
          <cell r="AH398">
            <v>0</v>
          </cell>
          <cell r="AI398">
            <v>0</v>
          </cell>
          <cell r="AJ398">
            <v>1.8833333333333333</v>
          </cell>
          <cell r="AK398" t="str">
            <v xml:space="preserve">Not predicted to be repairable in situ without the removal of the Tank. </v>
          </cell>
          <cell r="AL398" t="str">
            <v xml:space="preserve">Expected to need 2 mechanics to remove the tank.  </v>
          </cell>
          <cell r="AM398" t="str">
            <v xml:space="preserve">Remove the Tank for access, See above for details. Remove Top plate to gain access to the Bulkhead to prevent excessive torque forces. May require the removal of Safoam to gain access. </v>
          </cell>
          <cell r="AR398" t="str">
            <v xml:space="preserve">Repair by exchange available at First or Second line without special facilities. </v>
          </cell>
          <cell r="AS398" t="str">
            <v>Use thread-locking compound on fasteners. Use silicone grease on bonded seals for preservation.  Use anti-seizing grease/compound on bulkhead connectors and bolts.  Use  bonding compound on mounting strap clamp locations as required.</v>
          </cell>
          <cell r="AT398" t="str">
            <v xml:space="preserve">No Special Tools predicted. </v>
          </cell>
          <cell r="AU398">
            <v>2</v>
          </cell>
          <cell r="AV398" t="str">
            <v>yes - 10 years</v>
          </cell>
          <cell r="AW398" t="str">
            <v>Life Limited.  Exchange at 10 years.</v>
          </cell>
          <cell r="AY398">
            <v>415</v>
          </cell>
        </row>
        <row r="399">
          <cell r="A399">
            <v>416</v>
          </cell>
          <cell r="B399">
            <v>28</v>
          </cell>
          <cell r="C399" t="str">
            <v>FT28678</v>
          </cell>
          <cell r="E399" t="str">
            <v>AUXILIARY TANK - 1 - SCOUT</v>
          </cell>
          <cell r="F399" t="str">
            <v>Strap</v>
          </cell>
          <cell r="G399" t="str">
            <v>Support Structure</v>
          </cell>
          <cell r="H399" t="str">
            <v>Aluminium Structure</v>
          </cell>
          <cell r="I399">
            <v>1</v>
          </cell>
          <cell r="J399">
            <v>1</v>
          </cell>
          <cell r="K399">
            <v>0.112</v>
          </cell>
          <cell r="L399">
            <v>0.112</v>
          </cell>
          <cell r="M399">
            <v>1.12E-7</v>
          </cell>
          <cell r="N399">
            <v>8928571.4285714291</v>
          </cell>
          <cell r="O399" t="str">
            <v>NPRD 95 P2- 152, Plate Universal - 0.0040M converted to hours</v>
          </cell>
          <cell r="Q399">
            <v>1</v>
          </cell>
          <cell r="R399">
            <v>1.85</v>
          </cell>
          <cell r="S399">
            <v>0.2072</v>
          </cell>
          <cell r="T399">
            <v>7</v>
          </cell>
          <cell r="U399">
            <v>13</v>
          </cell>
          <cell r="V399" t="str">
            <v>713</v>
          </cell>
          <cell r="W399">
            <v>395</v>
          </cell>
          <cell r="X399" t="str">
            <v>AUXILIARY TANK - 1 - SCOUT</v>
          </cell>
          <cell r="Y399" t="str">
            <v>Y</v>
          </cell>
          <cell r="Z399" t="str">
            <v>Not predicted to be repairable in situ without the removal of the Tank. Expected to need 2 mechanics to remove the tank.  Remove and replace tank in accordance with above.  Remove and replace the part with standard Tools. Repair by exchange available at F</v>
          </cell>
          <cell r="AA399" t="str">
            <v>NO</v>
          </cell>
          <cell r="AB399" t="str">
            <v>YES</v>
          </cell>
          <cell r="AC399">
            <v>0</v>
          </cell>
          <cell r="AD399">
            <v>0.5</v>
          </cell>
          <cell r="AE399">
            <v>0.76666666666666661</v>
          </cell>
          <cell r="AF399">
            <v>0.5</v>
          </cell>
          <cell r="AG399">
            <v>8.3333333333333329E-2</v>
          </cell>
          <cell r="AH399">
            <v>0</v>
          </cell>
          <cell r="AI399">
            <v>0</v>
          </cell>
          <cell r="AJ399">
            <v>1.85</v>
          </cell>
          <cell r="AK399" t="str">
            <v xml:space="preserve">Not predicted to be repairable in situ without the removal of the Tank. </v>
          </cell>
          <cell r="AL399" t="str">
            <v xml:space="preserve">Expected to need 2 mechanics to remove the tank.  </v>
          </cell>
          <cell r="AM399" t="str">
            <v xml:space="preserve">Remove and replace tank in accordance with above.  </v>
          </cell>
          <cell r="AO399" t="str">
            <v xml:space="preserve">Remove and replace the part with standard Tools. </v>
          </cell>
          <cell r="AR399" t="str">
            <v xml:space="preserve">Repair by exchange available at First or Second line without special facilities. </v>
          </cell>
          <cell r="AS399" t="str">
            <v>Use thread-locking compound on fasteners. Use silicone grease on bonded seals for preservation.  Use anti-seizing grease/compound on bulkhead connectors and bolts.  Use  bonding compound on mounting strap clamp locations as required.</v>
          </cell>
          <cell r="AT399" t="str">
            <v xml:space="preserve">No Special Tools predicted. </v>
          </cell>
          <cell r="AU399">
            <v>2</v>
          </cell>
          <cell r="AV399" t="str">
            <v>No</v>
          </cell>
          <cell r="AW399" t="str">
            <v xml:space="preserve">No predicted life limitations. </v>
          </cell>
          <cell r="AY399">
            <v>416</v>
          </cell>
        </row>
        <row r="400">
          <cell r="A400">
            <v>417</v>
          </cell>
          <cell r="B400">
            <v>0</v>
          </cell>
          <cell r="C400" t="str">
            <v>FT28204</v>
          </cell>
          <cell r="E400" t="str">
            <v>AUXILIARY TANK- 2 - PMRS</v>
          </cell>
          <cell r="F400" t="str">
            <v>AUXILIARY TANK- 2 - PMRS</v>
          </cell>
          <cell r="G400" t="str">
            <v>TANK</v>
          </cell>
          <cell r="H400" t="str">
            <v>TANK</v>
          </cell>
          <cell r="I400">
            <v>1</v>
          </cell>
          <cell r="J400">
            <v>1</v>
          </cell>
          <cell r="K400">
            <v>77.463907531672504</v>
          </cell>
          <cell r="L400">
            <v>77.463907531672504</v>
          </cell>
          <cell r="M400">
            <v>7.7463907531672506E-5</v>
          </cell>
          <cell r="N400">
            <v>12909.237758127965</v>
          </cell>
          <cell r="O400" t="str">
            <v>Sum of Below Parts</v>
          </cell>
          <cell r="T400">
            <v>8</v>
          </cell>
          <cell r="U400">
            <v>1</v>
          </cell>
          <cell r="V400" t="str">
            <v>81</v>
          </cell>
          <cell r="W400">
            <v>396</v>
          </cell>
          <cell r="X400" t="str">
            <v>AUXILIARY TANK- 2 - PMRS</v>
          </cell>
          <cell r="Y400" t="str">
            <v>Y</v>
          </cell>
          <cell r="AI400" t="str">
            <v>MTTE =</v>
          </cell>
          <cell r="AJ400">
            <v>0.79201374999999963</v>
          </cell>
          <cell r="AY400">
            <v>417</v>
          </cell>
        </row>
        <row r="401">
          <cell r="A401">
            <v>418</v>
          </cell>
          <cell r="B401">
            <v>1</v>
          </cell>
          <cell r="C401" t="str">
            <v>FT28334</v>
          </cell>
          <cell r="E401" t="str">
            <v>AUXILIARY TANK- 2 - PMRS</v>
          </cell>
          <cell r="F401" t="str">
            <v>Moulding</v>
          </cell>
          <cell r="G401" t="str">
            <v>RM Tank</v>
          </cell>
          <cell r="H401" t="str">
            <v>Rotational Moulding</v>
          </cell>
          <cell r="I401">
            <v>1</v>
          </cell>
          <cell r="J401">
            <v>1</v>
          </cell>
          <cell r="K401">
            <v>3.5896000000000003</v>
          </cell>
          <cell r="L401">
            <v>3.5896000000000003</v>
          </cell>
          <cell r="M401">
            <v>3.5896000000000003E-6</v>
          </cell>
          <cell r="N401">
            <v>278582.57187430351</v>
          </cell>
          <cell r="O401" t="str">
            <v>NPRD 95 P2-213, Tank Fuel Engine - 0.1282M converted to hours</v>
          </cell>
          <cell r="Q401">
            <v>1</v>
          </cell>
          <cell r="R401">
            <v>1.6</v>
          </cell>
          <cell r="S401">
            <v>5.74336</v>
          </cell>
          <cell r="T401">
            <v>8</v>
          </cell>
          <cell r="U401">
            <v>2</v>
          </cell>
          <cell r="V401" t="str">
            <v>82</v>
          </cell>
          <cell r="W401">
            <v>397</v>
          </cell>
          <cell r="X401" t="str">
            <v>AUXILIARY TANK- 2 - PMRS</v>
          </cell>
          <cell r="Y401" t="str">
            <v>Y</v>
          </cell>
          <cell r="Z401" t="str">
            <v>Not predicted to be repairable in situ without the removal of the Tank. Expected to need 2 mechanics to remove the tank.  Drain the tank. Disconnect any pipework.  disconnect fuel level sensor and optical sensor.  Disconnect any retaining fasteners (strap</v>
          </cell>
          <cell r="AA401" t="str">
            <v xml:space="preserve">NO </v>
          </cell>
          <cell r="AB401" t="str">
            <v>YES</v>
          </cell>
          <cell r="AC401">
            <v>0</v>
          </cell>
          <cell r="AD401">
            <v>0.5</v>
          </cell>
          <cell r="AE401">
            <v>0.51666666666666661</v>
          </cell>
          <cell r="AF401">
            <v>0.5</v>
          </cell>
          <cell r="AG401">
            <v>8.3333333333333329E-2</v>
          </cell>
          <cell r="AH401">
            <v>0</v>
          </cell>
          <cell r="AI401">
            <v>0</v>
          </cell>
          <cell r="AJ401">
            <v>1.6</v>
          </cell>
          <cell r="AK401" t="str">
            <v xml:space="preserve">Not predicted to be repairable in situ without the removal of the Tank. </v>
          </cell>
          <cell r="AL401" t="str">
            <v xml:space="preserve">Expected to need 2 mechanics to remove the tank.  </v>
          </cell>
          <cell r="AM401" t="str">
            <v xml:space="preserve">Drain the tank. Disconnect any pipework.  disconnect fuel level sensor and optical sensor.  Disconnect any retaining fasteners (straps, cradles and mounting plates).  Carefully remove the tank to a clean padded work surface. Refit drain plug.  </v>
          </cell>
          <cell r="AN401" t="str">
            <v xml:space="preserve">Difficult to repair.  Some specialist patching is possible.  GKN can supply details. </v>
          </cell>
          <cell r="AR401" t="str">
            <v xml:space="preserve">Repair by exchange available at First or Second line without special facilities. </v>
          </cell>
          <cell r="AS401" t="str">
            <v>Use thread-locking compound on fasteners. Use silicone grease on bonded seals for preservation.  Use anti-seizing grease/compound on bulkhead connectors and bolts.  Use  bonding compound on mounting strap clamp locations as required.</v>
          </cell>
          <cell r="AT401" t="str">
            <v xml:space="preserve">No Special Tools predicted. </v>
          </cell>
          <cell r="AU401">
            <v>2</v>
          </cell>
          <cell r="AV401" t="str">
            <v>No</v>
          </cell>
          <cell r="AW401" t="str">
            <v xml:space="preserve">No predicted life limitations. </v>
          </cell>
          <cell r="AY401">
            <v>418</v>
          </cell>
        </row>
        <row r="402">
          <cell r="A402">
            <v>421</v>
          </cell>
          <cell r="B402">
            <v>33</v>
          </cell>
          <cell r="C402" t="str">
            <v>FT28234</v>
          </cell>
          <cell r="E402" t="str">
            <v>AUXILIARY TANK- 2 - PMRS</v>
          </cell>
          <cell r="F402" t="str">
            <v>Protection</v>
          </cell>
          <cell r="G402" t="str">
            <v>Self Seal Covering</v>
          </cell>
          <cell r="H402" t="str">
            <v>PF1204/.71</v>
          </cell>
          <cell r="I402">
            <v>1</v>
          </cell>
          <cell r="J402">
            <v>1</v>
          </cell>
          <cell r="K402">
            <v>1</v>
          </cell>
          <cell r="L402">
            <v>1</v>
          </cell>
          <cell r="M402">
            <v>9.9999999999999995E-7</v>
          </cell>
          <cell r="N402">
            <v>1000000</v>
          </cell>
          <cell r="O402" t="str">
            <v>Unsubstantiated Estimate</v>
          </cell>
          <cell r="Q402">
            <v>1</v>
          </cell>
          <cell r="R402">
            <v>1.1000000000000001</v>
          </cell>
          <cell r="S402">
            <v>1.1000000000000001</v>
          </cell>
          <cell r="T402">
            <v>8</v>
          </cell>
          <cell r="U402">
            <v>3</v>
          </cell>
          <cell r="V402" t="str">
            <v>83</v>
          </cell>
          <cell r="W402">
            <v>398</v>
          </cell>
          <cell r="X402" t="str">
            <v>AUXILIARY TANK- 2 - PMRS</v>
          </cell>
          <cell r="Y402" t="str">
            <v>Y</v>
          </cell>
          <cell r="Z402" t="str">
            <v>Not predicted to be repairable in situ without the removal of the Tank. Expected to need 2 mechanics to remove the tank.  Remove and replace tank in accordance with above.  Vendor approved repair of the tank is predicted to be too time consuming for level</v>
          </cell>
          <cell r="AA402" t="str">
            <v xml:space="preserve">NO </v>
          </cell>
          <cell r="AB402" t="str">
            <v>YES</v>
          </cell>
          <cell r="AC402">
            <v>0</v>
          </cell>
          <cell r="AD402">
            <v>0.5</v>
          </cell>
          <cell r="AE402">
            <v>1.6666666666666666E-2</v>
          </cell>
          <cell r="AF402">
            <v>0.5</v>
          </cell>
          <cell r="AG402">
            <v>8.3333333333333329E-2</v>
          </cell>
          <cell r="AH402">
            <v>0</v>
          </cell>
          <cell r="AI402">
            <v>0</v>
          </cell>
          <cell r="AJ402">
            <v>1.1000000000000001</v>
          </cell>
          <cell r="AK402" t="str">
            <v xml:space="preserve">Not predicted to be repairable in situ without the removal of the Tank. </v>
          </cell>
          <cell r="AL402" t="str">
            <v xml:space="preserve">Expected to need 2 mechanics to remove the tank.  </v>
          </cell>
          <cell r="AM402" t="str">
            <v xml:space="preserve">Remove and replace tank in accordance with above.  Vendor approved repair of the tank is predicted to be too time consuming for level 1 or 2 instituations and these should be controlled in level 3 or 4 institutions with greater access to materials, tools </v>
          </cell>
          <cell r="AN402" t="str">
            <v xml:space="preserve">Some corrective patching schemes are available out of vehicle.   </v>
          </cell>
          <cell r="AO402" t="str">
            <v xml:space="preserve">Task time doesn't include 72 hours inactive time awaiting curing of Adhesives. </v>
          </cell>
          <cell r="AR402" t="str">
            <v xml:space="preserve">Repair by exchange available at First or Second line without special facilities. </v>
          </cell>
          <cell r="AS402" t="str">
            <v>Use thread-locking compound on fasteners. Use silicone grease on bonded seals for preservation.  Use anti-seizing grease/compound on bulkhead connectors and bolts.  Use  bonding compound on mounting strap clamp locations as required.</v>
          </cell>
          <cell r="AT402" t="str">
            <v xml:space="preserve">Cutting tools and Separating spatulas required. </v>
          </cell>
          <cell r="AU402">
            <v>2</v>
          </cell>
          <cell r="AV402" t="str">
            <v>No</v>
          </cell>
          <cell r="AW402" t="str">
            <v xml:space="preserve">No predicted life limitations. </v>
          </cell>
          <cell r="AY402">
            <v>421</v>
          </cell>
        </row>
        <row r="403">
          <cell r="A403">
            <v>422</v>
          </cell>
          <cell r="B403">
            <v>29</v>
          </cell>
          <cell r="C403" t="str">
            <v/>
          </cell>
          <cell r="E403" t="str">
            <v>AUXILIARY TANK- 2 - PMRS</v>
          </cell>
          <cell r="F403" t="str">
            <v>Protection</v>
          </cell>
          <cell r="G403" t="str">
            <v>Self Seal Covering</v>
          </cell>
          <cell r="H403" t="str">
            <v>Sponge Layer</v>
          </cell>
          <cell r="I403">
            <v>1</v>
          </cell>
          <cell r="J403">
            <v>1</v>
          </cell>
          <cell r="K403">
            <v>1</v>
          </cell>
          <cell r="L403">
            <v>1</v>
          </cell>
          <cell r="M403">
            <v>9.9999999999999995E-7</v>
          </cell>
          <cell r="N403">
            <v>1000000</v>
          </cell>
          <cell r="O403" t="str">
            <v>Unsubstantiated Estimate</v>
          </cell>
          <cell r="Q403">
            <v>1</v>
          </cell>
          <cell r="R403">
            <v>1.1000000000000001</v>
          </cell>
          <cell r="S403">
            <v>1.1000000000000001</v>
          </cell>
          <cell r="T403">
            <v>8</v>
          </cell>
          <cell r="U403">
            <v>3</v>
          </cell>
          <cell r="V403" t="str">
            <v>83</v>
          </cell>
          <cell r="W403">
            <v>399</v>
          </cell>
          <cell r="X403" t="str">
            <v>AUXILIARY TANK- 2 - PMRS</v>
          </cell>
          <cell r="Y403" t="str">
            <v>Y</v>
          </cell>
          <cell r="Z403" t="str">
            <v>Not predicted to be repairable in situ without the removal of the Tank. Expected to need 2 mechanics to remove the tank.  Remove and replace tank in accordance with above.  Vendor approved repair of the tank is predicted to be too time consuming for level</v>
          </cell>
          <cell r="AA403" t="str">
            <v>NO</v>
          </cell>
          <cell r="AB403" t="str">
            <v>YES</v>
          </cell>
          <cell r="AC403">
            <v>0</v>
          </cell>
          <cell r="AD403">
            <v>0.5</v>
          </cell>
          <cell r="AE403">
            <v>1.6666666666666666E-2</v>
          </cell>
          <cell r="AF403">
            <v>0.5</v>
          </cell>
          <cell r="AG403">
            <v>8.3333333333333329E-2</v>
          </cell>
          <cell r="AH403">
            <v>0</v>
          </cell>
          <cell r="AI403">
            <v>0</v>
          </cell>
          <cell r="AJ403">
            <v>1.1000000000000001</v>
          </cell>
          <cell r="AK403" t="str">
            <v xml:space="preserve">Not predicted to be repairable in situ without the removal of the Tank. </v>
          </cell>
          <cell r="AL403" t="str">
            <v xml:space="preserve">Expected to need 2 mechanics to remove the tank.  </v>
          </cell>
          <cell r="AM403" t="str">
            <v xml:space="preserve">Remove and replace tank in accordance with above.  Vendor approved repair of the tank is predicted to be too time consuming for level 1 or 2 instituations and these should be controlled in level 3 or 4 institutions with greater access to materials, tools </v>
          </cell>
          <cell r="AN403" t="str">
            <v xml:space="preserve">Some corrective patching schemes are available out of vehicle.   </v>
          </cell>
          <cell r="AO403" t="str">
            <v xml:space="preserve">Task time doesn't include 72 hours inactive time awaiting curing of Adhesives. </v>
          </cell>
          <cell r="AR403" t="str">
            <v xml:space="preserve">Repair by exchange available at First or Second line without special facilities. </v>
          </cell>
          <cell r="AS403" t="str">
            <v>Use thread-locking compound on fasteners. Use silicone grease on bonded seals for preservation.  Use anti-seizing grease/compound on bulkhead connectors and bolts.  Use  bonding compound on mounting strap clamp locations as required.</v>
          </cell>
          <cell r="AT403" t="str">
            <v xml:space="preserve">Cutting tools and Separating spatulas required. </v>
          </cell>
          <cell r="AU403">
            <v>2</v>
          </cell>
          <cell r="AV403" t="str">
            <v>yes - 15 years</v>
          </cell>
          <cell r="AW403" t="str">
            <v>Life Limited.  Exchange the tank at 15 years. Return to Vendor for refurbishment or condemn.</v>
          </cell>
          <cell r="AY403">
            <v>422</v>
          </cell>
        </row>
        <row r="404">
          <cell r="A404">
            <v>423</v>
          </cell>
          <cell r="B404">
            <v>34</v>
          </cell>
          <cell r="C404" t="str">
            <v/>
          </cell>
          <cell r="E404" t="str">
            <v>AUXILIARY TANK- 2 - PMRS</v>
          </cell>
          <cell r="F404" t="str">
            <v>Protection</v>
          </cell>
          <cell r="G404" t="str">
            <v>Self Seal Covering</v>
          </cell>
          <cell r="H404" t="str">
            <v>Outer Covering SPRAY PU</v>
          </cell>
          <cell r="I404">
            <v>1</v>
          </cell>
          <cell r="J404">
            <v>1</v>
          </cell>
          <cell r="K404">
            <v>1</v>
          </cell>
          <cell r="L404">
            <v>1</v>
          </cell>
          <cell r="M404">
            <v>9.9999999999999995E-7</v>
          </cell>
          <cell r="N404">
            <v>1000000</v>
          </cell>
          <cell r="O404" t="str">
            <v>Unsubstantiated Estimate</v>
          </cell>
          <cell r="Q404">
            <v>1</v>
          </cell>
          <cell r="R404">
            <v>1.1000000000000001</v>
          </cell>
          <cell r="S404">
            <v>1.1000000000000001</v>
          </cell>
          <cell r="T404">
            <v>8</v>
          </cell>
          <cell r="U404">
            <v>3</v>
          </cell>
          <cell r="V404" t="str">
            <v>83</v>
          </cell>
          <cell r="W404">
            <v>400</v>
          </cell>
          <cell r="X404" t="str">
            <v>AUXILIARY TANK- 2 - PMRS</v>
          </cell>
          <cell r="Y404" t="str">
            <v>Y</v>
          </cell>
          <cell r="Z404" t="str">
            <v>Not predicted to be repairable in situ without the removal of the Tank. Expected to need 2 mechanics to remove the tank.  Remove and replace tank in accordance with above.  Repair by exchange available at First or Second line without special facilities. U</v>
          </cell>
          <cell r="AA404" t="str">
            <v xml:space="preserve">NO </v>
          </cell>
          <cell r="AB404" t="str">
            <v>YES</v>
          </cell>
          <cell r="AC404">
            <v>0</v>
          </cell>
          <cell r="AD404">
            <v>0.5</v>
          </cell>
          <cell r="AE404">
            <v>1.6666666666666666E-2</v>
          </cell>
          <cell r="AF404">
            <v>0.5</v>
          </cell>
          <cell r="AG404">
            <v>8.3333333333333329E-2</v>
          </cell>
          <cell r="AH404">
            <v>0</v>
          </cell>
          <cell r="AI404">
            <v>0</v>
          </cell>
          <cell r="AJ404">
            <v>1.1000000000000001</v>
          </cell>
          <cell r="AK404" t="str">
            <v xml:space="preserve">Not predicted to be repairable in situ without the removal of the Tank. </v>
          </cell>
          <cell r="AL404" t="str">
            <v xml:space="preserve">Expected to need 2 mechanics to remove the tank.  </v>
          </cell>
          <cell r="AM404" t="str">
            <v xml:space="preserve">Remove and replace tank in accordance with above.  </v>
          </cell>
          <cell r="AR404" t="str">
            <v xml:space="preserve">Repair by exchange available at First or Second line without special facilities. </v>
          </cell>
          <cell r="AS404" t="str">
            <v>Use thread-locking compound on fasteners. Use silicone grease on bonded seals for preservation.  Use anti-seizing grease/compound on bulkhead connectors and bolts.  Use  bonding compound on mounting strap clamp locations as required.  Use  2 Part PU Repai</v>
          </cell>
          <cell r="AT404" t="str">
            <v>Requires simple disposible PU application mixing and application tools and Disposible NItrile Gloves. HAZAROUS. MATERIAL, FOLLOW MSDS M-FPT/R-PU5505/A and B (provided in the Kit) and the INSTRUCTIONS (provided in the Kit).</v>
          </cell>
          <cell r="AU404">
            <v>2</v>
          </cell>
          <cell r="AV404" t="str">
            <v>No</v>
          </cell>
          <cell r="AW404" t="str">
            <v xml:space="preserve">No predicted life limitations. </v>
          </cell>
          <cell r="AY404">
            <v>423</v>
          </cell>
        </row>
        <row r="405">
          <cell r="A405">
            <v>425</v>
          </cell>
          <cell r="B405">
            <v>10</v>
          </cell>
          <cell r="C405" t="str">
            <v>FT28214</v>
          </cell>
          <cell r="E405" t="str">
            <v>AUXILIARY TANK- 2 - PMRS</v>
          </cell>
          <cell r="F405" t="str">
            <v>Filler</v>
          </cell>
          <cell r="G405" t="str">
            <v>Reticulated Safety Foam</v>
          </cell>
          <cell r="H405" t="str">
            <v>SAFOAM Cut Block LRU</v>
          </cell>
          <cell r="I405">
            <v>1</v>
          </cell>
          <cell r="J405">
            <v>1</v>
          </cell>
          <cell r="K405">
            <v>1</v>
          </cell>
          <cell r="L405">
            <v>1</v>
          </cell>
          <cell r="M405">
            <v>9.9999999999999995E-7</v>
          </cell>
          <cell r="N405">
            <v>1000000</v>
          </cell>
          <cell r="O405" t="str">
            <v>Unsubstantiated Estimate</v>
          </cell>
          <cell r="Q405">
            <v>1</v>
          </cell>
          <cell r="R405">
            <v>1.91666</v>
          </cell>
          <cell r="S405">
            <v>1.91666</v>
          </cell>
          <cell r="T405">
            <v>8</v>
          </cell>
          <cell r="U405">
            <v>4</v>
          </cell>
          <cell r="V405" t="str">
            <v>84</v>
          </cell>
          <cell r="W405">
            <v>401</v>
          </cell>
          <cell r="X405" t="str">
            <v>AUXILIARY TANK- 2 - PMRS</v>
          </cell>
          <cell r="Y405" t="str">
            <v>Y</v>
          </cell>
          <cell r="Z405" t="str">
            <v>Not predicted to be repairable in situ without the removal of the Tank. Expected to need 2 mechanics to remove the tank.  Drain the tank. Disconnect any pipework.  Disconnect fuel level sensor and optical sensor.  Disconnect any retaining fasteners (strap</v>
          </cell>
          <cell r="AA405" t="str">
            <v xml:space="preserve">NO </v>
          </cell>
          <cell r="AB405" t="str">
            <v>YES</v>
          </cell>
          <cell r="AC405">
            <v>0</v>
          </cell>
          <cell r="AD405">
            <v>0.5</v>
          </cell>
          <cell r="AE405">
            <v>0.83332666666666666</v>
          </cell>
          <cell r="AF405">
            <v>0.5</v>
          </cell>
          <cell r="AG405">
            <v>8.3333333333333329E-2</v>
          </cell>
          <cell r="AH405">
            <v>0</v>
          </cell>
          <cell r="AI405">
            <v>0</v>
          </cell>
          <cell r="AJ405">
            <v>1.91666</v>
          </cell>
          <cell r="AK405" t="str">
            <v xml:space="preserve">Not predicted to be repairable in situ without the removal of the Tank. </v>
          </cell>
          <cell r="AL405" t="str">
            <v xml:space="preserve">Expected to need 2 mechanics to remove the tank.  </v>
          </cell>
          <cell r="AM405" t="str">
            <v>Drain the tank. Disconnect any pipework.  Disconnect fuel level sensor and optical sensor.  Disconnect any retaining fasteners (straps, cradles and mounting plates).  carefully remove the tank to a clean padded work surface. Refit drain plug.  Exchange ou</v>
          </cell>
          <cell r="AN405" t="str">
            <v>Remove access Panel.</v>
          </cell>
          <cell r="AO405" t="str">
            <v xml:space="preserve">Systematically remove Safoam layers and discard in accordance with local responsibilities.  Carefully reinstall new layers of Safoam in accordance with instructions. </v>
          </cell>
          <cell r="AP405" t="str">
            <v>Close up in the reverse order and reinstall as necessary.</v>
          </cell>
          <cell r="AR405" t="str">
            <v xml:space="preserve">Repair by exchange available at First or Second line without special facilities. </v>
          </cell>
          <cell r="AS405" t="str">
            <v>Use thread-locking compound on fasteners. Use silicone grease on bonded seals for preservation.  Use anti-seizing grease/compound on bulkhead connectors and bolts.  Use  bonding compound on mounting strap clamp locations as required.</v>
          </cell>
          <cell r="AT405" t="str">
            <v xml:space="preserve">No Special Tools predicted. </v>
          </cell>
          <cell r="AU405">
            <v>2</v>
          </cell>
          <cell r="AV405" t="str">
            <v>yes - 10 years</v>
          </cell>
          <cell r="AW405" t="str">
            <v>Life Limited.  Exchange at 10 years.</v>
          </cell>
          <cell r="AY405">
            <v>425</v>
          </cell>
        </row>
        <row r="406">
          <cell r="A406">
            <v>426</v>
          </cell>
          <cell r="B406">
            <v>11</v>
          </cell>
          <cell r="C406" t="str">
            <v>FT28224</v>
          </cell>
          <cell r="E406" t="str">
            <v>AUXILIARY TANK- 2 - PMRS</v>
          </cell>
          <cell r="F406" t="str">
            <v>Fitting</v>
          </cell>
          <cell r="G406" t="str">
            <v>Top Access Plate Assy FT28184</v>
          </cell>
          <cell r="H406" t="str">
            <v>Plate</v>
          </cell>
          <cell r="I406">
            <v>1</v>
          </cell>
          <cell r="J406">
            <v>1</v>
          </cell>
          <cell r="K406">
            <v>0.224</v>
          </cell>
          <cell r="L406">
            <v>0.224</v>
          </cell>
          <cell r="M406">
            <v>2.2399999999999999E-7</v>
          </cell>
          <cell r="N406">
            <v>4464285.7142857146</v>
          </cell>
          <cell r="O406" t="str">
            <v>NPRD 95 P2-152, Plate - 0.008M GM converted to hours.</v>
          </cell>
          <cell r="Q406">
            <v>1</v>
          </cell>
          <cell r="R406">
            <v>0.55000000000000004</v>
          </cell>
          <cell r="S406">
            <v>0.12320000000000002</v>
          </cell>
          <cell r="T406">
            <v>8</v>
          </cell>
          <cell r="U406">
            <v>5</v>
          </cell>
          <cell r="V406" t="str">
            <v>85</v>
          </cell>
          <cell r="W406">
            <v>402</v>
          </cell>
          <cell r="X406" t="str">
            <v>AUXILIARY TANK- 2 - PMRS</v>
          </cell>
          <cell r="Y406" t="str">
            <v>Y</v>
          </cell>
          <cell r="Z406" t="str">
            <v>Predicted to be repairable in situ. Expected to need 1 mechanic to conduct maintenance.  Remove the Top Access Plate. Reinstall in the reverse order. Repair by exchange available at First or Second line without special facilities. No consumeables predicte</v>
          </cell>
          <cell r="AA406" t="str">
            <v>YES</v>
          </cell>
          <cell r="AB406" t="str">
            <v>NO</v>
          </cell>
          <cell r="AC406">
            <v>0</v>
          </cell>
          <cell r="AD406">
            <v>0</v>
          </cell>
          <cell r="AE406">
            <v>0.55000000000000004</v>
          </cell>
          <cell r="AF406">
            <v>0</v>
          </cell>
          <cell r="AG406">
            <v>0</v>
          </cell>
          <cell r="AH406">
            <v>0</v>
          </cell>
          <cell r="AI406">
            <v>0</v>
          </cell>
          <cell r="AJ406">
            <v>0.55000000000000004</v>
          </cell>
          <cell r="AK406" t="str">
            <v xml:space="preserve">Predicted to be repairable in situ. </v>
          </cell>
          <cell r="AL406" t="str">
            <v xml:space="preserve">Expected to need 1 mechanic to conduct maintenance.  </v>
          </cell>
          <cell r="AN406" t="str">
            <v xml:space="preserve">Remove the Top Access Plate. </v>
          </cell>
          <cell r="AP406" t="str">
            <v xml:space="preserve">Reinstall in the reverse order. </v>
          </cell>
          <cell r="AR406" t="str">
            <v xml:space="preserve">Repair by exchange available at First or Second line without special facilities. </v>
          </cell>
          <cell r="AS406" t="str">
            <v xml:space="preserve">No consumeables predicted. </v>
          </cell>
          <cell r="AT406" t="str">
            <v xml:space="preserve">No Special Tools predicted. </v>
          </cell>
          <cell r="AU406">
            <v>1</v>
          </cell>
          <cell r="AV406" t="str">
            <v>No</v>
          </cell>
          <cell r="AW406" t="str">
            <v xml:space="preserve">No predicted life limitations. </v>
          </cell>
          <cell r="AY406">
            <v>426</v>
          </cell>
        </row>
        <row r="407">
          <cell r="A407">
            <v>427</v>
          </cell>
          <cell r="B407">
            <v>12</v>
          </cell>
          <cell r="C407" t="str">
            <v>FT28244</v>
          </cell>
          <cell r="E407" t="str">
            <v>AUXILIARY TANK- 2 - PMRS</v>
          </cell>
          <cell r="F407" t="str">
            <v>Fitting</v>
          </cell>
          <cell r="G407" t="str">
            <v>Top Access Plate Assy FT28184</v>
          </cell>
          <cell r="H407" t="str">
            <v>Backing Ring</v>
          </cell>
          <cell r="I407">
            <v>1</v>
          </cell>
          <cell r="J407">
            <v>1</v>
          </cell>
          <cell r="K407">
            <v>0.89600000000000002</v>
          </cell>
          <cell r="L407">
            <v>0.89600000000000002</v>
          </cell>
          <cell r="M407">
            <v>8.9599999999999998E-7</v>
          </cell>
          <cell r="N407">
            <v>1116071.4285714286</v>
          </cell>
          <cell r="O407" t="str">
            <v>NPRD 95 P2- 176, Ring Backup - 0.0320M converted to hours</v>
          </cell>
          <cell r="Q407">
            <v>1</v>
          </cell>
          <cell r="R407">
            <v>0.63333333333333341</v>
          </cell>
          <cell r="S407">
            <v>0.56746666666666679</v>
          </cell>
          <cell r="T407">
            <v>8</v>
          </cell>
          <cell r="U407">
            <v>5</v>
          </cell>
          <cell r="V407" t="str">
            <v>85</v>
          </cell>
          <cell r="W407">
            <v>403</v>
          </cell>
          <cell r="X407" t="str">
            <v>AUXILIARY TANK- 2 - PMRS</v>
          </cell>
          <cell r="Y407" t="str">
            <v>Y</v>
          </cell>
          <cell r="Z407" t="str">
            <v>Predicted to be repairable in situ. Expected to need 1 mechanic to conduct maintenance.  Remove the Top Access Plate. Remove and replace the Backing Ring and Gasket as necessary. Reinstall in the reverse order. Repair by exchange available at First or Sec</v>
          </cell>
          <cell r="AA407" t="str">
            <v>YES</v>
          </cell>
          <cell r="AB407" t="str">
            <v>NO</v>
          </cell>
          <cell r="AC407">
            <v>0</v>
          </cell>
          <cell r="AD407">
            <v>0</v>
          </cell>
          <cell r="AE407">
            <v>0.55000000000000004</v>
          </cell>
          <cell r="AF407">
            <v>0</v>
          </cell>
          <cell r="AG407">
            <v>8.3333333333333329E-2</v>
          </cell>
          <cell r="AH407">
            <v>0</v>
          </cell>
          <cell r="AI407">
            <v>0</v>
          </cell>
          <cell r="AJ407">
            <v>0.63333333333333341</v>
          </cell>
          <cell r="AK407" t="str">
            <v xml:space="preserve">Predicted to be repairable in situ. </v>
          </cell>
          <cell r="AL407" t="str">
            <v xml:space="preserve">Expected to need 1 mechanic to conduct maintenance.  </v>
          </cell>
          <cell r="AN407" t="str">
            <v xml:space="preserve">Remove the Top Access Plate. </v>
          </cell>
          <cell r="AO407" t="str">
            <v xml:space="preserve">Remove and replace the Backing Ring and Gasket as necessary. </v>
          </cell>
          <cell r="AP407" t="str">
            <v xml:space="preserve">Reinstall in the reverse order. </v>
          </cell>
          <cell r="AR407" t="str">
            <v xml:space="preserve">Repair by exchange available at First or Second line without special facilities. </v>
          </cell>
          <cell r="AS407" t="str">
            <v xml:space="preserve">No consumeables predicted. </v>
          </cell>
          <cell r="AT407" t="str">
            <v xml:space="preserve">No Special Tools predicted. </v>
          </cell>
          <cell r="AU407">
            <v>1</v>
          </cell>
          <cell r="AV407" t="str">
            <v>No</v>
          </cell>
          <cell r="AW407" t="str">
            <v xml:space="preserve">No predicted life limitations. </v>
          </cell>
          <cell r="AY407">
            <v>427</v>
          </cell>
        </row>
        <row r="408">
          <cell r="A408">
            <v>428</v>
          </cell>
          <cell r="B408">
            <v>13</v>
          </cell>
          <cell r="C408" t="str">
            <v>FT28254</v>
          </cell>
          <cell r="E408" t="str">
            <v>AUXILIARY TANK- 2 - PMRS</v>
          </cell>
          <cell r="F408" t="str">
            <v>Seal</v>
          </cell>
          <cell r="G408" t="str">
            <v>Top Access Plate Assy FT28184</v>
          </cell>
          <cell r="H408" t="str">
            <v>Gasket</v>
          </cell>
          <cell r="I408">
            <v>2</v>
          </cell>
          <cell r="J408">
            <v>2</v>
          </cell>
          <cell r="K408">
            <v>2.8915175482151878E-3</v>
          </cell>
          <cell r="L408">
            <v>5.7830350964303756E-3</v>
          </cell>
          <cell r="M408">
            <v>5.7830350964303757E-9</v>
          </cell>
          <cell r="N408">
            <v>172919580</v>
          </cell>
          <cell r="O408" t="str">
            <v>NPRD 95 P2- 98, Gasket P# 2-242N674-70 - 1/864.5979 GF converted to GM.</v>
          </cell>
          <cell r="Q408">
            <v>1</v>
          </cell>
          <cell r="R408">
            <v>0.55000000000000004</v>
          </cell>
          <cell r="S408">
            <v>1.5903346515183535E-3</v>
          </cell>
          <cell r="T408">
            <v>8</v>
          </cell>
          <cell r="U408">
            <v>5</v>
          </cell>
          <cell r="V408" t="str">
            <v>85</v>
          </cell>
          <cell r="W408">
            <v>404</v>
          </cell>
          <cell r="X408" t="str">
            <v>AUXILIARY TANK- 2 - PMRS</v>
          </cell>
          <cell r="Y408" t="str">
            <v>Y</v>
          </cell>
          <cell r="Z408" t="str">
            <v>Predicted to be repairable in situ. Expected to need 1 mechanic to conduct maintenance.  Remove the Top Access Plate. Reinstall in the reverse order. Repair by exchange available at First or Second line without special facilities. No consumeables predicte</v>
          </cell>
          <cell r="AA408" t="str">
            <v>YES</v>
          </cell>
          <cell r="AB408" t="str">
            <v>NO</v>
          </cell>
          <cell r="AC408">
            <v>0</v>
          </cell>
          <cell r="AD408">
            <v>0</v>
          </cell>
          <cell r="AE408">
            <v>0.55000000000000004</v>
          </cell>
          <cell r="AF408">
            <v>0</v>
          </cell>
          <cell r="AG408">
            <v>0</v>
          </cell>
          <cell r="AH408">
            <v>0</v>
          </cell>
          <cell r="AI408">
            <v>0</v>
          </cell>
          <cell r="AJ408">
            <v>0.55000000000000004</v>
          </cell>
          <cell r="AK408" t="str">
            <v xml:space="preserve">Predicted to be repairable in situ. </v>
          </cell>
          <cell r="AL408" t="str">
            <v xml:space="preserve">Expected to need 1 mechanic to conduct maintenance.  </v>
          </cell>
          <cell r="AN408" t="str">
            <v xml:space="preserve">Remove the Top Access Plate. </v>
          </cell>
          <cell r="AP408" t="str">
            <v xml:space="preserve">Reinstall in the reverse order. </v>
          </cell>
          <cell r="AR408" t="str">
            <v xml:space="preserve">Repair by exchange available at First or Second line without special facilities. </v>
          </cell>
          <cell r="AS408" t="str">
            <v xml:space="preserve">No consumeables predicted. </v>
          </cell>
          <cell r="AT408" t="str">
            <v xml:space="preserve">No Special Tools predicted. </v>
          </cell>
          <cell r="AU408">
            <v>1</v>
          </cell>
          <cell r="AV408" t="str">
            <v>yes - 10 years</v>
          </cell>
          <cell r="AW408" t="str">
            <v>Life Limited.  Exchange at 10 years.</v>
          </cell>
          <cell r="AY408">
            <v>428</v>
          </cell>
        </row>
        <row r="409">
          <cell r="A409">
            <v>429</v>
          </cell>
          <cell r="B409">
            <v>18</v>
          </cell>
          <cell r="C409" t="str">
            <v>BT-M6X30HX/SS</v>
          </cell>
          <cell r="E409" t="str">
            <v>AUXILIARY TANK- 2 - PMRS</v>
          </cell>
          <cell r="F409" t="str">
            <v>Fastener</v>
          </cell>
          <cell r="G409" t="str">
            <v>Top Access Plate Assy FT28184</v>
          </cell>
          <cell r="H409" t="str">
            <v>M6 BOLT HEX HEAD</v>
          </cell>
          <cell r="I409">
            <v>36</v>
          </cell>
          <cell r="J409">
            <v>36</v>
          </cell>
          <cell r="K409">
            <v>5.6000000000000001E-2</v>
          </cell>
          <cell r="L409">
            <v>2.016</v>
          </cell>
          <cell r="M409">
            <v>2.0159999999999998E-6</v>
          </cell>
          <cell r="N409">
            <v>496031.74603174604</v>
          </cell>
          <cell r="O409" t="str">
            <v>NPRD 95 P2-20, Bolt Hex Head - 0.0020M converted to hours</v>
          </cell>
          <cell r="Q409">
            <v>1</v>
          </cell>
          <cell r="R409">
            <v>0.05</v>
          </cell>
          <cell r="S409">
            <v>2.8000000000000004E-3</v>
          </cell>
          <cell r="T409">
            <v>8</v>
          </cell>
          <cell r="U409">
            <v>5</v>
          </cell>
          <cell r="V409" t="str">
            <v>85</v>
          </cell>
          <cell r="W409">
            <v>405</v>
          </cell>
          <cell r="X409" t="str">
            <v>AUXILIARY TANK- 2 - PMRS</v>
          </cell>
          <cell r="Y409" t="str">
            <v>Y</v>
          </cell>
          <cell r="Z409" t="str">
            <v>Predicted to be repairable in situ. Expected to need 1 mechanic to conduct maintenance.  Remove and replace the part with standard Tools. Repair by exchange available at First or Second line without special facilities. No consumeables predicted. No Specia</v>
          </cell>
          <cell r="AA409" t="str">
            <v>YES</v>
          </cell>
          <cell r="AB409" t="str">
            <v>NO</v>
          </cell>
          <cell r="AC409">
            <v>0</v>
          </cell>
          <cell r="AD409">
            <v>0</v>
          </cell>
          <cell r="AE409">
            <v>0.05</v>
          </cell>
          <cell r="AF409">
            <v>0</v>
          </cell>
          <cell r="AG409">
            <v>0</v>
          </cell>
          <cell r="AH409">
            <v>0</v>
          </cell>
          <cell r="AI409">
            <v>0</v>
          </cell>
          <cell r="AJ409">
            <v>0.05</v>
          </cell>
          <cell r="AK409" t="str">
            <v xml:space="preserve">Predicted to be repairable in situ. </v>
          </cell>
          <cell r="AL409" t="str">
            <v xml:space="preserve">Expected to need 1 mechanic to conduct maintenance.  </v>
          </cell>
          <cell r="AO409" t="str">
            <v xml:space="preserve">Remove and replace the part with standard Tools. </v>
          </cell>
          <cell r="AR409" t="str">
            <v xml:space="preserve">Repair by exchange available at First or Second line without special facilities. </v>
          </cell>
          <cell r="AS409" t="str">
            <v xml:space="preserve">No consumeables predicted. </v>
          </cell>
          <cell r="AT409" t="str">
            <v xml:space="preserve">No Special Tools predicted. </v>
          </cell>
          <cell r="AU409">
            <v>1</v>
          </cell>
          <cell r="AV409" t="str">
            <v>No</v>
          </cell>
          <cell r="AW409" t="str">
            <v xml:space="preserve">No predicted life limitations. </v>
          </cell>
          <cell r="AY409">
            <v>429</v>
          </cell>
        </row>
        <row r="410">
          <cell r="A410">
            <v>430</v>
          </cell>
          <cell r="B410">
            <v>4</v>
          </cell>
          <cell r="C410" t="str">
            <v>Z-W-M6</v>
          </cell>
          <cell r="E410" t="str">
            <v>AUXILIARY TANK- 2 - PMRS</v>
          </cell>
          <cell r="F410" t="str">
            <v>Fastener</v>
          </cell>
          <cell r="G410" t="str">
            <v>Top Access Plate Assy FT28184</v>
          </cell>
          <cell r="H410" t="str">
            <v>M6 Washer</v>
          </cell>
          <cell r="I410">
            <v>36</v>
          </cell>
          <cell r="J410">
            <v>36</v>
          </cell>
          <cell r="K410">
            <v>1.6613753838518822E-2</v>
          </cell>
          <cell r="L410">
            <v>0.59809513818667759</v>
          </cell>
          <cell r="M410">
            <v>5.9809513818667757E-7</v>
          </cell>
          <cell r="N410">
            <v>1671974.8015873015</v>
          </cell>
          <cell r="O410" t="str">
            <v>NPRD 95 P2-237, Washer P# 7748743 - 1/1685.3506M GM converted to hours</v>
          </cell>
          <cell r="Q410">
            <v>1</v>
          </cell>
          <cell r="R410">
            <v>0.05</v>
          </cell>
          <cell r="S410">
            <v>8.3068769192594111E-4</v>
          </cell>
          <cell r="T410">
            <v>8</v>
          </cell>
          <cell r="U410">
            <v>5</v>
          </cell>
          <cell r="V410" t="str">
            <v>85</v>
          </cell>
          <cell r="W410">
            <v>406</v>
          </cell>
          <cell r="X410" t="str">
            <v>AUXILIARY TANK- 2 - PMRS</v>
          </cell>
          <cell r="Y410" t="str">
            <v>Y</v>
          </cell>
          <cell r="Z410" t="str">
            <v>Predicted to be repairable in situ. Expected to need 1 mechanic to conduct maintenance.  Remove and replace the part with standard Tools. Repair by exchange available at First or Second line without special facilities. No consumeables predicted. No Specia</v>
          </cell>
          <cell r="AA410" t="str">
            <v>YES</v>
          </cell>
          <cell r="AB410" t="str">
            <v>NO</v>
          </cell>
          <cell r="AC410">
            <v>0</v>
          </cell>
          <cell r="AD410">
            <v>0</v>
          </cell>
          <cell r="AE410">
            <v>0.05</v>
          </cell>
          <cell r="AF410">
            <v>0</v>
          </cell>
          <cell r="AG410">
            <v>0</v>
          </cell>
          <cell r="AH410">
            <v>0</v>
          </cell>
          <cell r="AI410">
            <v>0</v>
          </cell>
          <cell r="AJ410">
            <v>0.05</v>
          </cell>
          <cell r="AK410" t="str">
            <v xml:space="preserve">Predicted to be repairable in situ. </v>
          </cell>
          <cell r="AL410" t="str">
            <v xml:space="preserve">Expected to need 1 mechanic to conduct maintenance.  </v>
          </cell>
          <cell r="AO410" t="str">
            <v xml:space="preserve">Remove and replace the part with standard Tools. </v>
          </cell>
          <cell r="AR410" t="str">
            <v xml:space="preserve">Repair by exchange available at First or Second line without special facilities. </v>
          </cell>
          <cell r="AS410" t="str">
            <v xml:space="preserve">No consumeables predicted. </v>
          </cell>
          <cell r="AT410" t="str">
            <v xml:space="preserve">No Special Tools predicted. </v>
          </cell>
          <cell r="AU410">
            <v>1</v>
          </cell>
          <cell r="AV410" t="str">
            <v>No</v>
          </cell>
          <cell r="AW410" t="str">
            <v xml:space="preserve">No predicted life limitations. </v>
          </cell>
          <cell r="AY410">
            <v>430</v>
          </cell>
        </row>
        <row r="411">
          <cell r="A411">
            <v>431</v>
          </cell>
          <cell r="B411">
            <v>14</v>
          </cell>
          <cell r="C411" t="str">
            <v/>
          </cell>
          <cell r="E411" t="str">
            <v>AUXILIARY TANK- 2 - PMRS</v>
          </cell>
          <cell r="F411" t="str">
            <v>Fitting</v>
          </cell>
          <cell r="G411" t="str">
            <v>Fuel Filler LRU</v>
          </cell>
          <cell r="H411" t="str">
            <v>Pressure/Gravity Refuel Coupling</v>
          </cell>
          <cell r="I411">
            <v>1</v>
          </cell>
          <cell r="J411">
            <v>1</v>
          </cell>
          <cell r="K411">
            <v>0.89600000000000002</v>
          </cell>
          <cell r="L411">
            <v>0.89600000000000002</v>
          </cell>
          <cell r="M411">
            <v>8.9599999999999998E-7</v>
          </cell>
          <cell r="N411">
            <v>1116071.4285714286</v>
          </cell>
          <cell r="O411" t="str">
            <v>NPRD 95 P2-6, Adapter - 0.0320M converted to hours</v>
          </cell>
          <cell r="Q411">
            <v>1</v>
          </cell>
          <cell r="R411">
            <v>0.35</v>
          </cell>
          <cell r="S411">
            <v>0.31359999999999999</v>
          </cell>
          <cell r="T411">
            <v>8</v>
          </cell>
          <cell r="U411">
            <v>6</v>
          </cell>
          <cell r="V411" t="str">
            <v>86</v>
          </cell>
          <cell r="W411">
            <v>407</v>
          </cell>
          <cell r="X411" t="str">
            <v>AUXILIARY TANK- 2 - PMRS</v>
          </cell>
          <cell r="Y411" t="str">
            <v>Y</v>
          </cell>
          <cell r="Z411" t="str">
            <v>Predicted to be repairable in situ. Expected to need 1 mechanic to conduct maintenance.  Remove and replace the part with standard Tools. Repair by exchange available at First or Second line without special facilities. No consumeables predicted. No Specia</v>
          </cell>
          <cell r="AA411" t="str">
            <v>YES</v>
          </cell>
          <cell r="AB411" t="str">
            <v>NO</v>
          </cell>
          <cell r="AC411">
            <v>0</v>
          </cell>
          <cell r="AD411">
            <v>0</v>
          </cell>
          <cell r="AE411">
            <v>0.35</v>
          </cell>
          <cell r="AF411">
            <v>0</v>
          </cell>
          <cell r="AG411">
            <v>0</v>
          </cell>
          <cell r="AH411">
            <v>0</v>
          </cell>
          <cell r="AI411">
            <v>0</v>
          </cell>
          <cell r="AJ411">
            <v>0.35</v>
          </cell>
          <cell r="AK411" t="str">
            <v xml:space="preserve">Predicted to be repairable in situ. </v>
          </cell>
          <cell r="AL411" t="str">
            <v xml:space="preserve">Expected to need 1 mechanic to conduct maintenance.  </v>
          </cell>
          <cell r="AO411" t="str">
            <v xml:space="preserve">Remove and replace the part with standard Tools. </v>
          </cell>
          <cell r="AR411" t="str">
            <v xml:space="preserve">Repair by exchange available at First or Second line without special facilities. </v>
          </cell>
          <cell r="AS411" t="str">
            <v xml:space="preserve">No consumeables predicted. </v>
          </cell>
          <cell r="AT411" t="str">
            <v xml:space="preserve">No Special Tools predicted. </v>
          </cell>
          <cell r="AU411">
            <v>1</v>
          </cell>
          <cell r="AV411" t="str">
            <v>No</v>
          </cell>
          <cell r="AW411" t="str">
            <v xml:space="preserve">No predicted life limitations. </v>
          </cell>
          <cell r="AY411">
            <v>431</v>
          </cell>
        </row>
        <row r="412">
          <cell r="A412">
            <v>432</v>
          </cell>
          <cell r="B412">
            <v>13</v>
          </cell>
          <cell r="C412" t="str">
            <v>FT29291</v>
          </cell>
          <cell r="E412" t="str">
            <v>AUXILIARY TANK- 2 - PMRS</v>
          </cell>
          <cell r="F412" t="str">
            <v>Fitting</v>
          </cell>
          <cell r="G412" t="str">
            <v>Fuel Filler LRU</v>
          </cell>
          <cell r="H412" t="str">
            <v>PGRC Gasket</v>
          </cell>
          <cell r="I412">
            <v>1</v>
          </cell>
          <cell r="J412">
            <v>1</v>
          </cell>
          <cell r="K412">
            <v>2.8915175482151878E-3</v>
          </cell>
          <cell r="L412">
            <v>2.8915175482151878E-3</v>
          </cell>
          <cell r="M412">
            <v>2.8915175482151878E-9</v>
          </cell>
          <cell r="N412">
            <v>345839160</v>
          </cell>
          <cell r="O412" t="str">
            <v>NPRD 95 P2- 98, Gasket P# 2-242N674-70 - 1/864.5979 GF converted to GM.</v>
          </cell>
          <cell r="Q412">
            <v>1</v>
          </cell>
          <cell r="R412">
            <v>1.6</v>
          </cell>
          <cell r="S412">
            <v>4.6264280771442998E-3</v>
          </cell>
          <cell r="T412">
            <v>8</v>
          </cell>
          <cell r="U412">
            <v>6</v>
          </cell>
          <cell r="V412" t="str">
            <v>86</v>
          </cell>
          <cell r="W412">
            <v>408</v>
          </cell>
          <cell r="X412" t="str">
            <v>AUXILIARY TANK- 2 - PMRS</v>
          </cell>
          <cell r="Y412" t="str">
            <v>Y</v>
          </cell>
          <cell r="Z412" t="str">
            <v>Not predicted to be repairable in situ without the removal of the Tank. Expected to need 2 mechanics to remove the tank.  Remove the Tank for access, See above for details. Remove the Top Access Plate. Remove and replace the Backing Ring and Gasket as nec</v>
          </cell>
          <cell r="AA412" t="str">
            <v>No</v>
          </cell>
          <cell r="AB412" t="str">
            <v>Yes</v>
          </cell>
          <cell r="AC412">
            <v>0</v>
          </cell>
          <cell r="AD412">
            <v>0.5</v>
          </cell>
          <cell r="AE412">
            <v>0.51666666666666661</v>
          </cell>
          <cell r="AF412">
            <v>0.5</v>
          </cell>
          <cell r="AG412">
            <v>8.3333333333333329E-2</v>
          </cell>
          <cell r="AH412">
            <v>0</v>
          </cell>
          <cell r="AI412">
            <v>0</v>
          </cell>
          <cell r="AJ412">
            <v>1.6</v>
          </cell>
          <cell r="AK412" t="str">
            <v xml:space="preserve">Not predicted to be repairable in situ without the removal of the Tank. </v>
          </cell>
          <cell r="AL412" t="str">
            <v xml:space="preserve">Expected to need 2 mechanics to remove the tank.  </v>
          </cell>
          <cell r="AM412" t="str">
            <v xml:space="preserve">Remove the Tank for access, See above for details. </v>
          </cell>
          <cell r="AN412" t="str">
            <v xml:space="preserve">Remove the Top Access Plate. </v>
          </cell>
          <cell r="AO412" t="str">
            <v xml:space="preserve">Remove and replace the Backing Ring and Gasket as necessary. </v>
          </cell>
          <cell r="AP412" t="str">
            <v xml:space="preserve">Reinstall in the reverse order. </v>
          </cell>
          <cell r="AR412" t="str">
            <v xml:space="preserve">Repair by exchange available at First or Second line without special facilities. </v>
          </cell>
          <cell r="AS412" t="str">
            <v>Use thread-locking compound on fasteners. Use silicone grease on bonded seals for preservation.  Use anti-seizing grease/compound on bulkhead connectors and bolts.  Use  bonding compound on mounting strap clamp locations as required.</v>
          </cell>
          <cell r="AT412" t="str">
            <v xml:space="preserve">No Special Tools predicted. </v>
          </cell>
          <cell r="AU412">
            <v>2</v>
          </cell>
          <cell r="AV412" t="str">
            <v>yes - 10 years</v>
          </cell>
          <cell r="AW412" t="str">
            <v>Life Limited.  Exchange at 10 years.</v>
          </cell>
          <cell r="AY412">
            <v>432</v>
          </cell>
        </row>
        <row r="413">
          <cell r="A413">
            <v>433</v>
          </cell>
          <cell r="B413">
            <v>12</v>
          </cell>
          <cell r="C413" t="str">
            <v>FT28292</v>
          </cell>
          <cell r="E413" t="str">
            <v>AUXILIARY TANK- 2 - PMRS</v>
          </cell>
          <cell r="F413" t="str">
            <v>Fitting</v>
          </cell>
          <cell r="G413" t="str">
            <v>Fuel Filler LRU</v>
          </cell>
          <cell r="H413" t="str">
            <v>PGRC Backing Ring</v>
          </cell>
          <cell r="I413">
            <v>1</v>
          </cell>
          <cell r="J413">
            <v>1</v>
          </cell>
          <cell r="K413">
            <v>0.89600000000000002</v>
          </cell>
          <cell r="L413">
            <v>0.89600000000000002</v>
          </cell>
          <cell r="M413">
            <v>8.9599999999999998E-7</v>
          </cell>
          <cell r="N413">
            <v>1116071.4285714286</v>
          </cell>
          <cell r="O413" t="str">
            <v>NPRD 95 P2- 176, Ring Backup - 0.0320M converted to hours</v>
          </cell>
          <cell r="Q413">
            <v>1</v>
          </cell>
          <cell r="R413">
            <v>1.6</v>
          </cell>
          <cell r="S413">
            <v>1.4336</v>
          </cell>
          <cell r="T413">
            <v>8</v>
          </cell>
          <cell r="U413">
            <v>6</v>
          </cell>
          <cell r="V413" t="str">
            <v>86</v>
          </cell>
          <cell r="W413">
            <v>409</v>
          </cell>
          <cell r="X413" t="str">
            <v>AUXILIARY TANK- 2 - PMRS</v>
          </cell>
          <cell r="Y413" t="str">
            <v>Y</v>
          </cell>
          <cell r="Z413" t="str">
            <v>Not predicted to be repairable in situ without the removal of the Tank. Expected to need 2 mechanics to remove the tank.  Remove the Tank for access, See above for details. Remove the Top Access Plate. Remove and replace the Backing Ring and Gasket as nec</v>
          </cell>
          <cell r="AA413" t="str">
            <v>No</v>
          </cell>
          <cell r="AB413" t="str">
            <v>Yes</v>
          </cell>
          <cell r="AC413">
            <v>0</v>
          </cell>
          <cell r="AD413">
            <v>0.5</v>
          </cell>
          <cell r="AE413">
            <v>0.51666666666666661</v>
          </cell>
          <cell r="AF413">
            <v>0.5</v>
          </cell>
          <cell r="AG413">
            <v>8.3333333333333329E-2</v>
          </cell>
          <cell r="AH413">
            <v>0</v>
          </cell>
          <cell r="AI413">
            <v>0</v>
          </cell>
          <cell r="AJ413">
            <v>1.6</v>
          </cell>
          <cell r="AK413" t="str">
            <v xml:space="preserve">Not predicted to be repairable in situ without the removal of the Tank. </v>
          </cell>
          <cell r="AL413" t="str">
            <v xml:space="preserve">Expected to need 2 mechanics to remove the tank.  </v>
          </cell>
          <cell r="AM413" t="str">
            <v xml:space="preserve">Remove the Tank for access, See above for details. </v>
          </cell>
          <cell r="AN413" t="str">
            <v xml:space="preserve">Remove the Top Access Plate. </v>
          </cell>
          <cell r="AO413" t="str">
            <v xml:space="preserve">Remove and replace the Backing Ring and Gasket as necessary. </v>
          </cell>
          <cell r="AP413" t="str">
            <v xml:space="preserve">Reinstall in the reverse order. </v>
          </cell>
          <cell r="AR413" t="str">
            <v xml:space="preserve">Repair by exchange available at First or Second line without special facilities. </v>
          </cell>
          <cell r="AS413" t="str">
            <v>Use thread-locking compound on fasteners. Use silicone grease on bonded seals for preservation.  Use anti-seizing grease/compound on bulkhead connectors and bolts.  Use  bonding compound on mounting strap clamp locations as required.</v>
          </cell>
          <cell r="AT413" t="str">
            <v xml:space="preserve">No Special Tools predicted. </v>
          </cell>
          <cell r="AU413">
            <v>2</v>
          </cell>
          <cell r="AV413" t="str">
            <v>No</v>
          </cell>
          <cell r="AW413" t="str">
            <v xml:space="preserve">No predicted life limitations. </v>
          </cell>
          <cell r="AY413">
            <v>433</v>
          </cell>
        </row>
        <row r="414">
          <cell r="A414">
            <v>434</v>
          </cell>
          <cell r="B414">
            <v>15</v>
          </cell>
          <cell r="C414" t="str">
            <v>Y-FCMX109</v>
          </cell>
          <cell r="E414" t="str">
            <v>AUXILIARY TANK- 2 - PMRS</v>
          </cell>
          <cell r="F414" t="str">
            <v>Fitting</v>
          </cell>
          <cell r="G414" t="str">
            <v>Fuel Filler LRU</v>
          </cell>
          <cell r="H414" t="str">
            <v>STANAG 3105  Filler Cap &amp; Lanyard</v>
          </cell>
          <cell r="I414">
            <v>1</v>
          </cell>
          <cell r="J414">
            <v>1</v>
          </cell>
          <cell r="K414">
            <v>24.425797750743651</v>
          </cell>
          <cell r="L414">
            <v>24.425797750743651</v>
          </cell>
          <cell r="M414">
            <v>2.4425797750743652E-5</v>
          </cell>
          <cell r="N414">
            <v>40940.320975578157</v>
          </cell>
          <cell r="O414" t="str">
            <v>Similarity to FT54357</v>
          </cell>
          <cell r="Q414">
            <v>1</v>
          </cell>
          <cell r="R414">
            <v>0.35</v>
          </cell>
          <cell r="S414">
            <v>8.5490292127602778</v>
          </cell>
          <cell r="T414">
            <v>8</v>
          </cell>
          <cell r="U414">
            <v>6</v>
          </cell>
          <cell r="V414" t="str">
            <v>86</v>
          </cell>
          <cell r="W414">
            <v>410</v>
          </cell>
          <cell r="X414" t="str">
            <v>AUXILIARY TANK- 2 - PMRS</v>
          </cell>
          <cell r="Y414" t="str">
            <v>Y</v>
          </cell>
          <cell r="Z414" t="str">
            <v>Predicted to be repairable in situ. Expected to need 1 mechanic to conduct maintenance.  Remove and replace the part with standard Tools. Repair by exchange available at First or Second line without special facilities. No consumeables predicted. No Specia</v>
          </cell>
          <cell r="AA414" t="str">
            <v>YES</v>
          </cell>
          <cell r="AB414" t="str">
            <v>NO</v>
          </cell>
          <cell r="AC414">
            <v>0</v>
          </cell>
          <cell r="AD414">
            <v>0</v>
          </cell>
          <cell r="AE414">
            <v>0.35</v>
          </cell>
          <cell r="AF414">
            <v>0</v>
          </cell>
          <cell r="AG414">
            <v>0</v>
          </cell>
          <cell r="AH414">
            <v>0</v>
          </cell>
          <cell r="AI414">
            <v>0</v>
          </cell>
          <cell r="AJ414">
            <v>0.35</v>
          </cell>
          <cell r="AK414" t="str">
            <v xml:space="preserve">Predicted to be repairable in situ. </v>
          </cell>
          <cell r="AL414" t="str">
            <v xml:space="preserve">Expected to need 1 mechanic to conduct maintenance.  </v>
          </cell>
          <cell r="AO414" t="str">
            <v xml:space="preserve">Remove and replace the part with standard Tools. </v>
          </cell>
          <cell r="AR414" t="str">
            <v xml:space="preserve">Repair by exchange available at First or Second line without special facilities. </v>
          </cell>
          <cell r="AS414" t="str">
            <v xml:space="preserve">No consumeables predicted. </v>
          </cell>
          <cell r="AT414" t="str">
            <v xml:space="preserve">No Special Tools predicted. </v>
          </cell>
          <cell r="AU414">
            <v>1</v>
          </cell>
          <cell r="AV414" t="str">
            <v>No</v>
          </cell>
          <cell r="AW414" t="str">
            <v xml:space="preserve">No predicted life limitations. </v>
          </cell>
          <cell r="AY414">
            <v>434</v>
          </cell>
        </row>
        <row r="415">
          <cell r="A415">
            <v>435</v>
          </cell>
          <cell r="B415">
            <v>16</v>
          </cell>
          <cell r="C415" t="str">
            <v>FT28386</v>
          </cell>
          <cell r="E415" t="str">
            <v>AUXILIARY TANK- 2 - PMRS</v>
          </cell>
          <cell r="F415" t="str">
            <v>Seal</v>
          </cell>
          <cell r="G415" t="str">
            <v>Fuel Filler LRU</v>
          </cell>
          <cell r="H415" t="str">
            <v>Bayonet Fitting</v>
          </cell>
          <cell r="I415">
            <v>2</v>
          </cell>
          <cell r="J415">
            <v>2</v>
          </cell>
          <cell r="K415">
            <v>2.8915175482151878E-3</v>
          </cell>
          <cell r="L415">
            <v>5.7830350964303756E-3</v>
          </cell>
          <cell r="M415">
            <v>5.7830350964303757E-9</v>
          </cell>
          <cell r="N415">
            <v>172919580</v>
          </cell>
          <cell r="O415" t="str">
            <v>NPRD 95 P2- 98, Gasket P# 2-242N674-70 - 1/864.5979 GF converted to GM.</v>
          </cell>
          <cell r="Q415">
            <v>1</v>
          </cell>
          <cell r="R415">
            <v>0.35</v>
          </cell>
          <cell r="S415">
            <v>1.0120311418753156E-3</v>
          </cell>
          <cell r="T415">
            <v>8</v>
          </cell>
          <cell r="U415">
            <v>6</v>
          </cell>
          <cell r="V415" t="str">
            <v>86</v>
          </cell>
          <cell r="W415">
            <v>411</v>
          </cell>
          <cell r="X415" t="str">
            <v>AUXILIARY TANK- 2 - PMRS</v>
          </cell>
          <cell r="Y415" t="str">
            <v>Y</v>
          </cell>
          <cell r="Z415" t="str">
            <v>Predicted to be repairable in situ. Expected to need 1 mechanic to conduct maintenance.  Remove and replace the part with standard Tools. Repair by exchange available at First or Second line without special facilities. No consumeables predicted. No Specia</v>
          </cell>
          <cell r="AA415" t="str">
            <v>YES</v>
          </cell>
          <cell r="AB415" t="str">
            <v>NO</v>
          </cell>
          <cell r="AC415">
            <v>0</v>
          </cell>
          <cell r="AD415">
            <v>0</v>
          </cell>
          <cell r="AE415">
            <v>0.35</v>
          </cell>
          <cell r="AF415">
            <v>0</v>
          </cell>
          <cell r="AG415">
            <v>0</v>
          </cell>
          <cell r="AH415">
            <v>0</v>
          </cell>
          <cell r="AI415">
            <v>0</v>
          </cell>
          <cell r="AJ415">
            <v>0.35</v>
          </cell>
          <cell r="AK415" t="str">
            <v xml:space="preserve">Predicted to be repairable in situ. </v>
          </cell>
          <cell r="AL415" t="str">
            <v xml:space="preserve">Expected to need 1 mechanic to conduct maintenance.  </v>
          </cell>
          <cell r="AO415" t="str">
            <v xml:space="preserve">Remove and replace the part with standard Tools. </v>
          </cell>
          <cell r="AR415" t="str">
            <v xml:space="preserve">Repair by exchange available at First or Second line without special facilities. </v>
          </cell>
          <cell r="AS415" t="str">
            <v xml:space="preserve">No consumeables predicted. </v>
          </cell>
          <cell r="AT415" t="str">
            <v xml:space="preserve">No Special Tools predicted. </v>
          </cell>
          <cell r="AU415">
            <v>1</v>
          </cell>
          <cell r="AV415" t="str">
            <v>No</v>
          </cell>
          <cell r="AW415" t="str">
            <v xml:space="preserve">No predicted life limitations. </v>
          </cell>
          <cell r="AY415">
            <v>435</v>
          </cell>
        </row>
        <row r="416">
          <cell r="A416">
            <v>436</v>
          </cell>
          <cell r="B416">
            <v>17</v>
          </cell>
          <cell r="C416" t="str">
            <v/>
          </cell>
          <cell r="E416" t="str">
            <v>AUXILIARY TANK- 2 - PMRS</v>
          </cell>
          <cell r="F416" t="str">
            <v>Fitting</v>
          </cell>
          <cell r="G416" t="str">
            <v>Fuel Filler LRU</v>
          </cell>
          <cell r="H416" t="str">
            <v>Fuel Filler Strainer</v>
          </cell>
          <cell r="I416">
            <v>1</v>
          </cell>
          <cell r="J416">
            <v>1</v>
          </cell>
          <cell r="K416">
            <v>0.45419861196904177</v>
          </cell>
          <cell r="L416">
            <v>0.45419861196904177</v>
          </cell>
          <cell r="M416">
            <v>4.5419861196904176E-7</v>
          </cell>
          <cell r="N416">
            <v>2201680</v>
          </cell>
          <cell r="O416" t="str">
            <v>NPRD 95 P2-136, Mechanical Filter Screen - 1/11.0084 GB converted to GM</v>
          </cell>
          <cell r="Q416">
            <v>1</v>
          </cell>
          <cell r="R416">
            <v>0.35</v>
          </cell>
          <cell r="S416">
            <v>0.15896951418916461</v>
          </cell>
          <cell r="T416">
            <v>8</v>
          </cell>
          <cell r="U416">
            <v>6</v>
          </cell>
          <cell r="V416" t="str">
            <v>86</v>
          </cell>
          <cell r="W416">
            <v>412</v>
          </cell>
          <cell r="X416" t="str">
            <v>AUXILIARY TANK- 2 - PMRS</v>
          </cell>
          <cell r="Y416" t="str">
            <v>Y</v>
          </cell>
          <cell r="Z416" t="str">
            <v>Predicted to be repairable in situ. Expected to need 1 mechanic to conduct maintenance.  Remove and replace the part with standard Tools. Repair by exchange available at First or Second line without special facilities. No consumeables predicted. No Specia</v>
          </cell>
          <cell r="AA416" t="str">
            <v>YES</v>
          </cell>
          <cell r="AB416" t="str">
            <v>NO</v>
          </cell>
          <cell r="AC416">
            <v>0</v>
          </cell>
          <cell r="AD416">
            <v>0</v>
          </cell>
          <cell r="AE416">
            <v>0.35</v>
          </cell>
          <cell r="AF416">
            <v>0</v>
          </cell>
          <cell r="AG416">
            <v>0</v>
          </cell>
          <cell r="AH416">
            <v>0</v>
          </cell>
          <cell r="AI416">
            <v>0</v>
          </cell>
          <cell r="AJ416">
            <v>0.35</v>
          </cell>
          <cell r="AK416" t="str">
            <v xml:space="preserve">Predicted to be repairable in situ. </v>
          </cell>
          <cell r="AL416" t="str">
            <v xml:space="preserve">Expected to need 1 mechanic to conduct maintenance.  </v>
          </cell>
          <cell r="AO416" t="str">
            <v xml:space="preserve">Remove and replace the part with standard Tools. </v>
          </cell>
          <cell r="AR416" t="str">
            <v xml:space="preserve">Repair by exchange available at First or Second line without special facilities. </v>
          </cell>
          <cell r="AS416" t="str">
            <v xml:space="preserve">No consumeables predicted. </v>
          </cell>
          <cell r="AT416" t="str">
            <v xml:space="preserve">No Special Tools predicted. </v>
          </cell>
          <cell r="AU416">
            <v>1</v>
          </cell>
          <cell r="AV416" t="str">
            <v>No</v>
          </cell>
          <cell r="AW416" t="str">
            <v xml:space="preserve">No predicted life limitations. </v>
          </cell>
          <cell r="AY416">
            <v>436</v>
          </cell>
        </row>
        <row r="417">
          <cell r="A417">
            <v>437</v>
          </cell>
          <cell r="B417">
            <v>18</v>
          </cell>
          <cell r="C417" t="str">
            <v>BT-M3X12HX/SS</v>
          </cell>
          <cell r="E417" t="str">
            <v>AUXILIARY TANK- 2 - PMRS</v>
          </cell>
          <cell r="F417" t="str">
            <v>Fastener</v>
          </cell>
          <cell r="G417" t="str">
            <v>Fuel Filler LRU</v>
          </cell>
          <cell r="H417" t="str">
            <v>Bolt - M3</v>
          </cell>
          <cell r="I417">
            <v>12</v>
          </cell>
          <cell r="J417">
            <v>12</v>
          </cell>
          <cell r="K417">
            <v>5.6000000000000001E-2</v>
          </cell>
          <cell r="L417">
            <v>0.67200000000000004</v>
          </cell>
          <cell r="M417">
            <v>6.7200000000000009E-7</v>
          </cell>
          <cell r="N417">
            <v>1488095.2380952381</v>
          </cell>
          <cell r="O417" t="str">
            <v>NPRD 95 P2-20, Bolt Hex Head - 0.0020M converted to hours</v>
          </cell>
          <cell r="Q417">
            <v>1</v>
          </cell>
          <cell r="R417">
            <v>0.05</v>
          </cell>
          <cell r="S417">
            <v>2.8000000000000004E-3</v>
          </cell>
          <cell r="T417">
            <v>8</v>
          </cell>
          <cell r="U417">
            <v>6</v>
          </cell>
          <cell r="V417" t="str">
            <v>86</v>
          </cell>
          <cell r="W417">
            <v>413</v>
          </cell>
          <cell r="X417" t="str">
            <v>AUXILIARY TANK- 2 - PMRS</v>
          </cell>
          <cell r="Y417" t="str">
            <v>Y</v>
          </cell>
          <cell r="Z417" t="str">
            <v>Predicted to be repairable in situ. Expected to need 1 mechanic to conduct maintenance.  Remove and replace the part with standard Tools. Repair by exchange available at First or Second line without special facilities. No consumeables predicted. No Specia</v>
          </cell>
          <cell r="AA417" t="str">
            <v>YES</v>
          </cell>
          <cell r="AB417" t="str">
            <v>NO</v>
          </cell>
          <cell r="AC417">
            <v>0</v>
          </cell>
          <cell r="AD417">
            <v>0</v>
          </cell>
          <cell r="AE417">
            <v>0.05</v>
          </cell>
          <cell r="AF417">
            <v>0</v>
          </cell>
          <cell r="AG417">
            <v>0</v>
          </cell>
          <cell r="AH417">
            <v>0</v>
          </cell>
          <cell r="AI417">
            <v>0</v>
          </cell>
          <cell r="AJ417">
            <v>0.05</v>
          </cell>
          <cell r="AK417" t="str">
            <v xml:space="preserve">Predicted to be repairable in situ. </v>
          </cell>
          <cell r="AL417" t="str">
            <v xml:space="preserve">Expected to need 1 mechanic to conduct maintenance.  </v>
          </cell>
          <cell r="AO417" t="str">
            <v xml:space="preserve">Remove and replace the part with standard Tools. </v>
          </cell>
          <cell r="AR417" t="str">
            <v xml:space="preserve">Repair by exchange available at First or Second line without special facilities. </v>
          </cell>
          <cell r="AS417" t="str">
            <v xml:space="preserve">No consumeables predicted. </v>
          </cell>
          <cell r="AT417" t="str">
            <v xml:space="preserve">No Special Tools predicted. </v>
          </cell>
          <cell r="AU417">
            <v>1</v>
          </cell>
          <cell r="AV417" t="str">
            <v>No</v>
          </cell>
          <cell r="AW417" t="str">
            <v xml:space="preserve">No predicted life limitations. </v>
          </cell>
          <cell r="AY417">
            <v>437</v>
          </cell>
        </row>
        <row r="418">
          <cell r="A418">
            <v>438</v>
          </cell>
          <cell r="B418">
            <v>31</v>
          </cell>
          <cell r="C418" t="str">
            <v>BT-M5X12CSK/SS</v>
          </cell>
          <cell r="E418" t="str">
            <v>AUXILIARY TANK- 2 - PMRS</v>
          </cell>
          <cell r="F418" t="str">
            <v>Fastener</v>
          </cell>
          <cell r="G418" t="str">
            <v>Fuel Filler LRU</v>
          </cell>
          <cell r="H418" t="str">
            <v>M5 CSK SCREW</v>
          </cell>
          <cell r="I418">
            <v>14</v>
          </cell>
          <cell r="J418">
            <v>14</v>
          </cell>
          <cell r="K418">
            <v>5.6000000000000001E-2</v>
          </cell>
          <cell r="L418">
            <v>0.78400000000000003</v>
          </cell>
          <cell r="M418">
            <v>7.8400000000000003E-7</v>
          </cell>
          <cell r="N418">
            <v>1275510.2040816327</v>
          </cell>
          <cell r="O418" t="str">
            <v>NPRD 95 P2-20, Bolt Hex Head - 0.0020M converted to hours</v>
          </cell>
          <cell r="Q418">
            <v>1</v>
          </cell>
          <cell r="R418">
            <v>0.05</v>
          </cell>
          <cell r="S418">
            <v>2.8000000000000004E-3</v>
          </cell>
          <cell r="T418">
            <v>8</v>
          </cell>
          <cell r="U418">
            <v>6</v>
          </cell>
          <cell r="V418" t="str">
            <v>86</v>
          </cell>
          <cell r="W418">
            <v>414</v>
          </cell>
          <cell r="X418" t="str">
            <v>AUXILIARY TANK- 2 - PMRS</v>
          </cell>
          <cell r="Y418" t="str">
            <v>Y</v>
          </cell>
          <cell r="Z418" t="str">
            <v>Predicted to be repairable in situ. Expected to need 1 mechanic to conduct maintenance.  Remove and replace the part with standard Tools. Repair by exchange available at First or Second line without special facilities. No consumeables predicted. No Specia</v>
          </cell>
          <cell r="AA418" t="str">
            <v>YES</v>
          </cell>
          <cell r="AB418" t="str">
            <v>NO</v>
          </cell>
          <cell r="AC418">
            <v>0</v>
          </cell>
          <cell r="AD418">
            <v>0</v>
          </cell>
          <cell r="AE418">
            <v>0.05</v>
          </cell>
          <cell r="AF418">
            <v>0</v>
          </cell>
          <cell r="AG418">
            <v>0</v>
          </cell>
          <cell r="AH418">
            <v>0</v>
          </cell>
          <cell r="AI418">
            <v>0</v>
          </cell>
          <cell r="AJ418">
            <v>0.05</v>
          </cell>
          <cell r="AK418" t="str">
            <v xml:space="preserve">Predicted to be repairable in situ. </v>
          </cell>
          <cell r="AL418" t="str">
            <v xml:space="preserve">Expected to need 1 mechanic to conduct maintenance.  </v>
          </cell>
          <cell r="AO418" t="str">
            <v xml:space="preserve">Remove and replace the part with standard Tools. </v>
          </cell>
          <cell r="AR418" t="str">
            <v xml:space="preserve">Repair by exchange available at First or Second line without special facilities. </v>
          </cell>
          <cell r="AS418" t="str">
            <v xml:space="preserve">No consumeables predicted. </v>
          </cell>
          <cell r="AT418" t="str">
            <v xml:space="preserve">No Special Tools predicted. </v>
          </cell>
          <cell r="AU418">
            <v>1</v>
          </cell>
          <cell r="AV418" t="str">
            <v>No</v>
          </cell>
          <cell r="AW418" t="str">
            <v xml:space="preserve">No predicted life limitations. </v>
          </cell>
          <cell r="AY418">
            <v>438</v>
          </cell>
        </row>
        <row r="419">
          <cell r="A419">
            <v>439</v>
          </cell>
          <cell r="B419">
            <v>20</v>
          </cell>
          <cell r="C419" t="str">
            <v/>
          </cell>
          <cell r="E419" t="str">
            <v>AUXILIARY TANK- 2 - PMRS</v>
          </cell>
          <cell r="F419" t="str">
            <v>Fitting</v>
          </cell>
          <cell r="G419" t="str">
            <v>Pressure Relief Valve (PRV) LRU (Air)</v>
          </cell>
          <cell r="H419" t="str">
            <v>PRV Unit</v>
          </cell>
          <cell r="I419">
            <v>1</v>
          </cell>
          <cell r="J419">
            <v>1</v>
          </cell>
          <cell r="K419">
            <v>5.98</v>
          </cell>
          <cell r="L419">
            <v>5.98</v>
          </cell>
          <cell r="M419">
            <v>5.9800000000000003E-6</v>
          </cell>
          <cell r="N419">
            <v>167224.08026755851</v>
          </cell>
          <cell r="O419" t="str">
            <v>NPRD 95 P2-225, Valve, Fuel, Pressure Regulator - 2.3920 GF converted to GM.</v>
          </cell>
          <cell r="Q419">
            <v>1</v>
          </cell>
          <cell r="R419">
            <v>0.51666666666666661</v>
          </cell>
          <cell r="S419">
            <v>3.0896666666666666</v>
          </cell>
          <cell r="T419">
            <v>8</v>
          </cell>
          <cell r="U419">
            <v>7</v>
          </cell>
          <cell r="V419" t="str">
            <v>87</v>
          </cell>
          <cell r="W419">
            <v>415</v>
          </cell>
          <cell r="X419" t="str">
            <v>AUXILIARY TANK- 2 - PMRS</v>
          </cell>
          <cell r="Y419" t="str">
            <v>Y</v>
          </cell>
          <cell r="Z419" t="str">
            <v>Predicted to be repairable in situ. Expected to need 1 mechanic to conduct maintenance.  Remove and replace the part with standard Tools. Repair by exchange available at First or Second line without special facilities. No consumeables predicted. No Specia</v>
          </cell>
          <cell r="AA419" t="str">
            <v>YES</v>
          </cell>
          <cell r="AB419" t="str">
            <v>NO</v>
          </cell>
          <cell r="AC419">
            <v>0</v>
          </cell>
          <cell r="AD419">
            <v>0</v>
          </cell>
          <cell r="AE419">
            <v>0.51666666666666661</v>
          </cell>
          <cell r="AF419">
            <v>0</v>
          </cell>
          <cell r="AG419">
            <v>0</v>
          </cell>
          <cell r="AH419">
            <v>0</v>
          </cell>
          <cell r="AI419">
            <v>0</v>
          </cell>
          <cell r="AJ419">
            <v>0.51666666666666661</v>
          </cell>
          <cell r="AK419" t="str">
            <v xml:space="preserve">Predicted to be repairable in situ. </v>
          </cell>
          <cell r="AL419" t="str">
            <v xml:space="preserve">Expected to need 1 mechanic to conduct maintenance.  </v>
          </cell>
          <cell r="AO419" t="str">
            <v xml:space="preserve">Remove and replace the part with standard Tools. </v>
          </cell>
          <cell r="AR419" t="str">
            <v xml:space="preserve">Repair by exchange available at First or Second line without special facilities. </v>
          </cell>
          <cell r="AS419" t="str">
            <v xml:space="preserve">No consumeables predicted. </v>
          </cell>
          <cell r="AT419" t="str">
            <v xml:space="preserve">No Special Tools predicted. </v>
          </cell>
          <cell r="AU419">
            <v>1</v>
          </cell>
          <cell r="AV419" t="str">
            <v>No</v>
          </cell>
          <cell r="AW419" t="str">
            <v xml:space="preserve">No predicted life limitations. </v>
          </cell>
          <cell r="AY419">
            <v>439</v>
          </cell>
        </row>
        <row r="420">
          <cell r="A420">
            <v>440</v>
          </cell>
          <cell r="B420">
            <v>13</v>
          </cell>
          <cell r="C420" t="str">
            <v/>
          </cell>
          <cell r="E420" t="str">
            <v>AUXILIARY TANK- 2 - PMRS</v>
          </cell>
          <cell r="F420" t="str">
            <v>Seal</v>
          </cell>
          <cell r="G420" t="str">
            <v>Pressure Relief Valve (PRV) LRU (Air)</v>
          </cell>
          <cell r="H420" t="str">
            <v>Gasket / 'O' Ring Seal - PRV</v>
          </cell>
          <cell r="I420">
            <v>2</v>
          </cell>
          <cell r="J420">
            <v>2</v>
          </cell>
          <cell r="K420">
            <v>2.8915175482151878E-3</v>
          </cell>
          <cell r="L420">
            <v>5.7830350964303756E-3</v>
          </cell>
          <cell r="M420">
            <v>5.7830350964303757E-9</v>
          </cell>
          <cell r="N420">
            <v>172919580</v>
          </cell>
          <cell r="O420" t="str">
            <v>NPRD 95 P2- 98, Gasket P# 2-242N674-70 - 1/864.5979 GF converted to GM.</v>
          </cell>
          <cell r="Q420">
            <v>1</v>
          </cell>
          <cell r="R420">
            <v>0.51666666666666661</v>
          </cell>
          <cell r="S420">
            <v>1.4939507332445135E-3</v>
          </cell>
          <cell r="T420">
            <v>8</v>
          </cell>
          <cell r="U420">
            <v>7</v>
          </cell>
          <cell r="V420" t="str">
            <v>87</v>
          </cell>
          <cell r="W420">
            <v>416</v>
          </cell>
          <cell r="X420" t="str">
            <v>AUXILIARY TANK- 2 - PMRS</v>
          </cell>
          <cell r="Y420" t="str">
            <v>Y</v>
          </cell>
          <cell r="Z420" t="str">
            <v>Predicted to be repairable in situ. Expected to need 1 mechanic to conduct maintenance.  Remove and replace the part with standard Tools. Repair by exchange available at First or Second line without special facilities. No consumeables predicted. No Specia</v>
          </cell>
          <cell r="AA420" t="str">
            <v>YES</v>
          </cell>
          <cell r="AB420" t="str">
            <v>NO</v>
          </cell>
          <cell r="AC420">
            <v>0</v>
          </cell>
          <cell r="AD420">
            <v>0</v>
          </cell>
          <cell r="AE420">
            <v>0.51666666666666661</v>
          </cell>
          <cell r="AF420">
            <v>0</v>
          </cell>
          <cell r="AG420">
            <v>0</v>
          </cell>
          <cell r="AH420">
            <v>0</v>
          </cell>
          <cell r="AI420">
            <v>0</v>
          </cell>
          <cell r="AJ420">
            <v>0.51666666666666661</v>
          </cell>
          <cell r="AK420" t="str">
            <v xml:space="preserve">Predicted to be repairable in situ. </v>
          </cell>
          <cell r="AL420" t="str">
            <v xml:space="preserve">Expected to need 1 mechanic to conduct maintenance.  </v>
          </cell>
          <cell r="AO420" t="str">
            <v xml:space="preserve">Remove and replace the part with standard Tools. </v>
          </cell>
          <cell r="AR420" t="str">
            <v xml:space="preserve">Repair by exchange available at First or Second line without special facilities. </v>
          </cell>
          <cell r="AS420" t="str">
            <v xml:space="preserve">No consumeables predicted. </v>
          </cell>
          <cell r="AT420" t="str">
            <v xml:space="preserve">No Special Tools predicted. </v>
          </cell>
          <cell r="AU420">
            <v>1</v>
          </cell>
          <cell r="AV420" t="str">
            <v>yes - 10 years</v>
          </cell>
          <cell r="AW420" t="str">
            <v>Life Limited.  Exchange at 10 years.</v>
          </cell>
          <cell r="AY420">
            <v>440</v>
          </cell>
        </row>
        <row r="421">
          <cell r="A421">
            <v>441</v>
          </cell>
          <cell r="B421">
            <v>21</v>
          </cell>
          <cell r="C421" t="str">
            <v/>
          </cell>
          <cell r="E421" t="str">
            <v>AUXILIARY TANK- 2 - PMRS</v>
          </cell>
          <cell r="F421" t="str">
            <v>Fastener</v>
          </cell>
          <cell r="G421" t="str">
            <v>Pressure Relief Valve (PRV) LRU (Air)</v>
          </cell>
          <cell r="H421" t="str">
            <v>Locknut - TBD</v>
          </cell>
          <cell r="I421">
            <v>1</v>
          </cell>
          <cell r="J421">
            <v>1</v>
          </cell>
          <cell r="K421">
            <v>4.4857137227114409E-2</v>
          </cell>
          <cell r="L421">
            <v>4.4857137227114409E-2</v>
          </cell>
          <cell r="M421">
            <v>4.4857137227114411E-8</v>
          </cell>
          <cell r="N421">
            <v>22292996.428571429</v>
          </cell>
          <cell r="O421" t="str">
            <v>NPRD 95 P2-146, Nut Plain Hexagon P# MS-51968-17- 1/624.2039M GM converted to hours.</v>
          </cell>
          <cell r="Q421">
            <v>1</v>
          </cell>
          <cell r="R421">
            <v>1.8833333333333333</v>
          </cell>
          <cell r="S421">
            <v>8.4480941777732133E-2</v>
          </cell>
          <cell r="T421">
            <v>8</v>
          </cell>
          <cell r="U421">
            <v>7</v>
          </cell>
          <cell r="V421" t="str">
            <v>87</v>
          </cell>
          <cell r="W421">
            <v>417</v>
          </cell>
          <cell r="X421" t="str">
            <v>AUXILIARY TANK- 2 - PMRS</v>
          </cell>
          <cell r="Y421" t="str">
            <v>Y</v>
          </cell>
          <cell r="Z421" t="str">
            <v>Not predicted to be repairable in situ without the removal of the Tank. Expected to need 2 mechanics to remove the tank.  Remove the Tank for access, See above for details. Remove Top plate to gain access to the Bulkhead to prevent excessive torque forces</v>
          </cell>
          <cell r="AA421" t="str">
            <v xml:space="preserve">No </v>
          </cell>
          <cell r="AB421" t="str">
            <v>Yes</v>
          </cell>
          <cell r="AC421">
            <v>0</v>
          </cell>
          <cell r="AD421">
            <v>0.875</v>
          </cell>
          <cell r="AE421">
            <v>0.05</v>
          </cell>
          <cell r="AF421">
            <v>0.875</v>
          </cell>
          <cell r="AG421">
            <v>8.3333333333333329E-2</v>
          </cell>
          <cell r="AH421">
            <v>0</v>
          </cell>
          <cell r="AI421">
            <v>0</v>
          </cell>
          <cell r="AJ421">
            <v>1.8833333333333333</v>
          </cell>
          <cell r="AK421" t="str">
            <v xml:space="preserve">Not predicted to be repairable in situ without the removal of the Tank. </v>
          </cell>
          <cell r="AL421" t="str">
            <v xml:space="preserve">Expected to need 2 mechanics to remove the tank.  </v>
          </cell>
          <cell r="AM421" t="str">
            <v xml:space="preserve">Remove the Tank for access, See above for details. Remove Top plate to gain access to the Bulkhead to prevent excessive torque forces. May require the removal of Safoam to gain access. </v>
          </cell>
          <cell r="AR421" t="str">
            <v xml:space="preserve">Repair by exchange available at First or Second line without special facilities. </v>
          </cell>
          <cell r="AS421" t="str">
            <v>Use thread-locking compound on fasteners. Use silicone grease on bonded seals for preservation.  Use anti-seizing grease/compound on bulkhead connectors and bolts.  Use  bonding compound on mounting strap clamp locations as required.</v>
          </cell>
          <cell r="AT421" t="str">
            <v xml:space="preserve">No Special Tools predicted. </v>
          </cell>
          <cell r="AU421">
            <v>2</v>
          </cell>
          <cell r="AV421" t="str">
            <v>No</v>
          </cell>
          <cell r="AW421" t="str">
            <v xml:space="preserve">No predicted life limitations. </v>
          </cell>
          <cell r="AY421">
            <v>441</v>
          </cell>
        </row>
        <row r="422">
          <cell r="A422">
            <v>442</v>
          </cell>
          <cell r="B422">
            <v>18</v>
          </cell>
          <cell r="C422" t="str">
            <v/>
          </cell>
          <cell r="E422" t="str">
            <v>AUXILIARY TANK- 2 - PMRS</v>
          </cell>
          <cell r="F422" t="str">
            <v>Fastener</v>
          </cell>
          <cell r="G422" t="str">
            <v>Pressure Relief Valve (PRV) LRU (Air)</v>
          </cell>
          <cell r="H422" t="str">
            <v>Bolt - M4</v>
          </cell>
          <cell r="I422">
            <v>5</v>
          </cell>
          <cell r="J422">
            <v>5</v>
          </cell>
          <cell r="K422">
            <v>5.6000000000000001E-2</v>
          </cell>
          <cell r="L422">
            <v>0.28000000000000003</v>
          </cell>
          <cell r="M422">
            <v>2.8000000000000002E-7</v>
          </cell>
          <cell r="N422">
            <v>3571428.5714285709</v>
          </cell>
          <cell r="O422" t="str">
            <v>NPRD 95 P2-20, Bolt Hex Head - 0.0020M converted to hours</v>
          </cell>
          <cell r="Q422">
            <v>1</v>
          </cell>
          <cell r="R422">
            <v>0.13333333333333333</v>
          </cell>
          <cell r="S422">
            <v>7.4666666666666666E-3</v>
          </cell>
          <cell r="T422">
            <v>8</v>
          </cell>
          <cell r="U422">
            <v>7</v>
          </cell>
          <cell r="V422" t="str">
            <v>87</v>
          </cell>
          <cell r="W422">
            <v>418</v>
          </cell>
          <cell r="X422" t="str">
            <v>AUXILIARY TANK- 2 - PMRS</v>
          </cell>
          <cell r="Y422" t="str">
            <v>Y</v>
          </cell>
          <cell r="Z422" t="str">
            <v>Predicted to be repairable in situ. Expected to need 1 mechanic to conduct maintenance.  Remove and replace the part with standard Tools. Repair by exchange available at First or Second line without special facilities. No consumeables predicted. No Specia</v>
          </cell>
          <cell r="AA422" t="str">
            <v>YES</v>
          </cell>
          <cell r="AB422" t="str">
            <v>NO</v>
          </cell>
          <cell r="AC422">
            <v>0</v>
          </cell>
          <cell r="AD422">
            <v>0</v>
          </cell>
          <cell r="AE422">
            <v>0.05</v>
          </cell>
          <cell r="AF422">
            <v>0</v>
          </cell>
          <cell r="AG422">
            <v>8.3333333333333329E-2</v>
          </cell>
          <cell r="AH422">
            <v>0</v>
          </cell>
          <cell r="AI422">
            <v>0</v>
          </cell>
          <cell r="AJ422">
            <v>0.13333333333333333</v>
          </cell>
          <cell r="AK422" t="str">
            <v xml:space="preserve">Predicted to be repairable in situ. </v>
          </cell>
          <cell r="AL422" t="str">
            <v xml:space="preserve">Expected to need 1 mechanic to conduct maintenance.  </v>
          </cell>
          <cell r="AO422" t="str">
            <v xml:space="preserve">Remove and replace the part with standard Tools. </v>
          </cell>
          <cell r="AR422" t="str">
            <v xml:space="preserve">Repair by exchange available at First or Second line without special facilities. </v>
          </cell>
          <cell r="AS422" t="str">
            <v xml:space="preserve">No consumeables predicted. </v>
          </cell>
          <cell r="AT422" t="str">
            <v xml:space="preserve">No Special Tools predicted. </v>
          </cell>
          <cell r="AU422">
            <v>1</v>
          </cell>
          <cell r="AV422" t="str">
            <v>No</v>
          </cell>
          <cell r="AW422" t="str">
            <v xml:space="preserve">No predicted life limitations. </v>
          </cell>
          <cell r="AY422">
            <v>442</v>
          </cell>
        </row>
        <row r="423">
          <cell r="A423">
            <v>443</v>
          </cell>
          <cell r="B423">
            <v>4</v>
          </cell>
          <cell r="C423" t="str">
            <v/>
          </cell>
          <cell r="E423" t="str">
            <v>AUXILIARY TANK- 2 - PMRS</v>
          </cell>
          <cell r="F423" t="str">
            <v>Spacer</v>
          </cell>
          <cell r="G423" t="str">
            <v>Pressure Relief Valve (PRV) LRU (Air)</v>
          </cell>
          <cell r="H423" t="str">
            <v>Washer - M4</v>
          </cell>
          <cell r="I423">
            <v>5</v>
          </cell>
          <cell r="J423">
            <v>5</v>
          </cell>
          <cell r="K423">
            <v>1.6613753838518822E-2</v>
          </cell>
          <cell r="L423">
            <v>8.3068769192594108E-2</v>
          </cell>
          <cell r="M423">
            <v>8.3068769192594113E-8</v>
          </cell>
          <cell r="N423">
            <v>12038218.571428571</v>
          </cell>
          <cell r="O423" t="str">
            <v>NPRD 95 P2-237, Washer P# 7748743 - 1/1685.3506M GM converted to hours</v>
          </cell>
          <cell r="Q423">
            <v>1</v>
          </cell>
          <cell r="R423">
            <v>0.13333333333333333</v>
          </cell>
          <cell r="S423">
            <v>2.2151671784691762E-3</v>
          </cell>
          <cell r="T423">
            <v>8</v>
          </cell>
          <cell r="U423">
            <v>7</v>
          </cell>
          <cell r="V423" t="str">
            <v>87</v>
          </cell>
          <cell r="W423">
            <v>419</v>
          </cell>
          <cell r="X423" t="str">
            <v>AUXILIARY TANK- 2 - PMRS</v>
          </cell>
          <cell r="Y423" t="str">
            <v>Y</v>
          </cell>
          <cell r="Z423" t="str">
            <v>Predicted to be repairable in situ. Expected to need 1 mechanic to conduct maintenance.  Remove and replace the part with standard Tools. Repair by exchange available at First or Second line without special facilities. No consumeables predicted. No Specia</v>
          </cell>
          <cell r="AA423" t="str">
            <v>YES</v>
          </cell>
          <cell r="AB423" t="str">
            <v>NO</v>
          </cell>
          <cell r="AC423">
            <v>0</v>
          </cell>
          <cell r="AD423">
            <v>0</v>
          </cell>
          <cell r="AE423">
            <v>0.05</v>
          </cell>
          <cell r="AF423">
            <v>0</v>
          </cell>
          <cell r="AG423">
            <v>8.3333333333333329E-2</v>
          </cell>
          <cell r="AH423">
            <v>0</v>
          </cell>
          <cell r="AI423">
            <v>0</v>
          </cell>
          <cell r="AJ423">
            <v>0.13333333333333333</v>
          </cell>
          <cell r="AK423" t="str">
            <v xml:space="preserve">Predicted to be repairable in situ. </v>
          </cell>
          <cell r="AL423" t="str">
            <v xml:space="preserve">Expected to need 1 mechanic to conduct maintenance.  </v>
          </cell>
          <cell r="AO423" t="str">
            <v xml:space="preserve">Remove and replace the part with standard Tools. </v>
          </cell>
          <cell r="AR423" t="str">
            <v xml:space="preserve">Repair by exchange available at First or Second line without special facilities. </v>
          </cell>
          <cell r="AS423" t="str">
            <v xml:space="preserve">No consumeables predicted. </v>
          </cell>
          <cell r="AT423" t="str">
            <v xml:space="preserve">No Special Tools predicted. </v>
          </cell>
          <cell r="AU423">
            <v>1</v>
          </cell>
          <cell r="AV423" t="str">
            <v>No</v>
          </cell>
          <cell r="AW423" t="str">
            <v xml:space="preserve">No predicted life limitations. </v>
          </cell>
          <cell r="AY423">
            <v>443</v>
          </cell>
        </row>
        <row r="424">
          <cell r="A424">
            <v>444</v>
          </cell>
          <cell r="B424">
            <v>22</v>
          </cell>
          <cell r="C424" t="str">
            <v/>
          </cell>
          <cell r="E424" t="str">
            <v>AUXILIARY TANK- 2 - PMRS</v>
          </cell>
          <cell r="F424" t="str">
            <v>Fitting</v>
          </cell>
          <cell r="G424" t="str">
            <v>Pressure Relief Valve (PRV) LRU (Air)</v>
          </cell>
          <cell r="H424" t="str">
            <v>Vent Pipe Assembly</v>
          </cell>
          <cell r="I424">
            <v>1</v>
          </cell>
          <cell r="J424">
            <v>1</v>
          </cell>
          <cell r="K424">
            <v>0.89600000000000002</v>
          </cell>
          <cell r="L424">
            <v>0.89600000000000002</v>
          </cell>
          <cell r="M424">
            <v>8.9599999999999998E-7</v>
          </cell>
          <cell r="N424">
            <v>1116071.4285714286</v>
          </cell>
          <cell r="O424" t="str">
            <v>NPRD 95 P2-117, Hose Assembly - 0.0320M converted to hours</v>
          </cell>
          <cell r="Q424">
            <v>1</v>
          </cell>
          <cell r="R424">
            <v>0.51666666666666661</v>
          </cell>
          <cell r="S424">
            <v>0.46293333333333331</v>
          </cell>
          <cell r="T424">
            <v>8</v>
          </cell>
          <cell r="U424">
            <v>7</v>
          </cell>
          <cell r="V424" t="str">
            <v>87</v>
          </cell>
          <cell r="W424">
            <v>420</v>
          </cell>
          <cell r="X424" t="str">
            <v>AUXILIARY TANK- 2 - PMRS</v>
          </cell>
          <cell r="Y424" t="str">
            <v>Y</v>
          </cell>
          <cell r="Z424" t="str">
            <v>Predicted to be repairable in situ. Expected to need 1 mechanic to conduct maintenance.  Remove and replace the part with standard Tools. Repair by exchange available at First or Second line without special facilities. No consumeables predicted. No Specia</v>
          </cell>
          <cell r="AA424" t="str">
            <v>YES</v>
          </cell>
          <cell r="AB424" t="str">
            <v>NO</v>
          </cell>
          <cell r="AC424">
            <v>0</v>
          </cell>
          <cell r="AD424">
            <v>0</v>
          </cell>
          <cell r="AE424">
            <v>0.51666666666666661</v>
          </cell>
          <cell r="AF424">
            <v>0</v>
          </cell>
          <cell r="AG424">
            <v>0</v>
          </cell>
          <cell r="AH424">
            <v>0</v>
          </cell>
          <cell r="AI424">
            <v>0</v>
          </cell>
          <cell r="AJ424">
            <v>0.51666666666666661</v>
          </cell>
          <cell r="AK424" t="str">
            <v xml:space="preserve">Predicted to be repairable in situ. </v>
          </cell>
          <cell r="AL424" t="str">
            <v xml:space="preserve">Expected to need 1 mechanic to conduct maintenance.  </v>
          </cell>
          <cell r="AO424" t="str">
            <v xml:space="preserve">Remove and replace the part with standard Tools. </v>
          </cell>
          <cell r="AR424" t="str">
            <v xml:space="preserve">Repair by exchange available at First or Second line without special facilities. </v>
          </cell>
          <cell r="AS424" t="str">
            <v xml:space="preserve">No consumeables predicted. </v>
          </cell>
          <cell r="AT424" t="str">
            <v xml:space="preserve">No Special Tools predicted. </v>
          </cell>
          <cell r="AU424">
            <v>1</v>
          </cell>
          <cell r="AV424" t="str">
            <v>No</v>
          </cell>
          <cell r="AW424" t="str">
            <v xml:space="preserve">No predicted life limitations. </v>
          </cell>
          <cell r="AY424">
            <v>444</v>
          </cell>
        </row>
        <row r="425">
          <cell r="A425">
            <v>445</v>
          </cell>
          <cell r="B425">
            <v>12</v>
          </cell>
          <cell r="C425" t="str">
            <v>FT28297</v>
          </cell>
          <cell r="E425" t="str">
            <v>AUXILIARY TANK- 2 - PMRS</v>
          </cell>
          <cell r="F425" t="str">
            <v>Fitting</v>
          </cell>
          <cell r="G425" t="str">
            <v>Fuel Level Sensor LRU</v>
          </cell>
          <cell r="H425" t="str">
            <v>FLS backing ring</v>
          </cell>
          <cell r="I425">
            <v>1</v>
          </cell>
          <cell r="J425">
            <v>1</v>
          </cell>
          <cell r="K425">
            <v>0.89600000000000002</v>
          </cell>
          <cell r="L425">
            <v>0.89600000000000002</v>
          </cell>
          <cell r="M425">
            <v>8.9599999999999998E-7</v>
          </cell>
          <cell r="N425">
            <v>1116071.4285714286</v>
          </cell>
          <cell r="O425" t="str">
            <v>NPRD 95 P2- 176, Ring Backup - 0.0320M converted to hours</v>
          </cell>
          <cell r="Q425">
            <v>1</v>
          </cell>
          <cell r="R425">
            <v>0.93333333333333324</v>
          </cell>
          <cell r="S425">
            <v>0.8362666666666666</v>
          </cell>
          <cell r="T425">
            <v>8</v>
          </cell>
          <cell r="U425">
            <v>8</v>
          </cell>
          <cell r="V425" t="str">
            <v>88</v>
          </cell>
          <cell r="W425">
            <v>421</v>
          </cell>
          <cell r="X425" t="str">
            <v>AUXILIARY TANK- 2 - PMRS</v>
          </cell>
          <cell r="Y425" t="str">
            <v>Y</v>
          </cell>
          <cell r="Z425" t="str">
            <v>Predicted to be repairable in situ. Expected to need 1 mechanic to conduct maintenance.  Remove the Top Access Plate. Remove and replace the FLS Backing Ring and Gasket as necessary. Reinstall in the reverse order. Repair by exchange available at First or</v>
          </cell>
          <cell r="AA425" t="str">
            <v>YES</v>
          </cell>
          <cell r="AB425" t="str">
            <v>NO</v>
          </cell>
          <cell r="AC425">
            <v>0</v>
          </cell>
          <cell r="AD425">
            <v>0.16666666666666666</v>
          </cell>
          <cell r="AE425">
            <v>0.51666666666666661</v>
          </cell>
          <cell r="AF425">
            <v>0.16666666666666666</v>
          </cell>
          <cell r="AG425">
            <v>8.3333333333333329E-2</v>
          </cell>
          <cell r="AH425">
            <v>0</v>
          </cell>
          <cell r="AI425">
            <v>0</v>
          </cell>
          <cell r="AJ425">
            <v>0.93333333333333324</v>
          </cell>
          <cell r="AK425" t="str">
            <v xml:space="preserve">Predicted to be repairable in situ. </v>
          </cell>
          <cell r="AL425" t="str">
            <v xml:space="preserve">Expected to need 1 mechanic to conduct maintenance.  </v>
          </cell>
          <cell r="AN425" t="str">
            <v xml:space="preserve">Remove the Top Access Plate. </v>
          </cell>
          <cell r="AO425" t="str">
            <v xml:space="preserve">Remove and replace the FLS Backing Ring and Gasket as necessary. </v>
          </cell>
          <cell r="AP425" t="str">
            <v xml:space="preserve">Reinstall in the reverse order. </v>
          </cell>
          <cell r="AR425" t="str">
            <v xml:space="preserve">Repair by exchange available at First or Second line without special facilities. </v>
          </cell>
          <cell r="AS425" t="str">
            <v xml:space="preserve">No consumeables predicted. </v>
          </cell>
          <cell r="AT425" t="str">
            <v xml:space="preserve">No Special Tools predicted. </v>
          </cell>
          <cell r="AU425">
            <v>1</v>
          </cell>
          <cell r="AV425" t="str">
            <v>No</v>
          </cell>
          <cell r="AW425" t="str">
            <v xml:space="preserve">No predicted life limitations. </v>
          </cell>
          <cell r="AY425">
            <v>445</v>
          </cell>
        </row>
        <row r="426">
          <cell r="A426">
            <v>446</v>
          </cell>
          <cell r="B426">
            <v>3</v>
          </cell>
          <cell r="C426" t="str">
            <v>FT28270/4</v>
          </cell>
          <cell r="E426" t="str">
            <v>AUXILIARY TANK- 2 - PMRS</v>
          </cell>
          <cell r="F426" t="str">
            <v>Fitting</v>
          </cell>
          <cell r="G426" t="str">
            <v>Fuel Level Sensor LRU</v>
          </cell>
          <cell r="H426" t="str">
            <v>Fuel Level Sensor Unit</v>
          </cell>
          <cell r="I426">
            <v>1</v>
          </cell>
          <cell r="J426">
            <v>1</v>
          </cell>
          <cell r="K426">
            <v>13</v>
          </cell>
          <cell r="L426">
            <v>13</v>
          </cell>
          <cell r="M426">
            <v>1.2999999999999999E-5</v>
          </cell>
          <cell r="N426">
            <v>76923.076923076922</v>
          </cell>
          <cell r="O426" t="str">
            <v>NPRD 95 P2-182, Sensor Level Liquid - 2.6 GB converted to GM.</v>
          </cell>
          <cell r="Q426">
            <v>1</v>
          </cell>
          <cell r="R426">
            <v>0.26666666666666666</v>
          </cell>
          <cell r="S426">
            <v>3.4666666666666668</v>
          </cell>
          <cell r="T426">
            <v>8</v>
          </cell>
          <cell r="U426">
            <v>8</v>
          </cell>
          <cell r="V426" t="str">
            <v>88</v>
          </cell>
          <cell r="W426">
            <v>422</v>
          </cell>
          <cell r="X426" t="str">
            <v>AUXILIARY TANK- 2 - PMRS</v>
          </cell>
          <cell r="Y426" t="str">
            <v>Y</v>
          </cell>
          <cell r="Z426" t="str">
            <v>Predicted to be repairable in situ. Expected to need 1 mechanic to conduct maintenance.  Remove and replace the part with standard Tools. Repair by exchange available at First or Second line without special facilities. No consumeables predicted. No Specia</v>
          </cell>
          <cell r="AA426" t="str">
            <v>YES</v>
          </cell>
          <cell r="AB426" t="str">
            <v>NO</v>
          </cell>
          <cell r="AC426">
            <v>0</v>
          </cell>
          <cell r="AD426">
            <v>0</v>
          </cell>
          <cell r="AE426">
            <v>0.26666666666666666</v>
          </cell>
          <cell r="AF426">
            <v>0</v>
          </cell>
          <cell r="AG426">
            <v>0</v>
          </cell>
          <cell r="AH426">
            <v>0</v>
          </cell>
          <cell r="AI426">
            <v>0</v>
          </cell>
          <cell r="AJ426">
            <v>0.26666666666666666</v>
          </cell>
          <cell r="AK426" t="str">
            <v xml:space="preserve">Predicted to be repairable in situ. </v>
          </cell>
          <cell r="AL426" t="str">
            <v xml:space="preserve">Expected to need 1 mechanic to conduct maintenance.  </v>
          </cell>
          <cell r="AO426" t="str">
            <v xml:space="preserve">Remove and replace the part with standard Tools. </v>
          </cell>
          <cell r="AR426" t="str">
            <v xml:space="preserve">Repair by exchange available at First or Second line without special facilities. </v>
          </cell>
          <cell r="AS426" t="str">
            <v xml:space="preserve">No consumeables predicted. </v>
          </cell>
          <cell r="AT426" t="str">
            <v xml:space="preserve">No Special Tools predicted. </v>
          </cell>
          <cell r="AU426">
            <v>1</v>
          </cell>
          <cell r="AV426" t="str">
            <v>No</v>
          </cell>
          <cell r="AW426" t="str">
            <v xml:space="preserve">No predicted life limitations. </v>
          </cell>
          <cell r="AY426">
            <v>446</v>
          </cell>
        </row>
        <row r="427">
          <cell r="A427">
            <v>447</v>
          </cell>
          <cell r="B427">
            <v>13</v>
          </cell>
          <cell r="C427" t="str">
            <v>FT28296</v>
          </cell>
          <cell r="E427" t="str">
            <v>AUXILIARY TANK- 2 - PMRS</v>
          </cell>
          <cell r="F427" t="str">
            <v>Seal</v>
          </cell>
          <cell r="G427" t="str">
            <v>Fuel Level Sensor LRU</v>
          </cell>
          <cell r="H427" t="str">
            <v>FLS Gasket</v>
          </cell>
          <cell r="I427">
            <v>2</v>
          </cell>
          <cell r="J427">
            <v>2</v>
          </cell>
          <cell r="K427">
            <v>2.8915175482151878E-3</v>
          </cell>
          <cell r="L427">
            <v>5.7830350964303756E-3</v>
          </cell>
          <cell r="M427">
            <v>5.7830350964303757E-9</v>
          </cell>
          <cell r="N427">
            <v>172919580</v>
          </cell>
          <cell r="O427" t="str">
            <v>NPRD 95 P2- 98, Gasket P# 2-242N674-70 - 1/864.5979 GF converted to GM.</v>
          </cell>
          <cell r="Q427">
            <v>1</v>
          </cell>
          <cell r="R427">
            <v>0.93333333333333324</v>
          </cell>
          <cell r="S427">
            <v>2.6987497116675082E-3</v>
          </cell>
          <cell r="T427">
            <v>8</v>
          </cell>
          <cell r="U427">
            <v>8</v>
          </cell>
          <cell r="V427" t="str">
            <v>88</v>
          </cell>
          <cell r="W427">
            <v>423</v>
          </cell>
          <cell r="X427" t="str">
            <v>AUXILIARY TANK- 2 - PMRS</v>
          </cell>
          <cell r="Y427" t="str">
            <v>Y</v>
          </cell>
          <cell r="Z427" t="str">
            <v>Predicted to be repairable in situ. Expected to need 1 mechanic to conduct maintenance.  Remove the Top Access Plate. Remove and replace the FLS Backing Ring and Gasket as necessary. Reinstall in the reverse order. Repair by exchange available at First or</v>
          </cell>
          <cell r="AA427" t="str">
            <v>YES</v>
          </cell>
          <cell r="AB427" t="str">
            <v>NO</v>
          </cell>
          <cell r="AC427">
            <v>0</v>
          </cell>
          <cell r="AD427">
            <v>0.16666666666666666</v>
          </cell>
          <cell r="AE427">
            <v>0.51666666666666661</v>
          </cell>
          <cell r="AF427">
            <v>0.16666666666666666</v>
          </cell>
          <cell r="AG427">
            <v>8.3333333333333329E-2</v>
          </cell>
          <cell r="AH427">
            <v>0</v>
          </cell>
          <cell r="AI427">
            <v>0</v>
          </cell>
          <cell r="AJ427">
            <v>0.93333333333333324</v>
          </cell>
          <cell r="AK427" t="str">
            <v xml:space="preserve">Predicted to be repairable in situ. </v>
          </cell>
          <cell r="AL427" t="str">
            <v xml:space="preserve">Expected to need 1 mechanic to conduct maintenance.  </v>
          </cell>
          <cell r="AN427" t="str">
            <v xml:space="preserve">Remove the Top Access Plate. </v>
          </cell>
          <cell r="AO427" t="str">
            <v xml:space="preserve">Remove and replace the FLS Backing Ring and Gasket as necessary. </v>
          </cell>
          <cell r="AP427" t="str">
            <v xml:space="preserve">Reinstall in the reverse order. </v>
          </cell>
          <cell r="AR427" t="str">
            <v xml:space="preserve">Repair by exchange available at First or Second line without special facilities. </v>
          </cell>
          <cell r="AS427" t="str">
            <v xml:space="preserve">No consumeables predicted. </v>
          </cell>
          <cell r="AT427" t="str">
            <v xml:space="preserve">No Special Tools predicted. </v>
          </cell>
          <cell r="AU427">
            <v>1</v>
          </cell>
          <cell r="AV427" t="str">
            <v>yes - 10 years</v>
          </cell>
          <cell r="AW427" t="str">
            <v>Life Limited.  Exchange at 10 years.</v>
          </cell>
          <cell r="AY427">
            <v>447</v>
          </cell>
        </row>
        <row r="428">
          <cell r="A428">
            <v>448</v>
          </cell>
          <cell r="B428">
            <v>18</v>
          </cell>
          <cell r="C428" t="str">
            <v>BT-M5X30HX/SS</v>
          </cell>
          <cell r="E428" t="str">
            <v>AUXILIARY TANK- 2 - PMRS</v>
          </cell>
          <cell r="F428" t="str">
            <v>Fastener</v>
          </cell>
          <cell r="G428" t="str">
            <v>Fuel Level Sensor LRU</v>
          </cell>
          <cell r="H428" t="str">
            <v>Bolt SAE</v>
          </cell>
          <cell r="I428">
            <v>5</v>
          </cell>
          <cell r="J428">
            <v>5</v>
          </cell>
          <cell r="K428">
            <v>5.6000000000000001E-2</v>
          </cell>
          <cell r="L428">
            <v>0.28000000000000003</v>
          </cell>
          <cell r="M428">
            <v>2.8000000000000002E-7</v>
          </cell>
          <cell r="N428">
            <v>3571428.5714285709</v>
          </cell>
          <cell r="O428" t="str">
            <v>NPRD 95 P2-20, Bolt Hex Head - 0.0020M converted to hours</v>
          </cell>
          <cell r="Q428">
            <v>1</v>
          </cell>
          <cell r="R428">
            <v>0.05</v>
          </cell>
          <cell r="S428">
            <v>2.8000000000000004E-3</v>
          </cell>
          <cell r="T428">
            <v>8</v>
          </cell>
          <cell r="U428">
            <v>8</v>
          </cell>
          <cell r="V428" t="str">
            <v>88</v>
          </cell>
          <cell r="W428">
            <v>424</v>
          </cell>
          <cell r="X428" t="str">
            <v>AUXILIARY TANK- 2 - PMRS</v>
          </cell>
          <cell r="Y428" t="str">
            <v>Y</v>
          </cell>
          <cell r="Z428" t="str">
            <v>Predicted to be repairable in situ. Expected to need 1 mechanic to conduct maintenance.  Remove and replace the part with standard Tools. Repair by exchange available at First or Second line without special facilities. No consumeables predicted. No Specia</v>
          </cell>
          <cell r="AA428" t="str">
            <v>YES</v>
          </cell>
          <cell r="AB428" t="str">
            <v>NO</v>
          </cell>
          <cell r="AC428">
            <v>0</v>
          </cell>
          <cell r="AD428">
            <v>0</v>
          </cell>
          <cell r="AE428">
            <v>0.05</v>
          </cell>
          <cell r="AF428">
            <v>0</v>
          </cell>
          <cell r="AG428">
            <v>0</v>
          </cell>
          <cell r="AH428">
            <v>0</v>
          </cell>
          <cell r="AI428">
            <v>0</v>
          </cell>
          <cell r="AJ428">
            <v>0.05</v>
          </cell>
          <cell r="AK428" t="str">
            <v xml:space="preserve">Predicted to be repairable in situ. </v>
          </cell>
          <cell r="AL428" t="str">
            <v xml:space="preserve">Expected to need 1 mechanic to conduct maintenance.  </v>
          </cell>
          <cell r="AO428" t="str">
            <v xml:space="preserve">Remove and replace the part with standard Tools. </v>
          </cell>
          <cell r="AR428" t="str">
            <v xml:space="preserve">Repair by exchange available at First or Second line without special facilities. </v>
          </cell>
          <cell r="AS428" t="str">
            <v xml:space="preserve">No consumeables predicted. </v>
          </cell>
          <cell r="AT428" t="str">
            <v xml:space="preserve">No Special Tools predicted. </v>
          </cell>
          <cell r="AU428">
            <v>1</v>
          </cell>
          <cell r="AV428" t="str">
            <v>No</v>
          </cell>
          <cell r="AW428" t="str">
            <v xml:space="preserve">No predicted life limitations. </v>
          </cell>
          <cell r="AY428">
            <v>448</v>
          </cell>
        </row>
        <row r="429">
          <cell r="A429">
            <v>449</v>
          </cell>
          <cell r="B429">
            <v>4</v>
          </cell>
          <cell r="C429" t="str">
            <v>Z-W-M5</v>
          </cell>
          <cell r="E429" t="str">
            <v>AUXILIARY TANK- 2 - PMRS</v>
          </cell>
          <cell r="F429" t="str">
            <v>Fastener</v>
          </cell>
          <cell r="G429" t="str">
            <v>Fuel Level Sensor LRU</v>
          </cell>
          <cell r="H429" t="str">
            <v>Washer SAE</v>
          </cell>
          <cell r="I429">
            <v>5</v>
          </cell>
          <cell r="J429">
            <v>5</v>
          </cell>
          <cell r="K429">
            <v>1.6613753838518822E-2</v>
          </cell>
          <cell r="L429">
            <v>8.3068769192594108E-2</v>
          </cell>
          <cell r="M429">
            <v>8.3068769192594113E-8</v>
          </cell>
          <cell r="N429">
            <v>12038218.571428571</v>
          </cell>
          <cell r="O429" t="str">
            <v>NPRD 95 P2-237, Washer P# 7748743 - 1/1685.3506M GM converted to hours</v>
          </cell>
          <cell r="Q429">
            <v>1</v>
          </cell>
          <cell r="R429">
            <v>0.05</v>
          </cell>
          <cell r="S429">
            <v>8.3068769192594111E-4</v>
          </cell>
          <cell r="T429">
            <v>8</v>
          </cell>
          <cell r="U429">
            <v>8</v>
          </cell>
          <cell r="V429" t="str">
            <v>88</v>
          </cell>
          <cell r="W429">
            <v>425</v>
          </cell>
          <cell r="X429" t="str">
            <v>AUXILIARY TANK- 2 - PMRS</v>
          </cell>
          <cell r="Y429" t="str">
            <v>Y</v>
          </cell>
          <cell r="Z429" t="str">
            <v>Predicted to be repairable in situ. Expected to need 1 mechanic to conduct maintenance.  Remove and replace the part with standard Tools. Repair by exchange available at First or Second line without special facilities. No consumeables predicted. No Specia</v>
          </cell>
          <cell r="AA429" t="str">
            <v>YES</v>
          </cell>
          <cell r="AB429" t="str">
            <v>NO</v>
          </cell>
          <cell r="AC429">
            <v>0</v>
          </cell>
          <cell r="AD429">
            <v>0</v>
          </cell>
          <cell r="AE429">
            <v>0.05</v>
          </cell>
          <cell r="AF429">
            <v>0</v>
          </cell>
          <cell r="AG429">
            <v>0</v>
          </cell>
          <cell r="AH429">
            <v>0</v>
          </cell>
          <cell r="AI429">
            <v>0</v>
          </cell>
          <cell r="AJ429">
            <v>0.05</v>
          </cell>
          <cell r="AK429" t="str">
            <v xml:space="preserve">Predicted to be repairable in situ. </v>
          </cell>
          <cell r="AL429" t="str">
            <v xml:space="preserve">Expected to need 1 mechanic to conduct maintenance.  </v>
          </cell>
          <cell r="AO429" t="str">
            <v xml:space="preserve">Remove and replace the part with standard Tools. </v>
          </cell>
          <cell r="AR429" t="str">
            <v xml:space="preserve">Repair by exchange available at First or Second line without special facilities. </v>
          </cell>
          <cell r="AS429" t="str">
            <v xml:space="preserve">No consumeables predicted. </v>
          </cell>
          <cell r="AT429" t="str">
            <v xml:space="preserve">No Special Tools predicted. (May require 1/2 inch spanners due to part availability).  </v>
          </cell>
          <cell r="AU429">
            <v>1</v>
          </cell>
          <cell r="AV429" t="str">
            <v>No</v>
          </cell>
          <cell r="AW429" t="str">
            <v xml:space="preserve">No predicted life limitations. </v>
          </cell>
          <cell r="AY429">
            <v>449</v>
          </cell>
        </row>
        <row r="430">
          <cell r="A430">
            <v>450</v>
          </cell>
          <cell r="B430">
            <v>35</v>
          </cell>
          <cell r="C430" t="str">
            <v/>
          </cell>
          <cell r="E430" t="str">
            <v>AUXILIARY TANK- 2 - PMRS</v>
          </cell>
          <cell r="F430" t="str">
            <v>Fitting</v>
          </cell>
          <cell r="G430" t="str">
            <v>Immersed Pump LRU</v>
          </cell>
          <cell r="H430" t="str">
            <v>Immersed Pump Assembly</v>
          </cell>
          <cell r="I430">
            <v>1</v>
          </cell>
          <cell r="J430">
            <v>1</v>
          </cell>
          <cell r="K430">
            <v>5.403027507677038</v>
          </cell>
          <cell r="L430">
            <v>5.403027507677038</v>
          </cell>
          <cell r="M430">
            <v>5.4030275076770382E-6</v>
          </cell>
          <cell r="N430">
            <v>185081.41936703504</v>
          </cell>
          <cell r="O430" t="str">
            <v>Similarity to FT54323</v>
          </cell>
          <cell r="Q430">
            <v>1</v>
          </cell>
          <cell r="R430">
            <v>1.1333333333333333</v>
          </cell>
          <cell r="S430">
            <v>6.1234311753673092</v>
          </cell>
          <cell r="T430">
            <v>8</v>
          </cell>
          <cell r="U430">
            <v>9</v>
          </cell>
          <cell r="V430" t="str">
            <v>89</v>
          </cell>
          <cell r="W430">
            <v>426</v>
          </cell>
          <cell r="X430" t="str">
            <v>AUXILIARY TANK- 2 - PMRS</v>
          </cell>
          <cell r="Y430" t="str">
            <v>Y</v>
          </cell>
          <cell r="Z430" t="str">
            <v>Predicted to be repairable in situ. Expected to need 1 mechanic to conduct maintenance.  Remove the Top Access Plate. Remove Protective box mounted to the Top Access Plate to access the part. Remove and replace the part with standard Tools.Reinstall in th</v>
          </cell>
          <cell r="AA430" t="str">
            <v>YES</v>
          </cell>
          <cell r="AB430" t="str">
            <v>NO</v>
          </cell>
          <cell r="AC430">
            <v>0</v>
          </cell>
          <cell r="AD430">
            <v>0.22500000000000001</v>
          </cell>
          <cell r="AE430">
            <v>0.68333333333333335</v>
          </cell>
          <cell r="AF430">
            <v>0.22500000000000001</v>
          </cell>
          <cell r="AG430">
            <v>0</v>
          </cell>
          <cell r="AH430">
            <v>0</v>
          </cell>
          <cell r="AI430">
            <v>0</v>
          </cell>
          <cell r="AJ430">
            <v>1.1333333333333333</v>
          </cell>
          <cell r="AK430" t="str">
            <v xml:space="preserve">Predicted to be repairable in situ. </v>
          </cell>
          <cell r="AL430" t="str">
            <v xml:space="preserve">Expected to need 1 mechanic to conduct maintenance.  </v>
          </cell>
          <cell r="AN430" t="str">
            <v xml:space="preserve">Remove the Top Access Plate. Remove Protective box mounted to the Top Access Plate to access the part. </v>
          </cell>
          <cell r="AO430" t="str">
            <v>Remove and replace the part with standard Tools.</v>
          </cell>
          <cell r="AP430" t="str">
            <v xml:space="preserve">Reinstall in the reverse order. </v>
          </cell>
          <cell r="AR430" t="str">
            <v xml:space="preserve">Repair by exchange available at First or Second line without special facilities. </v>
          </cell>
          <cell r="AS430" t="str">
            <v xml:space="preserve">No consumeables predicted. </v>
          </cell>
          <cell r="AT430" t="str">
            <v xml:space="preserve">No Special Tools predicted. </v>
          </cell>
          <cell r="AU430">
            <v>1</v>
          </cell>
          <cell r="AV430" t="str">
            <v>No</v>
          </cell>
          <cell r="AW430" t="str">
            <v xml:space="preserve">No predicted life limitations. </v>
          </cell>
          <cell r="AY430">
            <v>450</v>
          </cell>
        </row>
        <row r="431">
          <cell r="A431">
            <v>451</v>
          </cell>
          <cell r="B431">
            <v>13</v>
          </cell>
          <cell r="C431" t="str">
            <v/>
          </cell>
          <cell r="E431" t="str">
            <v>AUXILIARY TANK- 2 - PMRS</v>
          </cell>
          <cell r="F431" t="str">
            <v>Seal</v>
          </cell>
          <cell r="G431" t="str">
            <v>Immersed Pump LRU</v>
          </cell>
          <cell r="H431" t="str">
            <v>Gasket - Pump Mounting</v>
          </cell>
          <cell r="I431">
            <v>2</v>
          </cell>
          <cell r="J431">
            <v>2</v>
          </cell>
          <cell r="K431">
            <v>2.8915175482151878E-3</v>
          </cell>
          <cell r="L431">
            <v>5.7830350964303756E-3</v>
          </cell>
          <cell r="M431">
            <v>5.7830350964303757E-9</v>
          </cell>
          <cell r="N431">
            <v>172919580</v>
          </cell>
          <cell r="O431" t="str">
            <v>NPRD 95 P2- 98, Gasket P# 2-242N674-70 - 1/864.5979 GF converted to GM.</v>
          </cell>
          <cell r="Q431">
            <v>1</v>
          </cell>
          <cell r="R431">
            <v>1.1333333333333333</v>
          </cell>
          <cell r="S431">
            <v>3.2770532213105461E-3</v>
          </cell>
          <cell r="T431">
            <v>8</v>
          </cell>
          <cell r="U431">
            <v>9</v>
          </cell>
          <cell r="V431" t="str">
            <v>89</v>
          </cell>
          <cell r="W431">
            <v>427</v>
          </cell>
          <cell r="X431" t="str">
            <v>AUXILIARY TANK- 2 - PMRS</v>
          </cell>
          <cell r="Y431" t="str">
            <v>Y</v>
          </cell>
          <cell r="Z431" t="str">
            <v>Predicted to be repairable in situ. Expected to need 1 mechanic to conduct maintenance.  Remove the Top Access Plate. Remove Protective box mounted to the Top Access Plate to access the part. Remove and replace the part with standard Tools.Reinstall in th</v>
          </cell>
          <cell r="AA431" t="str">
            <v>YES</v>
          </cell>
          <cell r="AB431" t="str">
            <v>NO</v>
          </cell>
          <cell r="AC431">
            <v>0</v>
          </cell>
          <cell r="AD431">
            <v>0.22500000000000001</v>
          </cell>
          <cell r="AE431">
            <v>0.68333333333333335</v>
          </cell>
          <cell r="AF431">
            <v>0.22500000000000001</v>
          </cell>
          <cell r="AG431">
            <v>0</v>
          </cell>
          <cell r="AH431">
            <v>0</v>
          </cell>
          <cell r="AI431">
            <v>0</v>
          </cell>
          <cell r="AJ431">
            <v>1.1333333333333333</v>
          </cell>
          <cell r="AK431" t="str">
            <v xml:space="preserve">Predicted to be repairable in situ. </v>
          </cell>
          <cell r="AL431" t="str">
            <v xml:space="preserve">Expected to need 1 mechanic to conduct maintenance.  </v>
          </cell>
          <cell r="AN431" t="str">
            <v xml:space="preserve">Remove the Top Access Plate. Remove Protective box mounted to the Top Access Plate to access the part. </v>
          </cell>
          <cell r="AO431" t="str">
            <v>Remove and replace the part with standard Tools.</v>
          </cell>
          <cell r="AP431" t="str">
            <v xml:space="preserve">Reinstall in the reverse order. </v>
          </cell>
          <cell r="AR431" t="str">
            <v xml:space="preserve">Repair by exchange available at First or Second line without special facilities. </v>
          </cell>
          <cell r="AS431" t="str">
            <v xml:space="preserve">No consumeables predicted. </v>
          </cell>
          <cell r="AT431" t="str">
            <v xml:space="preserve">No Special Tools predicted. </v>
          </cell>
          <cell r="AU431">
            <v>1</v>
          </cell>
          <cell r="AV431" t="str">
            <v>yes - 10 years</v>
          </cell>
          <cell r="AW431" t="str">
            <v>Life Limited.  Exchange at 10 years.</v>
          </cell>
          <cell r="AY431">
            <v>451</v>
          </cell>
        </row>
        <row r="432">
          <cell r="A432">
            <v>452</v>
          </cell>
          <cell r="B432">
            <v>48</v>
          </cell>
          <cell r="C432" t="str">
            <v/>
          </cell>
          <cell r="E432" t="str">
            <v>AUXILIARY TANK- 2 - PMRS</v>
          </cell>
          <cell r="F432" t="str">
            <v>Fitting</v>
          </cell>
          <cell r="G432" t="str">
            <v>Immersed Pump LRU</v>
          </cell>
          <cell r="H432" t="str">
            <v>Pump Cover Box</v>
          </cell>
          <cell r="I432">
            <v>1</v>
          </cell>
          <cell r="J432">
            <v>1</v>
          </cell>
          <cell r="K432">
            <v>0.2990475336054666</v>
          </cell>
          <cell r="L432">
            <v>0.2990475336054666</v>
          </cell>
          <cell r="M432">
            <v>2.9904753360546658E-7</v>
          </cell>
          <cell r="N432">
            <v>3343950</v>
          </cell>
          <cell r="O432" t="str">
            <v>NPRD 95 P3-329, Housing Assembly - 0/93.6306M converted to hours</v>
          </cell>
          <cell r="Q432">
            <v>0</v>
          </cell>
          <cell r="R432">
            <v>0.98333333333333328</v>
          </cell>
          <cell r="S432">
            <v>0.29406340804537545</v>
          </cell>
          <cell r="T432">
            <v>8</v>
          </cell>
          <cell r="U432">
            <v>9</v>
          </cell>
          <cell r="V432" t="str">
            <v>89</v>
          </cell>
          <cell r="W432">
            <v>428</v>
          </cell>
          <cell r="X432" t="str">
            <v>AUXILIARY TANK- 2 - PMRS</v>
          </cell>
          <cell r="Z432" t="str">
            <v>Predicted to be repairable in situ. Expected to need 1 mechanic to conduct maintenance.  Remove the Top Access Plate. Remove and replace the part with standard Tools.Reinstall in the reverse order. Repair by exchange available at First or Second line with</v>
          </cell>
          <cell r="AA432" t="str">
            <v>YES</v>
          </cell>
          <cell r="AB432" t="str">
            <v>NO</v>
          </cell>
          <cell r="AC432">
            <v>0</v>
          </cell>
          <cell r="AD432">
            <v>0.22500000000000001</v>
          </cell>
          <cell r="AE432">
            <v>0.53333333333333333</v>
          </cell>
          <cell r="AF432">
            <v>0.22500000000000001</v>
          </cell>
          <cell r="AG432">
            <v>0</v>
          </cell>
          <cell r="AH432">
            <v>0</v>
          </cell>
          <cell r="AI432">
            <v>0</v>
          </cell>
          <cell r="AJ432">
            <v>0.98333333333333328</v>
          </cell>
          <cell r="AK432" t="str">
            <v xml:space="preserve">Predicted to be repairable in situ. </v>
          </cell>
          <cell r="AL432" t="str">
            <v xml:space="preserve">Expected to need 1 mechanic to conduct maintenance.  </v>
          </cell>
          <cell r="AN432" t="str">
            <v xml:space="preserve">Remove the Top Access Plate. </v>
          </cell>
          <cell r="AO432" t="str">
            <v>Remove and replace the part with standard Tools.</v>
          </cell>
          <cell r="AP432" t="str">
            <v xml:space="preserve">Reinstall in the reverse order. </v>
          </cell>
          <cell r="AR432" t="str">
            <v xml:space="preserve">Repair by exchange available at First or Second line without special facilities. </v>
          </cell>
          <cell r="AS432" t="str">
            <v xml:space="preserve">No consumeables predicted. </v>
          </cell>
          <cell r="AT432" t="str">
            <v xml:space="preserve">No Special Tools predicted. </v>
          </cell>
          <cell r="AU432">
            <v>1</v>
          </cell>
          <cell r="AV432" t="str">
            <v>No</v>
          </cell>
          <cell r="AW432" t="str">
            <v xml:space="preserve">No predicted life limitations. </v>
          </cell>
          <cell r="AY432">
            <v>452</v>
          </cell>
        </row>
        <row r="433">
          <cell r="A433">
            <v>453</v>
          </cell>
          <cell r="B433">
            <v>47</v>
          </cell>
          <cell r="C433" t="str">
            <v>FT28427</v>
          </cell>
          <cell r="E433" t="str">
            <v>AUXILIARY TANK- 2 - PMRS</v>
          </cell>
          <cell r="F433" t="str">
            <v>Fitting</v>
          </cell>
          <cell r="G433" t="str">
            <v>Immersed Pump LRU</v>
          </cell>
          <cell r="H433" t="str">
            <v>Downward Pump Pipe</v>
          </cell>
          <cell r="I433">
            <v>1</v>
          </cell>
          <cell r="J433">
            <v>1</v>
          </cell>
          <cell r="K433">
            <v>0.89600000000000002</v>
          </cell>
          <cell r="L433">
            <v>0.89600000000000002</v>
          </cell>
          <cell r="M433">
            <v>8.9599999999999998E-7</v>
          </cell>
          <cell r="N433">
            <v>1116071.4285714286</v>
          </cell>
          <cell r="O433" t="str">
            <v>NPRD 95 P2-117, Hose Assembly - 0.0320M converted to hours</v>
          </cell>
          <cell r="Q433">
            <v>1</v>
          </cell>
          <cell r="R433">
            <v>0.96666666666666667</v>
          </cell>
          <cell r="S433">
            <v>0.86613333333333331</v>
          </cell>
          <cell r="T433">
            <v>8</v>
          </cell>
          <cell r="U433">
            <v>9</v>
          </cell>
          <cell r="V433" t="str">
            <v>89</v>
          </cell>
          <cell r="W433">
            <v>429</v>
          </cell>
          <cell r="X433" t="str">
            <v>AUXILIARY TANK- 2 - PMRS</v>
          </cell>
          <cell r="Z433" t="str">
            <v>Predicted to be repairable in situ. Expected to need 1 mechanic to conduct maintenance.  Remove the Top Access Plate. Remove and replace the part with standard Tools. Reinstall in the reverse order. Repair by exchange available at First or Second line wit</v>
          </cell>
          <cell r="AA433" t="str">
            <v>YES</v>
          </cell>
          <cell r="AB433" t="str">
            <v>NO</v>
          </cell>
          <cell r="AC433">
            <v>0</v>
          </cell>
          <cell r="AD433">
            <v>0.22500000000000001</v>
          </cell>
          <cell r="AE433">
            <v>0.51666666666666672</v>
          </cell>
          <cell r="AF433">
            <v>0.22500000000000001</v>
          </cell>
          <cell r="AG433">
            <v>0</v>
          </cell>
          <cell r="AH433">
            <v>0</v>
          </cell>
          <cell r="AI433">
            <v>0</v>
          </cell>
          <cell r="AJ433">
            <v>0.96666666666666667</v>
          </cell>
          <cell r="AK433" t="str">
            <v xml:space="preserve">Predicted to be repairable in situ. </v>
          </cell>
          <cell r="AL433" t="str">
            <v xml:space="preserve">Expected to need 1 mechanic to conduct maintenance.  </v>
          </cell>
          <cell r="AN433" t="str">
            <v xml:space="preserve">Remove the Top Access Plate. </v>
          </cell>
          <cell r="AO433" t="str">
            <v xml:space="preserve">Remove and replace the part with standard Tools. </v>
          </cell>
          <cell r="AP433" t="str">
            <v xml:space="preserve">Reinstall in the reverse order. </v>
          </cell>
          <cell r="AR433" t="str">
            <v xml:space="preserve">Repair by exchange available at First or Second line without special facilities. </v>
          </cell>
          <cell r="AS433" t="str">
            <v xml:space="preserve">No consumeables predicted. </v>
          </cell>
          <cell r="AT433" t="str">
            <v xml:space="preserve">No Special Tools predicted. </v>
          </cell>
          <cell r="AU433">
            <v>1</v>
          </cell>
          <cell r="AV433" t="str">
            <v>No</v>
          </cell>
          <cell r="AW433" t="str">
            <v xml:space="preserve">No predicted life limitations. </v>
          </cell>
          <cell r="AY433">
            <v>453</v>
          </cell>
        </row>
        <row r="434">
          <cell r="A434">
            <v>454</v>
          </cell>
          <cell r="B434">
            <v>18</v>
          </cell>
          <cell r="C434" t="str">
            <v>BT-M6X20HX</v>
          </cell>
          <cell r="E434" t="str">
            <v>AUXILIARY TANK- 2 - PMRS</v>
          </cell>
          <cell r="F434" t="str">
            <v>Fastener</v>
          </cell>
          <cell r="G434" t="str">
            <v>Immersed Pump LRU</v>
          </cell>
          <cell r="H434" t="str">
            <v>Bolt - M6 - Pump Mounting</v>
          </cell>
          <cell r="I434">
            <v>6</v>
          </cell>
          <cell r="J434">
            <v>6</v>
          </cell>
          <cell r="K434">
            <v>5.6000000000000001E-2</v>
          </cell>
          <cell r="L434">
            <v>0.33600000000000002</v>
          </cell>
          <cell r="M434">
            <v>3.3600000000000004E-7</v>
          </cell>
          <cell r="N434">
            <v>2976190.4761904762</v>
          </cell>
          <cell r="O434" t="str">
            <v>NPRD 95 P2-20, Bolt Hex Head - 0.0020M converted to hours</v>
          </cell>
          <cell r="Q434">
            <v>1</v>
          </cell>
          <cell r="R434">
            <v>1.0833333333333333</v>
          </cell>
          <cell r="S434">
            <v>6.066666666666666E-2</v>
          </cell>
          <cell r="T434">
            <v>8</v>
          </cell>
          <cell r="U434">
            <v>9</v>
          </cell>
          <cell r="V434" t="str">
            <v>89</v>
          </cell>
          <cell r="W434">
            <v>430</v>
          </cell>
          <cell r="X434" t="str">
            <v>AUXILIARY TANK- 2 - PMRS</v>
          </cell>
          <cell r="Y434" t="str">
            <v>Y</v>
          </cell>
          <cell r="Z434" t="str">
            <v>Predicted to be repairable in situ. Expected to need 1 mechanic to conduct maintenance.  Remove the Top Access Plate. Remove Protective box mounted to the Top Access Plate to access the part. Remove and replace the part with standard Tools.Reinstall in th</v>
          </cell>
          <cell r="AA434" t="str">
            <v>YES</v>
          </cell>
          <cell r="AB434" t="str">
            <v>NO</v>
          </cell>
          <cell r="AC434">
            <v>0</v>
          </cell>
          <cell r="AD434">
            <v>0.22500000000000001</v>
          </cell>
          <cell r="AE434">
            <v>0.6333333333333333</v>
          </cell>
          <cell r="AF434">
            <v>0.22500000000000001</v>
          </cell>
          <cell r="AG434">
            <v>0</v>
          </cell>
          <cell r="AH434">
            <v>0</v>
          </cell>
          <cell r="AI434">
            <v>0</v>
          </cell>
          <cell r="AJ434">
            <v>1.0833333333333333</v>
          </cell>
          <cell r="AK434" t="str">
            <v xml:space="preserve">Predicted to be repairable in situ. </v>
          </cell>
          <cell r="AL434" t="str">
            <v xml:space="preserve">Expected to need 1 mechanic to conduct maintenance.  </v>
          </cell>
          <cell r="AN434" t="str">
            <v xml:space="preserve">Remove the Top Access Plate. Remove Protective box mounted to the Top Access Plate to access the part. </v>
          </cell>
          <cell r="AO434" t="str">
            <v>Remove and replace the part with standard Tools.</v>
          </cell>
          <cell r="AP434" t="str">
            <v xml:space="preserve">Reinstall in the reverse order. </v>
          </cell>
          <cell r="AR434" t="str">
            <v xml:space="preserve">Repair by exchange available at First or Second line without special facilities. </v>
          </cell>
          <cell r="AS434" t="str">
            <v xml:space="preserve">No consumeables predicted. </v>
          </cell>
          <cell r="AT434" t="str">
            <v xml:space="preserve">No Special Tools predicted. </v>
          </cell>
          <cell r="AU434">
            <v>1</v>
          </cell>
          <cell r="AV434" t="str">
            <v>No</v>
          </cell>
          <cell r="AW434" t="str">
            <v xml:space="preserve">No predicted life limitations. </v>
          </cell>
          <cell r="AY434">
            <v>454</v>
          </cell>
        </row>
        <row r="435">
          <cell r="A435">
            <v>455</v>
          </cell>
          <cell r="B435">
            <v>21</v>
          </cell>
          <cell r="C435" t="str">
            <v>NT-M6</v>
          </cell>
          <cell r="E435" t="str">
            <v>AUXILIARY TANK- 2 - PMRS</v>
          </cell>
          <cell r="F435" t="str">
            <v>Fastener</v>
          </cell>
          <cell r="G435" t="str">
            <v>Immersed Pump LRU</v>
          </cell>
          <cell r="H435" t="str">
            <v>Nut - M6 - Pump Mounting</v>
          </cell>
          <cell r="I435">
            <v>6</v>
          </cell>
          <cell r="J435">
            <v>6</v>
          </cell>
          <cell r="K435">
            <v>4.4857137227114409E-2</v>
          </cell>
          <cell r="L435">
            <v>0.26914282336268647</v>
          </cell>
          <cell r="M435">
            <v>2.6914282336268644E-7</v>
          </cell>
          <cell r="N435">
            <v>3715499.4047619044</v>
          </cell>
          <cell r="O435" t="str">
            <v>NPRD 95 P2-146, Nut Plain Hexagon P# MS-51968-17- 1/624.2039M GM converted to hours.</v>
          </cell>
          <cell r="Q435">
            <v>1</v>
          </cell>
          <cell r="R435">
            <v>1.0833333333333333</v>
          </cell>
          <cell r="S435">
            <v>4.8595231996040607E-2</v>
          </cell>
          <cell r="T435">
            <v>8</v>
          </cell>
          <cell r="U435">
            <v>9</v>
          </cell>
          <cell r="V435" t="str">
            <v>89</v>
          </cell>
          <cell r="W435">
            <v>431</v>
          </cell>
          <cell r="X435" t="str">
            <v>AUXILIARY TANK- 2 - PMRS</v>
          </cell>
          <cell r="Y435" t="str">
            <v>Y</v>
          </cell>
          <cell r="Z435" t="str">
            <v>Predicted to be repairable in situ. Expected to need 1 mechanic to conduct maintenance.  Remove the Top Access Plate. Remove Protective box mounted to the Top Access Plate to access the part. Remove and replace the part with standard Tools.Reinstall in th</v>
          </cell>
          <cell r="AA435" t="str">
            <v>YES</v>
          </cell>
          <cell r="AB435" t="str">
            <v>NO</v>
          </cell>
          <cell r="AC435">
            <v>0</v>
          </cell>
          <cell r="AD435">
            <v>0.22500000000000001</v>
          </cell>
          <cell r="AE435">
            <v>0.6333333333333333</v>
          </cell>
          <cell r="AF435">
            <v>0.22500000000000001</v>
          </cell>
          <cell r="AG435">
            <v>0</v>
          </cell>
          <cell r="AH435">
            <v>0</v>
          </cell>
          <cell r="AI435">
            <v>0</v>
          </cell>
          <cell r="AJ435">
            <v>1.0833333333333333</v>
          </cell>
          <cell r="AK435" t="str">
            <v xml:space="preserve">Predicted to be repairable in situ. </v>
          </cell>
          <cell r="AL435" t="str">
            <v xml:space="preserve">Expected to need 1 mechanic to conduct maintenance.  </v>
          </cell>
          <cell r="AN435" t="str">
            <v xml:space="preserve">Remove the Top Access Plate. Remove Protective box mounted to the Top Access Plate to access the part. </v>
          </cell>
          <cell r="AO435" t="str">
            <v>Remove and replace the part with standard Tools.</v>
          </cell>
          <cell r="AP435" t="str">
            <v xml:space="preserve">Reinstall in the reverse order. </v>
          </cell>
          <cell r="AR435" t="str">
            <v xml:space="preserve">Repair by exchange available at First or Second line without special facilities. </v>
          </cell>
          <cell r="AS435" t="str">
            <v xml:space="preserve">No consumeables predicted. </v>
          </cell>
          <cell r="AT435" t="str">
            <v xml:space="preserve">No Special Tools predicted. </v>
          </cell>
          <cell r="AU435">
            <v>1</v>
          </cell>
          <cell r="AV435" t="str">
            <v>No</v>
          </cell>
          <cell r="AW435" t="str">
            <v xml:space="preserve">No predicted life limitations. </v>
          </cell>
          <cell r="AY435">
            <v>455</v>
          </cell>
        </row>
        <row r="436">
          <cell r="A436">
            <v>456</v>
          </cell>
          <cell r="B436">
            <v>4</v>
          </cell>
          <cell r="C436" t="str">
            <v>Z-W-M6</v>
          </cell>
          <cell r="E436" t="str">
            <v>AUXILIARY TANK- 2 - PMRS</v>
          </cell>
          <cell r="F436" t="str">
            <v>Spacer</v>
          </cell>
          <cell r="G436" t="str">
            <v>Immersed Pump LRU</v>
          </cell>
          <cell r="H436" t="str">
            <v>Washer - M6 - Pump Mounting</v>
          </cell>
          <cell r="I436">
            <v>6</v>
          </cell>
          <cell r="J436">
            <v>6</v>
          </cell>
          <cell r="K436">
            <v>1.6613753838518822E-2</v>
          </cell>
          <cell r="L436">
            <v>9.9682523031112941E-2</v>
          </cell>
          <cell r="M436">
            <v>9.9682523031112946E-8</v>
          </cell>
          <cell r="N436">
            <v>10031848.809523808</v>
          </cell>
          <cell r="O436" t="str">
            <v>NPRD 95 P2-237, Washer P# 7748743 - 1/1685.3506M GM converted to hours</v>
          </cell>
          <cell r="Q436">
            <v>1</v>
          </cell>
          <cell r="R436">
            <v>1.0833333333333333</v>
          </cell>
          <cell r="S436">
            <v>1.7998233325062056E-2</v>
          </cell>
          <cell r="T436">
            <v>8</v>
          </cell>
          <cell r="U436">
            <v>9</v>
          </cell>
          <cell r="V436" t="str">
            <v>89</v>
          </cell>
          <cell r="W436">
            <v>432</v>
          </cell>
          <cell r="X436" t="str">
            <v>AUXILIARY TANK- 2 - PMRS</v>
          </cell>
          <cell r="Y436" t="str">
            <v>Y</v>
          </cell>
          <cell r="Z436" t="str">
            <v>Predicted to be repairable in situ. Expected to need 1 mechanic to conduct maintenance.  Remove the Top Access Plate. Remove Protective box mounted to the Top Access Plate to access the part. Remove and replace the part with standard Tools.Reinstall in th</v>
          </cell>
          <cell r="AA436" t="str">
            <v>YES</v>
          </cell>
          <cell r="AB436" t="str">
            <v>NO</v>
          </cell>
          <cell r="AC436">
            <v>0</v>
          </cell>
          <cell r="AD436">
            <v>0.22500000000000001</v>
          </cell>
          <cell r="AE436">
            <v>0.6333333333333333</v>
          </cell>
          <cell r="AF436">
            <v>0.22500000000000001</v>
          </cell>
          <cell r="AG436">
            <v>0</v>
          </cell>
          <cell r="AH436">
            <v>0</v>
          </cell>
          <cell r="AI436">
            <v>0</v>
          </cell>
          <cell r="AJ436">
            <v>1.0833333333333333</v>
          </cell>
          <cell r="AK436" t="str">
            <v xml:space="preserve">Predicted to be repairable in situ. </v>
          </cell>
          <cell r="AL436" t="str">
            <v xml:space="preserve">Expected to need 1 mechanic to conduct maintenance.  </v>
          </cell>
          <cell r="AN436" t="str">
            <v xml:space="preserve">Remove the Top Access Plate. Remove Protective box mounted to the Top Access Plate to access the part. </v>
          </cell>
          <cell r="AO436" t="str">
            <v>Remove and replace the part with standard Tools.</v>
          </cell>
          <cell r="AP436" t="str">
            <v xml:space="preserve">Reinstall in the reverse order. </v>
          </cell>
          <cell r="AR436" t="str">
            <v xml:space="preserve">Repair by exchange available at First or Second line without special facilities. </v>
          </cell>
          <cell r="AS436" t="str">
            <v xml:space="preserve">No consumeables predicted. </v>
          </cell>
          <cell r="AT436" t="str">
            <v xml:space="preserve">No Special Tools predicted. </v>
          </cell>
          <cell r="AU436">
            <v>1</v>
          </cell>
          <cell r="AV436" t="str">
            <v>No</v>
          </cell>
          <cell r="AW436" t="str">
            <v xml:space="preserve">No predicted life limitations. </v>
          </cell>
          <cell r="AY436">
            <v>456</v>
          </cell>
        </row>
        <row r="437">
          <cell r="A437">
            <v>457</v>
          </cell>
          <cell r="B437">
            <v>44</v>
          </cell>
          <cell r="C437" t="str">
            <v>SV15LOMDCF</v>
          </cell>
          <cell r="E437" t="str">
            <v>AUXILIARY TANK- 2 - PMRS</v>
          </cell>
          <cell r="F437" t="str">
            <v>Fitting</v>
          </cell>
          <cell r="G437" t="str">
            <v>Inward Relief Port LRU (Air)</v>
          </cell>
          <cell r="H437" t="str">
            <v>M22 X 1.5 Bulkhead Connector</v>
          </cell>
          <cell r="I437">
            <v>1</v>
          </cell>
          <cell r="J437">
            <v>1</v>
          </cell>
          <cell r="K437">
            <v>2.5424000000000002</v>
          </cell>
          <cell r="L437">
            <v>2.5424000000000002</v>
          </cell>
          <cell r="M437">
            <v>2.5424000000000004E-6</v>
          </cell>
          <cell r="N437">
            <v>393329.13782252988</v>
          </cell>
          <cell r="O437" t="str">
            <v>NPRD 95 P2-49, Connector Adapter - 0.0908M converted to hours</v>
          </cell>
          <cell r="Q437">
            <v>1</v>
          </cell>
          <cell r="R437">
            <v>1.8833333333333333</v>
          </cell>
          <cell r="S437">
            <v>4.7881866666666673</v>
          </cell>
          <cell r="T437">
            <v>8</v>
          </cell>
          <cell r="U437">
            <v>10</v>
          </cell>
          <cell r="V437" t="str">
            <v>810</v>
          </cell>
          <cell r="W437">
            <v>433</v>
          </cell>
          <cell r="X437" t="str">
            <v>AUXILIARY TANK- 2 - PMRS</v>
          </cell>
          <cell r="Y437" t="str">
            <v>Y</v>
          </cell>
          <cell r="Z437" t="str">
            <v>Not predicted to be repairable in situ without the removal of the Tank. Expected to need 2 mechanics to remove the tank.  Remove the Tank for access, See above for details. Remove Top plate to gain access to the Bulkhead to prevent excessive torque forces</v>
          </cell>
          <cell r="AA437" t="str">
            <v xml:space="preserve">No </v>
          </cell>
          <cell r="AB437" t="str">
            <v>Yes</v>
          </cell>
          <cell r="AC437">
            <v>0</v>
          </cell>
          <cell r="AD437">
            <v>0.875</v>
          </cell>
          <cell r="AE437">
            <v>0.05</v>
          </cell>
          <cell r="AF437">
            <v>0.875</v>
          </cell>
          <cell r="AG437">
            <v>8.3333333333333329E-2</v>
          </cell>
          <cell r="AH437">
            <v>0</v>
          </cell>
          <cell r="AI437">
            <v>0</v>
          </cell>
          <cell r="AJ437">
            <v>1.8833333333333333</v>
          </cell>
          <cell r="AK437" t="str">
            <v xml:space="preserve">Not predicted to be repairable in situ without the removal of the Tank. </v>
          </cell>
          <cell r="AL437" t="str">
            <v xml:space="preserve">Expected to need 2 mechanics to remove the tank.  </v>
          </cell>
          <cell r="AM437" t="str">
            <v xml:space="preserve">Remove the Tank for access, See above for details. Remove Top plate to gain access to the Bulkhead to prevent excessive torque forces. May require the removal of Safoam to gain access. </v>
          </cell>
          <cell r="AR437" t="str">
            <v xml:space="preserve">Repair by exchange available at First or Second line without special facilities. </v>
          </cell>
          <cell r="AS437" t="str">
            <v>Use thread-locking compound on fasteners. Use silicone grease on bonded seals for preservation.  Use anti-seizing grease/compound on bulkhead connectors and bolts.  Use  bonding compound on mounting strap clamp locations as required.</v>
          </cell>
          <cell r="AT437" t="str">
            <v xml:space="preserve">No Special Tools predicted. </v>
          </cell>
          <cell r="AU437">
            <v>2</v>
          </cell>
          <cell r="AV437" t="str">
            <v>No</v>
          </cell>
          <cell r="AW437" t="str">
            <v xml:space="preserve">No predicted life limitations. </v>
          </cell>
          <cell r="AY437">
            <v>457</v>
          </cell>
        </row>
        <row r="438">
          <cell r="A438">
            <v>458</v>
          </cell>
          <cell r="B438">
            <v>21</v>
          </cell>
          <cell r="C438" t="str">
            <v>MLN22</v>
          </cell>
          <cell r="E438" t="str">
            <v>AUXILIARY TANK- 2 - PMRS</v>
          </cell>
          <cell r="F438" t="str">
            <v>Fitting</v>
          </cell>
          <cell r="G438" t="str">
            <v>Inward Relief Port LRU (Air)</v>
          </cell>
          <cell r="H438" t="str">
            <v>M22 X 1.5 Locknut</v>
          </cell>
          <cell r="I438">
            <v>2</v>
          </cell>
          <cell r="J438">
            <v>2</v>
          </cell>
          <cell r="K438">
            <v>4.4857137227114409E-2</v>
          </cell>
          <cell r="L438">
            <v>8.9714274454228818E-2</v>
          </cell>
          <cell r="M438">
            <v>8.9714274454228823E-8</v>
          </cell>
          <cell r="N438">
            <v>11146498.214285715</v>
          </cell>
          <cell r="O438" t="str">
            <v>NPRD 95 P2-146, Nut Plain Hexagon P# MS-51968-17- 1/624.2039M GM converted to hours.</v>
          </cell>
          <cell r="Q438">
            <v>1</v>
          </cell>
          <cell r="R438">
            <v>1.8833333333333333</v>
          </cell>
          <cell r="S438">
            <v>8.4480941777732133E-2</v>
          </cell>
          <cell r="T438">
            <v>8</v>
          </cell>
          <cell r="U438">
            <v>10</v>
          </cell>
          <cell r="V438" t="str">
            <v>810</v>
          </cell>
          <cell r="W438">
            <v>434</v>
          </cell>
          <cell r="X438" t="str">
            <v>AUXILIARY TANK- 2 - PMRS</v>
          </cell>
          <cell r="Y438" t="str">
            <v>Y</v>
          </cell>
          <cell r="Z438" t="str">
            <v>Not predicted to be repairable in situ without the removal of the Tank. Expected to need 2 mechanics to remove the tank.  Remove the Tank for access, See above for details. Remove Top plate to gain access to the Bulkhead to prevent excessive torque forces</v>
          </cell>
          <cell r="AA438" t="str">
            <v xml:space="preserve">No </v>
          </cell>
          <cell r="AB438" t="str">
            <v>Yes</v>
          </cell>
          <cell r="AC438">
            <v>0</v>
          </cell>
          <cell r="AD438">
            <v>0.875</v>
          </cell>
          <cell r="AE438">
            <v>0.05</v>
          </cell>
          <cell r="AF438">
            <v>0.875</v>
          </cell>
          <cell r="AG438">
            <v>8.3333333333333329E-2</v>
          </cell>
          <cell r="AH438">
            <v>0</v>
          </cell>
          <cell r="AI438">
            <v>0</v>
          </cell>
          <cell r="AJ438">
            <v>1.8833333333333333</v>
          </cell>
          <cell r="AK438" t="str">
            <v xml:space="preserve">Not predicted to be repairable in situ without the removal of the Tank. </v>
          </cell>
          <cell r="AL438" t="str">
            <v xml:space="preserve">Expected to need 2 mechanics to remove the tank.  </v>
          </cell>
          <cell r="AM438" t="str">
            <v xml:space="preserve">Remove the Tank for access, See above for details. Remove Top plate to gain access to the Bulkhead to prevent excessive torque forces. May require the removal of Safoam to gain access. </v>
          </cell>
          <cell r="AR438" t="str">
            <v xml:space="preserve">Repair by exchange available at First or Second line without special facilities. </v>
          </cell>
          <cell r="AS438" t="str">
            <v>Use thread-locking compound on fasteners. Use silicone grease on bonded seals for preservation.  Use anti-seizing grease/compound on bulkhead connectors and bolts.  Use  bonding compound on mounting strap clamp locations as required.</v>
          </cell>
          <cell r="AT438" t="str">
            <v xml:space="preserve">No Special Tools predicted. </v>
          </cell>
          <cell r="AU438">
            <v>2</v>
          </cell>
          <cell r="AV438" t="str">
            <v>No</v>
          </cell>
          <cell r="AW438" t="str">
            <v xml:space="preserve">No predicted life limitations. </v>
          </cell>
          <cell r="AY438">
            <v>458</v>
          </cell>
        </row>
        <row r="439">
          <cell r="A439">
            <v>459</v>
          </cell>
          <cell r="B439">
            <v>6</v>
          </cell>
          <cell r="C439" t="str">
            <v>22MM BONDED</v>
          </cell>
          <cell r="E439" t="str">
            <v>AUXILIARY TANK- 2 - PMRS</v>
          </cell>
          <cell r="F439" t="str">
            <v>Seal</v>
          </cell>
          <cell r="G439" t="str">
            <v>Inward Relief Port LRU (Air)</v>
          </cell>
          <cell r="H439" t="str">
            <v>M22 X 1.5 Bonded Seal</v>
          </cell>
          <cell r="I439">
            <v>1</v>
          </cell>
          <cell r="J439">
            <v>1</v>
          </cell>
          <cell r="K439">
            <v>0.19500000000000001</v>
          </cell>
          <cell r="L439">
            <v>0.19500000000000001</v>
          </cell>
          <cell r="M439">
            <v>1.9500000000000001E-7</v>
          </cell>
          <cell r="N439">
            <v>5128205.128205128</v>
          </cell>
          <cell r="O439" t="str">
            <v>NPRD 95 P2-179, Seal O-Ring - 0.0780 GF converted to GM.</v>
          </cell>
          <cell r="Q439">
            <v>1</v>
          </cell>
          <cell r="R439">
            <v>1.8833333333333333</v>
          </cell>
          <cell r="S439">
            <v>0.36725000000000002</v>
          </cell>
          <cell r="T439">
            <v>8</v>
          </cell>
          <cell r="U439">
            <v>10</v>
          </cell>
          <cell r="V439" t="str">
            <v>810</v>
          </cell>
          <cell r="W439">
            <v>435</v>
          </cell>
          <cell r="X439" t="str">
            <v>AUXILIARY TANK- 2 - PMRS</v>
          </cell>
          <cell r="Y439" t="str">
            <v>Y</v>
          </cell>
          <cell r="Z439" t="str">
            <v>Not predicted to be repairable in situ without the removal of the Tank. Expected to need 2 mechanics to remove the tank.  Remove the Tank for access, See above for details. Remove Top plate to gain access to the Bulkhead to prevent excessive torque forces</v>
          </cell>
          <cell r="AA439" t="str">
            <v xml:space="preserve">No </v>
          </cell>
          <cell r="AB439" t="str">
            <v>Yes</v>
          </cell>
          <cell r="AC439">
            <v>0</v>
          </cell>
          <cell r="AD439">
            <v>0.875</v>
          </cell>
          <cell r="AE439">
            <v>0.05</v>
          </cell>
          <cell r="AF439">
            <v>0.875</v>
          </cell>
          <cell r="AG439">
            <v>8.3333333333333329E-2</v>
          </cell>
          <cell r="AH439">
            <v>0</v>
          </cell>
          <cell r="AI439">
            <v>0</v>
          </cell>
          <cell r="AJ439">
            <v>1.8833333333333333</v>
          </cell>
          <cell r="AK439" t="str">
            <v xml:space="preserve">Not predicted to be repairable in situ without the removal of the Tank. </v>
          </cell>
          <cell r="AL439" t="str">
            <v xml:space="preserve">Expected to need 2 mechanics to remove the tank.  </v>
          </cell>
          <cell r="AM439" t="str">
            <v xml:space="preserve">Remove the Tank for access, See above for details. Remove Top plate to gain access to the Bulkhead to prevent excessive torque forces. May require the removal of Safoam to gain access. </v>
          </cell>
          <cell r="AR439" t="str">
            <v xml:space="preserve">Repair by exchange available at First or Second line without special facilities. </v>
          </cell>
          <cell r="AS439" t="str">
            <v>Use thread-locking compound on fasteners. Use silicone grease on bonded seals for preservation.  Use anti-seizing grease/compound on bulkhead connectors and bolts.  Use  bonding compound on mounting strap clamp locations as required.</v>
          </cell>
          <cell r="AT439" t="str">
            <v xml:space="preserve">No Special Tools predicted. </v>
          </cell>
          <cell r="AU439">
            <v>2</v>
          </cell>
          <cell r="AV439" t="str">
            <v>yes - 10 years</v>
          </cell>
          <cell r="AW439" t="str">
            <v>Life Limited.  Exchange at 10 years.</v>
          </cell>
          <cell r="AY439">
            <v>459</v>
          </cell>
        </row>
        <row r="440">
          <cell r="A440">
            <v>460</v>
          </cell>
          <cell r="B440">
            <v>24</v>
          </cell>
          <cell r="C440" t="str">
            <v>EW15LOMDCF</v>
          </cell>
          <cell r="E440" t="str">
            <v>AUXILIARY TANK- 2 - PMRS</v>
          </cell>
          <cell r="F440" t="str">
            <v>Fitting</v>
          </cell>
          <cell r="G440" t="str">
            <v>Inward Relief Port LRU (Air)</v>
          </cell>
          <cell r="H440" t="str">
            <v>M22 X 1.5 90° Swivel Fem/Fixed Male Union</v>
          </cell>
          <cell r="I440">
            <v>1</v>
          </cell>
          <cell r="J440">
            <v>1</v>
          </cell>
          <cell r="K440">
            <v>2.5424000000000002</v>
          </cell>
          <cell r="L440">
            <v>2.5424000000000002</v>
          </cell>
          <cell r="M440">
            <v>2.5424000000000004E-6</v>
          </cell>
          <cell r="N440">
            <v>393329.13782252988</v>
          </cell>
          <cell r="O440" t="str">
            <v>NPRD 95 P2-49, Connector Adapter - 0.0908M converted to hours</v>
          </cell>
          <cell r="Q440">
            <v>1</v>
          </cell>
          <cell r="R440">
            <v>0.18333333333333332</v>
          </cell>
          <cell r="S440">
            <v>0.46610666666666667</v>
          </cell>
          <cell r="T440">
            <v>8</v>
          </cell>
          <cell r="U440">
            <v>10</v>
          </cell>
          <cell r="V440" t="str">
            <v>810</v>
          </cell>
          <cell r="W440">
            <v>436</v>
          </cell>
          <cell r="X440" t="str">
            <v>AUXILIARY TANK- 2 - PMRS</v>
          </cell>
          <cell r="Y440" t="str">
            <v>Y</v>
          </cell>
          <cell r="Z440" t="str">
            <v>Predicted to be repairable in situ. Expected to need 1 mechanic to conduct maintenance.  Remove and replace the part with standard Tools. Repair by exchange available at First or Second line without special facilities. No consumeables predicted. No Specia</v>
          </cell>
          <cell r="AA440" t="str">
            <v>YES</v>
          </cell>
          <cell r="AB440" t="str">
            <v>NO</v>
          </cell>
          <cell r="AC440">
            <v>0</v>
          </cell>
          <cell r="AD440">
            <v>0</v>
          </cell>
          <cell r="AE440">
            <v>0.18333333333333332</v>
          </cell>
          <cell r="AF440">
            <v>0</v>
          </cell>
          <cell r="AG440">
            <v>0</v>
          </cell>
          <cell r="AH440">
            <v>0</v>
          </cell>
          <cell r="AI440">
            <v>0</v>
          </cell>
          <cell r="AJ440">
            <v>0.18333333333333332</v>
          </cell>
          <cell r="AK440" t="str">
            <v xml:space="preserve">Predicted to be repairable in situ. </v>
          </cell>
          <cell r="AL440" t="str">
            <v xml:space="preserve">Expected to need 1 mechanic to conduct maintenance.  </v>
          </cell>
          <cell r="AO440" t="str">
            <v xml:space="preserve">Remove and replace the part with standard Tools. </v>
          </cell>
          <cell r="AR440" t="str">
            <v xml:space="preserve">Repair by exchange available at First or Second line without special facilities. </v>
          </cell>
          <cell r="AS440" t="str">
            <v xml:space="preserve">No consumeables predicted. </v>
          </cell>
          <cell r="AT440" t="str">
            <v xml:space="preserve">No Special Tools predicted. </v>
          </cell>
          <cell r="AU440">
            <v>1</v>
          </cell>
          <cell r="AV440" t="str">
            <v>No</v>
          </cell>
          <cell r="AW440" t="str">
            <v xml:space="preserve">No predicted life limitations. </v>
          </cell>
          <cell r="AY440">
            <v>460</v>
          </cell>
        </row>
        <row r="441">
          <cell r="A441">
            <v>461</v>
          </cell>
          <cell r="B441">
            <v>43</v>
          </cell>
          <cell r="C441" t="str">
            <v>G15LCFX</v>
          </cell>
          <cell r="E441" t="str">
            <v>AUXILIARY TANK- 2 - PMRS</v>
          </cell>
          <cell r="F441" t="str">
            <v>Fitting</v>
          </cell>
          <cell r="G441" t="str">
            <v>Inward Relief Port LRU (Air)</v>
          </cell>
          <cell r="H441" t="str">
            <v>M22 X 1.5 Male / Male Adaptor</v>
          </cell>
          <cell r="I441">
            <v>1</v>
          </cell>
          <cell r="J441">
            <v>1</v>
          </cell>
          <cell r="K441">
            <v>2.5424000000000002</v>
          </cell>
          <cell r="L441">
            <v>2.5424000000000002</v>
          </cell>
          <cell r="M441">
            <v>2.5424000000000004E-6</v>
          </cell>
          <cell r="N441">
            <v>393329.13782252988</v>
          </cell>
          <cell r="O441" t="str">
            <v>NPRD 95 P2-49, Connector Adapter - 0.0908M converted to hours</v>
          </cell>
          <cell r="Q441">
            <v>1</v>
          </cell>
          <cell r="R441">
            <v>0.26666666666666666</v>
          </cell>
          <cell r="S441">
            <v>0.67797333333333343</v>
          </cell>
          <cell r="T441">
            <v>8</v>
          </cell>
          <cell r="U441">
            <v>10</v>
          </cell>
          <cell r="V441" t="str">
            <v>810</v>
          </cell>
          <cell r="W441">
            <v>437</v>
          </cell>
          <cell r="X441" t="str">
            <v>AUXILIARY TANK- 2 - PMRS</v>
          </cell>
          <cell r="Y441" t="str">
            <v>Y</v>
          </cell>
          <cell r="Z441" t="str">
            <v>Predicted to be repairable in situ. Expected to need 1 mechanic to conduct maintenance.  Remove and replace the part with standard Tools. Repair by exchange available at First or Second line without special facilities. No consumeables predicted. No Specia</v>
          </cell>
          <cell r="AA441" t="str">
            <v>YES</v>
          </cell>
          <cell r="AB441" t="str">
            <v>NO</v>
          </cell>
          <cell r="AC441">
            <v>0</v>
          </cell>
          <cell r="AD441">
            <v>0</v>
          </cell>
          <cell r="AE441">
            <v>0.26666666666666666</v>
          </cell>
          <cell r="AF441">
            <v>0</v>
          </cell>
          <cell r="AG441">
            <v>0</v>
          </cell>
          <cell r="AH441">
            <v>0</v>
          </cell>
          <cell r="AI441">
            <v>0</v>
          </cell>
          <cell r="AJ441">
            <v>0.26666666666666666</v>
          </cell>
          <cell r="AK441" t="str">
            <v xml:space="preserve">Predicted to be repairable in situ. </v>
          </cell>
          <cell r="AL441" t="str">
            <v xml:space="preserve">Expected to need 1 mechanic to conduct maintenance.  </v>
          </cell>
          <cell r="AO441" t="str">
            <v xml:space="preserve">Remove and replace the part with standard Tools. </v>
          </cell>
          <cell r="AR441" t="str">
            <v xml:space="preserve">Repair by exchange available at First or Second line without special facilities. </v>
          </cell>
          <cell r="AS441" t="str">
            <v xml:space="preserve">No consumeables predicted. </v>
          </cell>
          <cell r="AT441" t="str">
            <v xml:space="preserve">No Special Tools predicted. </v>
          </cell>
          <cell r="AU441">
            <v>1</v>
          </cell>
          <cell r="AV441" t="str">
            <v>No</v>
          </cell>
          <cell r="AW441" t="str">
            <v xml:space="preserve">No predicted life limitations. </v>
          </cell>
          <cell r="AY441">
            <v>461</v>
          </cell>
        </row>
        <row r="442">
          <cell r="A442">
            <v>462</v>
          </cell>
          <cell r="B442">
            <v>30</v>
          </cell>
          <cell r="C442" t="str">
            <v>FT28198</v>
          </cell>
          <cell r="E442" t="str">
            <v>AUXILIARY TANK- 2 - PMRS</v>
          </cell>
          <cell r="F442" t="str">
            <v>Fastener</v>
          </cell>
          <cell r="G442" t="str">
            <v>Earthing Boss</v>
          </cell>
          <cell r="H442" t="str">
            <v>M8 Earthing Boss</v>
          </cell>
          <cell r="I442">
            <v>1</v>
          </cell>
          <cell r="J442">
            <v>1</v>
          </cell>
          <cell r="K442">
            <v>5.6000000000000001E-2</v>
          </cell>
          <cell r="L442">
            <v>5.6000000000000001E-2</v>
          </cell>
          <cell r="M442">
            <v>5.5999999999999999E-8</v>
          </cell>
          <cell r="N442">
            <v>17857142.857142858</v>
          </cell>
          <cell r="O442" t="str">
            <v>NPRD 95 P2-20, Bolt Hex Head - 0.0020M converted to hours</v>
          </cell>
          <cell r="Q442">
            <v>1</v>
          </cell>
          <cell r="R442">
            <v>0.05</v>
          </cell>
          <cell r="S442">
            <v>2.8000000000000004E-3</v>
          </cell>
          <cell r="T442">
            <v>8</v>
          </cell>
          <cell r="U442">
            <v>11</v>
          </cell>
          <cell r="V442" t="str">
            <v>811</v>
          </cell>
          <cell r="W442">
            <v>438</v>
          </cell>
          <cell r="X442" t="str">
            <v>AUXILIARY TANK- 2 - PMRS</v>
          </cell>
          <cell r="Y442" t="str">
            <v>Y</v>
          </cell>
          <cell r="Z442" t="str">
            <v>Predicted to be repairable in situ. Expected to need 1 mechanic to conduct maintenance.  Remove and replace the part with standard Tools. Repair by exchange available at First or Second line without special facilities. No consumeables predicted. No Specia</v>
          </cell>
          <cell r="AA442" t="str">
            <v>YES</v>
          </cell>
          <cell r="AB442" t="str">
            <v>NO</v>
          </cell>
          <cell r="AC442">
            <v>0</v>
          </cell>
          <cell r="AD442">
            <v>0</v>
          </cell>
          <cell r="AE442">
            <v>0.05</v>
          </cell>
          <cell r="AF442">
            <v>0</v>
          </cell>
          <cell r="AG442">
            <v>0</v>
          </cell>
          <cell r="AH442">
            <v>0</v>
          </cell>
          <cell r="AI442">
            <v>0</v>
          </cell>
          <cell r="AJ442">
            <v>0.05</v>
          </cell>
          <cell r="AK442" t="str">
            <v xml:space="preserve">Predicted to be repairable in situ. </v>
          </cell>
          <cell r="AL442" t="str">
            <v xml:space="preserve">Expected to need 1 mechanic to conduct maintenance.  </v>
          </cell>
          <cell r="AO442" t="str">
            <v xml:space="preserve">Remove and replace the part with standard Tools. </v>
          </cell>
          <cell r="AR442" t="str">
            <v xml:space="preserve">Repair by exchange available at First or Second line without special facilities. </v>
          </cell>
          <cell r="AS442" t="str">
            <v xml:space="preserve">No consumeables predicted. </v>
          </cell>
          <cell r="AT442" t="str">
            <v xml:space="preserve">No Special Tools predicted. </v>
          </cell>
          <cell r="AU442">
            <v>1</v>
          </cell>
          <cell r="AV442" t="str">
            <v>No</v>
          </cell>
          <cell r="AW442" t="str">
            <v xml:space="preserve">No predicted life limitations. </v>
          </cell>
          <cell r="AY442">
            <v>462</v>
          </cell>
        </row>
        <row r="443">
          <cell r="A443">
            <v>463</v>
          </cell>
          <cell r="B443">
            <v>31</v>
          </cell>
          <cell r="C443" t="str">
            <v>BT-M3-20CSK</v>
          </cell>
          <cell r="E443" t="str">
            <v>AUXILIARY TANK- 2 - PMRS</v>
          </cell>
          <cell r="F443" t="str">
            <v>Fastener</v>
          </cell>
          <cell r="G443" t="str">
            <v>Earthing Boss</v>
          </cell>
          <cell r="H443" t="str">
            <v>M3 CSK SCREW</v>
          </cell>
          <cell r="I443">
            <v>1</v>
          </cell>
          <cell r="J443">
            <v>1</v>
          </cell>
          <cell r="K443">
            <v>5.6000000000000001E-2</v>
          </cell>
          <cell r="L443">
            <v>5.6000000000000001E-2</v>
          </cell>
          <cell r="M443">
            <v>5.5999999999999999E-8</v>
          </cell>
          <cell r="N443">
            <v>17857142.857142858</v>
          </cell>
          <cell r="O443" t="str">
            <v>NPRD 95 P2-20, Bolt Hex Head - 0.0020M converted to hours</v>
          </cell>
          <cell r="Q443">
            <v>1</v>
          </cell>
          <cell r="R443">
            <v>0.05</v>
          </cell>
          <cell r="S443">
            <v>2.8000000000000004E-3</v>
          </cell>
          <cell r="T443">
            <v>8</v>
          </cell>
          <cell r="U443">
            <v>11</v>
          </cell>
          <cell r="V443" t="str">
            <v>811</v>
          </cell>
          <cell r="W443">
            <v>439</v>
          </cell>
          <cell r="X443" t="str">
            <v>AUXILIARY TANK- 2 - PMRS</v>
          </cell>
          <cell r="Y443" t="str">
            <v>Y</v>
          </cell>
          <cell r="Z443" t="str">
            <v>Predicted to be repairable in situ. Expected to need 1 mechanic to conduct maintenance.  Remove and replace the part with standard Tools. Repair by exchange available at First or Second line without special facilities. No consumeables predicted. No Specia</v>
          </cell>
          <cell r="AA443" t="str">
            <v>YES</v>
          </cell>
          <cell r="AB443" t="str">
            <v>NO</v>
          </cell>
          <cell r="AC443">
            <v>0</v>
          </cell>
          <cell r="AD443">
            <v>0</v>
          </cell>
          <cell r="AE443">
            <v>0.05</v>
          </cell>
          <cell r="AF443">
            <v>0</v>
          </cell>
          <cell r="AG443">
            <v>0</v>
          </cell>
          <cell r="AH443">
            <v>0</v>
          </cell>
          <cell r="AI443">
            <v>0</v>
          </cell>
          <cell r="AJ443">
            <v>0.05</v>
          </cell>
          <cell r="AK443" t="str">
            <v xml:space="preserve">Predicted to be repairable in situ. </v>
          </cell>
          <cell r="AL443" t="str">
            <v xml:space="preserve">Expected to need 1 mechanic to conduct maintenance.  </v>
          </cell>
          <cell r="AO443" t="str">
            <v xml:space="preserve">Remove and replace the part with standard Tools. </v>
          </cell>
          <cell r="AR443" t="str">
            <v xml:space="preserve">Repair by exchange available at First or Second line without special facilities. </v>
          </cell>
          <cell r="AS443" t="str">
            <v xml:space="preserve">No consumeables predicted. </v>
          </cell>
          <cell r="AT443" t="str">
            <v xml:space="preserve">No Special Tools predicted. </v>
          </cell>
          <cell r="AU443">
            <v>1</v>
          </cell>
          <cell r="AV443" t="str">
            <v>No</v>
          </cell>
          <cell r="AW443" t="str">
            <v xml:space="preserve">No predicted life limitations. </v>
          </cell>
          <cell r="AY443">
            <v>463</v>
          </cell>
        </row>
        <row r="444">
          <cell r="A444">
            <v>464</v>
          </cell>
          <cell r="B444">
            <v>18</v>
          </cell>
          <cell r="C444" t="str">
            <v>BT-M8X10HX</v>
          </cell>
          <cell r="E444" t="str">
            <v>AUXILIARY TANK- 2 - PMRS</v>
          </cell>
          <cell r="F444" t="str">
            <v>Fastener</v>
          </cell>
          <cell r="G444" t="str">
            <v>Earthing Boss</v>
          </cell>
          <cell r="H444" t="str">
            <v>M8 BOLT HX HEAD</v>
          </cell>
          <cell r="I444">
            <v>1</v>
          </cell>
          <cell r="J444">
            <v>1</v>
          </cell>
          <cell r="K444">
            <v>5.6000000000000001E-2</v>
          </cell>
          <cell r="L444">
            <v>5.6000000000000001E-2</v>
          </cell>
          <cell r="M444">
            <v>5.5999999999999999E-8</v>
          </cell>
          <cell r="N444">
            <v>17857142.857142858</v>
          </cell>
          <cell r="O444" t="str">
            <v>NPRD 95 P2-20, Bolt Hex Head - 0.0020M converted to hours</v>
          </cell>
          <cell r="Q444">
            <v>1</v>
          </cell>
          <cell r="R444">
            <v>0.05</v>
          </cell>
          <cell r="S444">
            <v>2.8000000000000004E-3</v>
          </cell>
          <cell r="T444">
            <v>8</v>
          </cell>
          <cell r="U444">
            <v>11</v>
          </cell>
          <cell r="V444" t="str">
            <v>811</v>
          </cell>
          <cell r="W444">
            <v>440</v>
          </cell>
          <cell r="X444" t="str">
            <v>AUXILIARY TANK- 2 - PMRS</v>
          </cell>
          <cell r="Y444" t="str">
            <v>Y</v>
          </cell>
          <cell r="Z444" t="str">
            <v>Predicted to be repairable in situ. Expected to need 1 mechanic to conduct maintenance.  Remove and replace the part with standard Tools. Repair by exchange available at First or Second line without special facilities. No consumeables predicted. No Specia</v>
          </cell>
          <cell r="AA444" t="str">
            <v>YES</v>
          </cell>
          <cell r="AB444" t="str">
            <v>NO</v>
          </cell>
          <cell r="AC444">
            <v>0</v>
          </cell>
          <cell r="AD444">
            <v>0</v>
          </cell>
          <cell r="AE444">
            <v>0.05</v>
          </cell>
          <cell r="AF444">
            <v>0</v>
          </cell>
          <cell r="AG444">
            <v>0</v>
          </cell>
          <cell r="AH444">
            <v>0</v>
          </cell>
          <cell r="AI444">
            <v>0</v>
          </cell>
          <cell r="AJ444">
            <v>0.05</v>
          </cell>
          <cell r="AK444" t="str">
            <v xml:space="preserve">Predicted to be repairable in situ. </v>
          </cell>
          <cell r="AL444" t="str">
            <v xml:space="preserve">Expected to need 1 mechanic to conduct maintenance.  </v>
          </cell>
          <cell r="AO444" t="str">
            <v xml:space="preserve">Remove and replace the part with standard Tools. </v>
          </cell>
          <cell r="AR444" t="str">
            <v xml:space="preserve">Repair by exchange available at First or Second line without special facilities. </v>
          </cell>
          <cell r="AS444" t="str">
            <v xml:space="preserve">No consumeables predicted. </v>
          </cell>
          <cell r="AT444" t="str">
            <v xml:space="preserve">No Special Tools predicted. </v>
          </cell>
          <cell r="AU444">
            <v>1</v>
          </cell>
          <cell r="AV444" t="str">
            <v>No</v>
          </cell>
          <cell r="AW444" t="str">
            <v xml:space="preserve">No predicted life limitations. </v>
          </cell>
          <cell r="AY444">
            <v>464</v>
          </cell>
        </row>
        <row r="445">
          <cell r="A445">
            <v>465</v>
          </cell>
          <cell r="B445">
            <v>49</v>
          </cell>
          <cell r="C445" t="str">
            <v>FT28230</v>
          </cell>
          <cell r="E445" t="str">
            <v>AUXILIARY TANK- 2 - PMRS</v>
          </cell>
          <cell r="F445" t="str">
            <v>Insert</v>
          </cell>
          <cell r="G445" t="str">
            <v xml:space="preserve">Drain Plug Assembly </v>
          </cell>
          <cell r="H445" t="str">
            <v xml:space="preserve">M24 X 1.5 Nut Insert (RM) </v>
          </cell>
          <cell r="I445">
            <v>1</v>
          </cell>
          <cell r="J445">
            <v>1</v>
          </cell>
          <cell r="K445">
            <v>0.44800000000000001</v>
          </cell>
          <cell r="L445">
            <v>0.44800000000000001</v>
          </cell>
          <cell r="M445">
            <v>4.4799999999999999E-7</v>
          </cell>
          <cell r="N445">
            <v>2232142.8571428573</v>
          </cell>
          <cell r="O445" t="str">
            <v>NPRD 95 P2-122, Insert Mount Engine - 0.0160M converted to hours.</v>
          </cell>
          <cell r="Q445">
            <v>1</v>
          </cell>
          <cell r="R445">
            <v>1.1000000000000001</v>
          </cell>
          <cell r="S445">
            <v>0.49279999999999996</v>
          </cell>
          <cell r="T445">
            <v>8</v>
          </cell>
          <cell r="U445">
            <v>12</v>
          </cell>
          <cell r="V445" t="str">
            <v>812</v>
          </cell>
          <cell r="W445">
            <v>441</v>
          </cell>
          <cell r="X445" t="str">
            <v>AUXILIARY TANK- 2 - PMRS</v>
          </cell>
          <cell r="Y445" t="str">
            <v>Y</v>
          </cell>
          <cell r="Z445" t="str">
            <v>Not predicted to be repairable in situ without the removal of the Tank. Expected to need 2 mechanics to remove the tank.  Remove and replace tank in accordance with above.  V. difficult to repair.  Tank will be beyond economic repair. Repair by exchange a</v>
          </cell>
          <cell r="AA445" t="str">
            <v xml:space="preserve">NO </v>
          </cell>
          <cell r="AB445" t="str">
            <v>YES</v>
          </cell>
          <cell r="AC445">
            <v>0</v>
          </cell>
          <cell r="AD445">
            <v>0.5</v>
          </cell>
          <cell r="AE445">
            <v>1.6666666666666666E-2</v>
          </cell>
          <cell r="AF445">
            <v>0.5</v>
          </cell>
          <cell r="AG445">
            <v>8.3333333333333329E-2</v>
          </cell>
          <cell r="AH445">
            <v>0</v>
          </cell>
          <cell r="AI445">
            <v>0</v>
          </cell>
          <cell r="AJ445">
            <v>1.1000000000000001</v>
          </cell>
          <cell r="AK445" t="str">
            <v xml:space="preserve">Not predicted to be repairable in situ without the removal of the Tank. </v>
          </cell>
          <cell r="AL445" t="str">
            <v xml:space="preserve">Expected to need 2 mechanics to remove the tank.  </v>
          </cell>
          <cell r="AM445" t="str">
            <v xml:space="preserve">Remove and replace tank in accordance with above.  </v>
          </cell>
          <cell r="AN445" t="str">
            <v xml:space="preserve">V. difficult to repair.  Tank will be beyond economic repair. </v>
          </cell>
          <cell r="AR445" t="str">
            <v xml:space="preserve">Repair by exchange available at First or Second line without special facilities. </v>
          </cell>
          <cell r="AS445" t="str">
            <v>Use thread-locking compound on fasteners. Use silicone grease on bonded seals for preservation.  Use anti-seizing grease/compound on bulkhead connectors and bolts.  Use  bonding compound on mounting strap clamp locations as required.</v>
          </cell>
          <cell r="AT445" t="str">
            <v xml:space="preserve">No Special Tools predicted. </v>
          </cell>
          <cell r="AU445">
            <v>2</v>
          </cell>
          <cell r="AV445" t="str">
            <v>No</v>
          </cell>
          <cell r="AW445" t="str">
            <v xml:space="preserve">No predicted life limitations. </v>
          </cell>
          <cell r="AY445">
            <v>465</v>
          </cell>
        </row>
        <row r="446">
          <cell r="A446">
            <v>466</v>
          </cell>
          <cell r="B446">
            <v>9</v>
          </cell>
          <cell r="C446" t="str">
            <v>ROV16SCFX</v>
          </cell>
          <cell r="E446" t="str">
            <v>AUXILIARY TANK- 2 - PMRS</v>
          </cell>
          <cell r="F446" t="str">
            <v>Fitting</v>
          </cell>
          <cell r="G446" t="str">
            <v xml:space="preserve">Drain Plug Assembly </v>
          </cell>
          <cell r="H446" t="str">
            <v>M24 X 1.5 Solid Plug</v>
          </cell>
          <cell r="I446">
            <v>1</v>
          </cell>
          <cell r="J446">
            <v>1</v>
          </cell>
          <cell r="K446">
            <v>0.29959999999999998</v>
          </cell>
          <cell r="L446">
            <v>0.29959999999999998</v>
          </cell>
          <cell r="M446">
            <v>2.9959999999999996E-7</v>
          </cell>
          <cell r="N446">
            <v>3337783.7116154875</v>
          </cell>
          <cell r="O446" t="str">
            <v>NPRD 95 P2-152, Plug - 0.0107M converted to hours</v>
          </cell>
          <cell r="Q446">
            <v>1</v>
          </cell>
          <cell r="R446">
            <v>0.18333333333333332</v>
          </cell>
          <cell r="S446">
            <v>5.4926666666666658E-2</v>
          </cell>
          <cell r="T446">
            <v>8</v>
          </cell>
          <cell r="U446">
            <v>12</v>
          </cell>
          <cell r="V446" t="str">
            <v>812</v>
          </cell>
          <cell r="W446">
            <v>442</v>
          </cell>
          <cell r="X446" t="str">
            <v>AUXILIARY TANK- 2 - PMRS</v>
          </cell>
          <cell r="Y446" t="str">
            <v>Y</v>
          </cell>
          <cell r="Z446" t="str">
            <v>Predicted to be repairable in situ. Expected to need 1 mechanic to conduct maintenance.  Remove and replace the part with standard Tools. Repair by exchange available at First or Second line without special facilities. No consumeables predicted. No Specia</v>
          </cell>
          <cell r="AA446" t="str">
            <v>YES</v>
          </cell>
          <cell r="AB446" t="str">
            <v>NO</v>
          </cell>
          <cell r="AC446">
            <v>0</v>
          </cell>
          <cell r="AD446">
            <v>0</v>
          </cell>
          <cell r="AE446">
            <v>0.18333333333333332</v>
          </cell>
          <cell r="AF446">
            <v>0</v>
          </cell>
          <cell r="AG446">
            <v>0</v>
          </cell>
          <cell r="AH446">
            <v>0</v>
          </cell>
          <cell r="AI446">
            <v>0</v>
          </cell>
          <cell r="AJ446">
            <v>0.18333333333333332</v>
          </cell>
          <cell r="AK446" t="str">
            <v xml:space="preserve">Predicted to be repairable in situ. </v>
          </cell>
          <cell r="AL446" t="str">
            <v xml:space="preserve">Expected to need 1 mechanic to conduct maintenance.  </v>
          </cell>
          <cell r="AO446" t="str">
            <v xml:space="preserve">Remove and replace the part with standard Tools. </v>
          </cell>
          <cell r="AR446" t="str">
            <v xml:space="preserve">Repair by exchange available at First or Second line without special facilities. </v>
          </cell>
          <cell r="AS446" t="str">
            <v xml:space="preserve">No consumeables predicted. </v>
          </cell>
          <cell r="AT446" t="str">
            <v xml:space="preserve">No Special Tools predicted. </v>
          </cell>
          <cell r="AU446">
            <v>1</v>
          </cell>
          <cell r="AV446" t="str">
            <v>No</v>
          </cell>
          <cell r="AW446" t="str">
            <v xml:space="preserve">No predicted life limitations. </v>
          </cell>
          <cell r="AY446">
            <v>466</v>
          </cell>
        </row>
        <row r="447">
          <cell r="A447">
            <v>467</v>
          </cell>
          <cell r="B447">
            <v>6</v>
          </cell>
          <cell r="C447" t="str">
            <v>24MM BONDED</v>
          </cell>
          <cell r="E447" t="str">
            <v>AUXILIARY TANK- 2 - PMRS</v>
          </cell>
          <cell r="F447" t="str">
            <v>Seal</v>
          </cell>
          <cell r="G447" t="str">
            <v xml:space="preserve">Drain Plug Assembly </v>
          </cell>
          <cell r="H447" t="str">
            <v>M24 X 1.5 Bonded Seal</v>
          </cell>
          <cell r="I447">
            <v>1</v>
          </cell>
          <cell r="J447">
            <v>1</v>
          </cell>
          <cell r="K447">
            <v>0.19500000000000001</v>
          </cell>
          <cell r="L447">
            <v>0.19500000000000001</v>
          </cell>
          <cell r="M447">
            <v>1.9500000000000001E-7</v>
          </cell>
          <cell r="N447">
            <v>5128205.128205128</v>
          </cell>
          <cell r="O447" t="str">
            <v>NPRD 95 P2-179, Seal O-Ring - 0.0780 GF converted to GM.</v>
          </cell>
          <cell r="Q447">
            <v>1</v>
          </cell>
          <cell r="R447">
            <v>1.8833333333333333</v>
          </cell>
          <cell r="S447">
            <v>0.36725000000000002</v>
          </cell>
          <cell r="T447">
            <v>8</v>
          </cell>
          <cell r="U447">
            <v>12</v>
          </cell>
          <cell r="V447" t="str">
            <v>812</v>
          </cell>
          <cell r="W447">
            <v>443</v>
          </cell>
          <cell r="X447" t="str">
            <v>AUXILIARY TANK- 2 - PMRS</v>
          </cell>
          <cell r="Y447" t="str">
            <v>Y</v>
          </cell>
          <cell r="Z447" t="str">
            <v>Not predicted to be repairable in situ without the removal of the Tank. Expected to need 2 mechanics to remove the tank.  Remove the Tank for access, See above for details. Remove Top plate to gain access to the Bulkhead to prevent excessive torque forces</v>
          </cell>
          <cell r="AA447" t="str">
            <v xml:space="preserve">No </v>
          </cell>
          <cell r="AB447" t="str">
            <v>Yes</v>
          </cell>
          <cell r="AC447">
            <v>0</v>
          </cell>
          <cell r="AD447">
            <v>0.875</v>
          </cell>
          <cell r="AE447">
            <v>0.05</v>
          </cell>
          <cell r="AF447">
            <v>0.875</v>
          </cell>
          <cell r="AG447">
            <v>8.3333333333333329E-2</v>
          </cell>
          <cell r="AH447">
            <v>0</v>
          </cell>
          <cell r="AI447">
            <v>0</v>
          </cell>
          <cell r="AJ447">
            <v>1.8833333333333333</v>
          </cell>
          <cell r="AK447" t="str">
            <v xml:space="preserve">Not predicted to be repairable in situ without the removal of the Tank. </v>
          </cell>
          <cell r="AL447" t="str">
            <v xml:space="preserve">Expected to need 2 mechanics to remove the tank.  </v>
          </cell>
          <cell r="AM447" t="str">
            <v xml:space="preserve">Remove the Tank for access, See above for details. Remove Top plate to gain access to the Bulkhead to prevent excessive torque forces. May require the removal of Safoam to gain access. </v>
          </cell>
          <cell r="AR447" t="str">
            <v xml:space="preserve">Repair by exchange available at First or Second line without special facilities. </v>
          </cell>
          <cell r="AS447" t="str">
            <v>Use thread-locking compound on fasteners. Use silicone grease on bonded seals for preservation.  Use anti-seizing grease/compound on bulkhead connectors and bolts.  Use  bonding compound on mounting strap clamp locations as required.</v>
          </cell>
          <cell r="AT447" t="str">
            <v xml:space="preserve">No Special Tools predicted. </v>
          </cell>
          <cell r="AU447">
            <v>2</v>
          </cell>
          <cell r="AV447" t="str">
            <v>yes - 10 years</v>
          </cell>
          <cell r="AW447" t="str">
            <v>Life Limited.  Exchange at 10 years.</v>
          </cell>
          <cell r="AY447">
            <v>467</v>
          </cell>
        </row>
        <row r="448">
          <cell r="A448">
            <v>468</v>
          </cell>
          <cell r="B448">
            <v>28</v>
          </cell>
          <cell r="C448" t="str">
            <v>FT28674</v>
          </cell>
          <cell r="E448" t="str">
            <v>AUXILIARY TANK- 2 - PMRS</v>
          </cell>
          <cell r="F448" t="str">
            <v>Strap</v>
          </cell>
          <cell r="G448" t="str">
            <v>Support Structure</v>
          </cell>
          <cell r="H448" t="str">
            <v>Aluminium Structure</v>
          </cell>
          <cell r="I448">
            <v>1</v>
          </cell>
          <cell r="J448">
            <v>1</v>
          </cell>
          <cell r="K448">
            <v>0.112</v>
          </cell>
          <cell r="L448">
            <v>0.112</v>
          </cell>
          <cell r="M448">
            <v>1.12E-7</v>
          </cell>
          <cell r="N448">
            <v>8928571.4285714291</v>
          </cell>
          <cell r="O448" t="str">
            <v>NPRD 95 P2- 152, Plate Universal - 0.0040M converted to hours</v>
          </cell>
          <cell r="Q448">
            <v>1</v>
          </cell>
          <cell r="R448">
            <v>1.85</v>
          </cell>
          <cell r="S448">
            <v>0.2072</v>
          </cell>
          <cell r="T448">
            <v>8</v>
          </cell>
          <cell r="U448">
            <v>13</v>
          </cell>
          <cell r="V448" t="str">
            <v>813</v>
          </cell>
          <cell r="W448">
            <v>444</v>
          </cell>
          <cell r="X448" t="str">
            <v>AUXILIARY TANK- 2 - PMRS</v>
          </cell>
          <cell r="Y448" t="str">
            <v>Y</v>
          </cell>
          <cell r="Z448" t="str">
            <v>Not predicted to be repairable in situ without the removal of the Tank. Expected to need 2 mechanics to remove the tank.  Remove and replace tank in accordance with above.  Remove and replace the part with standard Tools. Repair by exchange available at F</v>
          </cell>
          <cell r="AA448" t="str">
            <v>NO</v>
          </cell>
          <cell r="AB448" t="str">
            <v>YES</v>
          </cell>
          <cell r="AC448">
            <v>0</v>
          </cell>
          <cell r="AD448">
            <v>0.5</v>
          </cell>
          <cell r="AE448">
            <v>0.76666666666666661</v>
          </cell>
          <cell r="AF448">
            <v>0.5</v>
          </cell>
          <cell r="AG448">
            <v>8.3333333333333329E-2</v>
          </cell>
          <cell r="AH448">
            <v>0</v>
          </cell>
          <cell r="AI448">
            <v>0</v>
          </cell>
          <cell r="AJ448">
            <v>1.85</v>
          </cell>
          <cell r="AK448" t="str">
            <v xml:space="preserve">Not predicted to be repairable in situ without the removal of the Tank. </v>
          </cell>
          <cell r="AL448" t="str">
            <v xml:space="preserve">Expected to need 2 mechanics to remove the tank.  </v>
          </cell>
          <cell r="AM448" t="str">
            <v xml:space="preserve">Remove and replace tank in accordance with above.  </v>
          </cell>
          <cell r="AO448" t="str">
            <v xml:space="preserve">Remove and replace the part with standard Tools. </v>
          </cell>
          <cell r="AR448" t="str">
            <v xml:space="preserve">Repair by exchange available at First or Second line without special facilities. </v>
          </cell>
          <cell r="AS448" t="str">
            <v>Use thread-locking compound on fasteners. Use silicone grease on bonded seals for preservation.  Use anti-seizing grease/compound on bulkhead connectors and bolts.  Use  bonding compound on mounting strap clamp locations as required.</v>
          </cell>
          <cell r="AT448" t="str">
            <v xml:space="preserve">No Special Tools predicted. </v>
          </cell>
          <cell r="AU448">
            <v>2</v>
          </cell>
          <cell r="AV448" t="str">
            <v>No</v>
          </cell>
          <cell r="AW448" t="str">
            <v xml:space="preserve">No predicted life limitations. </v>
          </cell>
          <cell r="AY448">
            <v>468</v>
          </cell>
        </row>
        <row r="449">
          <cell r="A449">
            <v>469</v>
          </cell>
          <cell r="B449">
            <v>0</v>
          </cell>
          <cell r="C449" t="str">
            <v>FT28205</v>
          </cell>
          <cell r="E449" t="str">
            <v>AUXILIARY TANK - 3 - REPAIR</v>
          </cell>
          <cell r="F449" t="str">
            <v>AUXILIARY TANK - 3 - REPAIR</v>
          </cell>
          <cell r="G449" t="str">
            <v>TANK</v>
          </cell>
          <cell r="H449" t="str">
            <v>TANK</v>
          </cell>
          <cell r="I449">
            <v>1</v>
          </cell>
          <cell r="J449">
            <v>1</v>
          </cell>
          <cell r="K449">
            <v>77.463907531672504</v>
          </cell>
          <cell r="L449">
            <v>77.463907531672504</v>
          </cell>
          <cell r="M449">
            <v>7.7463907531672506E-5</v>
          </cell>
          <cell r="N449">
            <v>12909.237758127965</v>
          </cell>
          <cell r="O449" t="str">
            <v>Sum of Below Parts</v>
          </cell>
          <cell r="T449">
            <v>9</v>
          </cell>
          <cell r="U449">
            <v>1</v>
          </cell>
          <cell r="V449" t="str">
            <v>91</v>
          </cell>
          <cell r="W449">
            <v>445</v>
          </cell>
          <cell r="X449" t="str">
            <v>AUXILIARY TANK - 3 - REPAIR</v>
          </cell>
          <cell r="Y449" t="str">
            <v>Y</v>
          </cell>
          <cell r="AI449" t="str">
            <v>MTTE =</v>
          </cell>
          <cell r="AJ449">
            <v>0.79201374999999963</v>
          </cell>
          <cell r="AY449">
            <v>469</v>
          </cell>
        </row>
        <row r="450">
          <cell r="A450">
            <v>470</v>
          </cell>
          <cell r="B450">
            <v>1</v>
          </cell>
          <cell r="C450" t="str">
            <v>FT28335</v>
          </cell>
          <cell r="E450" t="str">
            <v>AUXILIARY TANK - 3 - REPAIR</v>
          </cell>
          <cell r="F450" t="str">
            <v>Moulding</v>
          </cell>
          <cell r="G450" t="str">
            <v>RM Tank</v>
          </cell>
          <cell r="H450" t="str">
            <v>Rotational Moulding</v>
          </cell>
          <cell r="I450">
            <v>1</v>
          </cell>
          <cell r="J450">
            <v>1</v>
          </cell>
          <cell r="K450">
            <v>3.5896000000000003</v>
          </cell>
          <cell r="L450">
            <v>3.5896000000000003</v>
          </cell>
          <cell r="M450">
            <v>3.5896000000000003E-6</v>
          </cell>
          <cell r="N450">
            <v>278582.57187430351</v>
          </cell>
          <cell r="O450" t="str">
            <v>NPRD 95 P2-213, Tank Fuel Engine - 0.1282M converted to hours</v>
          </cell>
          <cell r="Q450">
            <v>1</v>
          </cell>
          <cell r="R450">
            <v>1.6</v>
          </cell>
          <cell r="S450">
            <v>5.74336</v>
          </cell>
          <cell r="T450">
            <v>9</v>
          </cell>
          <cell r="U450">
            <v>2</v>
          </cell>
          <cell r="V450" t="str">
            <v>92</v>
          </cell>
          <cell r="W450">
            <v>446</v>
          </cell>
          <cell r="X450" t="str">
            <v>AUXILIARY TANK - 3 - REPAIR</v>
          </cell>
          <cell r="Y450" t="str">
            <v>Y</v>
          </cell>
          <cell r="Z450" t="str">
            <v>Not predicted to be repairable in situ without the removal of the Tank. Expected to need 2 mechanics to remove the tank.  Drain the tank. Disconnect any pipework.  disconnect fuel level sensor and optical sensor.  Disconnect any retaining fasteners (strap</v>
          </cell>
          <cell r="AA450" t="str">
            <v xml:space="preserve">NO </v>
          </cell>
          <cell r="AB450" t="str">
            <v>YES</v>
          </cell>
          <cell r="AC450">
            <v>0</v>
          </cell>
          <cell r="AD450">
            <v>0.5</v>
          </cell>
          <cell r="AE450">
            <v>0.51666666666666661</v>
          </cell>
          <cell r="AF450">
            <v>0.5</v>
          </cell>
          <cell r="AG450">
            <v>8.3333333333333329E-2</v>
          </cell>
          <cell r="AH450">
            <v>0</v>
          </cell>
          <cell r="AI450">
            <v>0</v>
          </cell>
          <cell r="AJ450">
            <v>1.6</v>
          </cell>
          <cell r="AK450" t="str">
            <v xml:space="preserve">Not predicted to be repairable in situ without the removal of the Tank. </v>
          </cell>
          <cell r="AL450" t="str">
            <v xml:space="preserve">Expected to need 2 mechanics to remove the tank.  </v>
          </cell>
          <cell r="AM450" t="str">
            <v xml:space="preserve">Drain the tank. Disconnect any pipework.  disconnect fuel level sensor and optical sensor.  Disconnect any retaining fasteners (straps, cradles and mounting plates).  Carefully remove the tank to a clean padded work surface. Refit drain plug.  </v>
          </cell>
          <cell r="AN450" t="str">
            <v xml:space="preserve">Difficult to repair.  Some specialist patching is possible.  GKN can supply details. </v>
          </cell>
          <cell r="AR450" t="str">
            <v xml:space="preserve">Repair by exchange available at First or Second line without special facilities. </v>
          </cell>
          <cell r="AS450" t="str">
            <v>Use thread-locking compound on fasteners. Use silicone grease on bonded seals for preservation.  Use anti-seizing grease/compound on bulkhead connectors and bolts.  Use  bonding compound on mounting strap clamp locations as required.</v>
          </cell>
          <cell r="AT450" t="str">
            <v xml:space="preserve">No Special Tools predicted. </v>
          </cell>
          <cell r="AU450">
            <v>2</v>
          </cell>
          <cell r="AV450" t="str">
            <v>No</v>
          </cell>
          <cell r="AW450" t="str">
            <v xml:space="preserve">No predicted life limitations. </v>
          </cell>
          <cell r="AY450">
            <v>470</v>
          </cell>
        </row>
        <row r="451">
          <cell r="A451">
            <v>473</v>
          </cell>
          <cell r="B451">
            <v>33</v>
          </cell>
          <cell r="C451" t="str">
            <v>FT28234</v>
          </cell>
          <cell r="E451" t="str">
            <v>AUXILIARY TANK - 3 - REPAIR</v>
          </cell>
          <cell r="F451" t="str">
            <v>Protection</v>
          </cell>
          <cell r="G451" t="str">
            <v>Self Seal Covering</v>
          </cell>
          <cell r="H451" t="str">
            <v>PF1204/.71</v>
          </cell>
          <cell r="I451">
            <v>1</v>
          </cell>
          <cell r="J451">
            <v>1</v>
          </cell>
          <cell r="K451">
            <v>1</v>
          </cell>
          <cell r="L451">
            <v>1</v>
          </cell>
          <cell r="M451">
            <v>9.9999999999999995E-7</v>
          </cell>
          <cell r="N451">
            <v>1000000</v>
          </cell>
          <cell r="O451" t="str">
            <v>Unsubstantiated Estimate</v>
          </cell>
          <cell r="Q451">
            <v>1</v>
          </cell>
          <cell r="R451">
            <v>1.1000000000000001</v>
          </cell>
          <cell r="S451">
            <v>1.1000000000000001</v>
          </cell>
          <cell r="T451">
            <v>9</v>
          </cell>
          <cell r="U451">
            <v>3</v>
          </cell>
          <cell r="V451" t="str">
            <v>93</v>
          </cell>
          <cell r="W451">
            <v>447</v>
          </cell>
          <cell r="X451" t="str">
            <v>AUXILIARY TANK - 3 - REPAIR</v>
          </cell>
          <cell r="Y451" t="str">
            <v>Y</v>
          </cell>
          <cell r="Z451" t="str">
            <v>Not predicted to be repairable in situ without the removal of the Tank. Expected to need 2 mechanics to remove the tank.  Remove and replace tank in accordance with above.  Vendor approved repair of the tank is predicted to be too time consuming for level</v>
          </cell>
          <cell r="AA451" t="str">
            <v xml:space="preserve">NO </v>
          </cell>
          <cell r="AB451" t="str">
            <v>YES</v>
          </cell>
          <cell r="AC451">
            <v>0</v>
          </cell>
          <cell r="AD451">
            <v>0.5</v>
          </cell>
          <cell r="AE451">
            <v>1.6666666666666666E-2</v>
          </cell>
          <cell r="AF451">
            <v>0.5</v>
          </cell>
          <cell r="AG451">
            <v>8.3333333333333329E-2</v>
          </cell>
          <cell r="AH451">
            <v>0</v>
          </cell>
          <cell r="AI451">
            <v>0</v>
          </cell>
          <cell r="AJ451">
            <v>1.1000000000000001</v>
          </cell>
          <cell r="AK451" t="str">
            <v xml:space="preserve">Not predicted to be repairable in situ without the removal of the Tank. </v>
          </cell>
          <cell r="AL451" t="str">
            <v xml:space="preserve">Expected to need 2 mechanics to remove the tank.  </v>
          </cell>
          <cell r="AM451" t="str">
            <v xml:space="preserve">Remove and replace tank in accordance with above.  Vendor approved repair of the tank is predicted to be too time consuming for level 1 or 2 instituations and these should be controlled in level 3 or 4 institutions with greater access to materials, tools </v>
          </cell>
          <cell r="AN451" t="str">
            <v xml:space="preserve">Some corrective patching schemes are available out of vehicle.   </v>
          </cell>
          <cell r="AO451" t="str">
            <v xml:space="preserve">Task time doesn't include 72 hours inactive time awaiting curing of Adhesives. </v>
          </cell>
          <cell r="AR451" t="str">
            <v xml:space="preserve">Repair by exchange available at First or Second line without special facilities. </v>
          </cell>
          <cell r="AS451" t="str">
            <v>Use thread-locking compound on fasteners. Use silicone grease on bonded seals for preservation.  Use anti-seizing grease/compound on bulkhead connectors and bolts.  Use  bonding compound on mounting strap clamp locations as required.</v>
          </cell>
          <cell r="AT451" t="str">
            <v xml:space="preserve">Cutting tools and Separating spatulas required. </v>
          </cell>
          <cell r="AU451">
            <v>2</v>
          </cell>
          <cell r="AV451" t="str">
            <v>No</v>
          </cell>
          <cell r="AW451" t="str">
            <v xml:space="preserve">No predicted life limitations. </v>
          </cell>
          <cell r="AY451">
            <v>473</v>
          </cell>
        </row>
        <row r="452">
          <cell r="A452">
            <v>474</v>
          </cell>
          <cell r="B452">
            <v>29</v>
          </cell>
          <cell r="C452" t="str">
            <v/>
          </cell>
          <cell r="E452" t="str">
            <v>AUXILIARY TANK - 3 - REPAIR</v>
          </cell>
          <cell r="F452" t="str">
            <v>Protection</v>
          </cell>
          <cell r="G452" t="str">
            <v>Self Seal Covering</v>
          </cell>
          <cell r="H452" t="str">
            <v>Sponge Layer</v>
          </cell>
          <cell r="I452">
            <v>1</v>
          </cell>
          <cell r="J452">
            <v>1</v>
          </cell>
          <cell r="K452">
            <v>1</v>
          </cell>
          <cell r="L452">
            <v>1</v>
          </cell>
          <cell r="M452">
            <v>9.9999999999999995E-7</v>
          </cell>
          <cell r="N452">
            <v>1000000</v>
          </cell>
          <cell r="O452" t="str">
            <v>Unsubstantiated Estimate</v>
          </cell>
          <cell r="Q452">
            <v>1</v>
          </cell>
          <cell r="R452">
            <v>1.1000000000000001</v>
          </cell>
          <cell r="S452">
            <v>1.1000000000000001</v>
          </cell>
          <cell r="T452">
            <v>9</v>
          </cell>
          <cell r="U452">
            <v>3</v>
          </cell>
          <cell r="V452" t="str">
            <v>93</v>
          </cell>
          <cell r="W452">
            <v>448</v>
          </cell>
          <cell r="X452" t="str">
            <v>AUXILIARY TANK - 3 - REPAIR</v>
          </cell>
          <cell r="Y452" t="str">
            <v>Y</v>
          </cell>
          <cell r="Z452" t="str">
            <v>Not predicted to be repairable in situ without the removal of the Tank. Expected to need 2 mechanics to remove the tank.  Remove and replace tank in accordance with above.  Vendor approved repair of the tank is predicted to be too time consuming for level</v>
          </cell>
          <cell r="AA452" t="str">
            <v>NO</v>
          </cell>
          <cell r="AB452" t="str">
            <v>YES</v>
          </cell>
          <cell r="AC452">
            <v>0</v>
          </cell>
          <cell r="AD452">
            <v>0.5</v>
          </cell>
          <cell r="AE452">
            <v>1.6666666666666666E-2</v>
          </cell>
          <cell r="AF452">
            <v>0.5</v>
          </cell>
          <cell r="AG452">
            <v>8.3333333333333329E-2</v>
          </cell>
          <cell r="AH452">
            <v>0</v>
          </cell>
          <cell r="AI452">
            <v>0</v>
          </cell>
          <cell r="AJ452">
            <v>1.1000000000000001</v>
          </cell>
          <cell r="AK452" t="str">
            <v xml:space="preserve">Not predicted to be repairable in situ without the removal of the Tank. </v>
          </cell>
          <cell r="AL452" t="str">
            <v xml:space="preserve">Expected to need 2 mechanics to remove the tank.  </v>
          </cell>
          <cell r="AM452" t="str">
            <v xml:space="preserve">Remove and replace tank in accordance with above.  Vendor approved repair of the tank is predicted to be too time consuming for level 1 or 2 instituations and these should be controlled in level 3 or 4 institutions with greater access to materials, tools </v>
          </cell>
          <cell r="AN452" t="str">
            <v xml:space="preserve">Some corrective patching schemes are available out of vehicle.   </v>
          </cell>
          <cell r="AO452" t="str">
            <v xml:space="preserve">Task time doesn't include 72 hours inactive time awaiting curing of Adhesives. </v>
          </cell>
          <cell r="AR452" t="str">
            <v xml:space="preserve">Repair by exchange available at First or Second line without special facilities. </v>
          </cell>
          <cell r="AS452" t="str">
            <v>Use thread-locking compound on fasteners. Use silicone grease on bonded seals for preservation.  Use anti-seizing grease/compound on bulkhead connectors and bolts.  Use  bonding compound on mounting strap clamp locations as required.</v>
          </cell>
          <cell r="AT452" t="str">
            <v xml:space="preserve">Cutting tools and Separating spatulas required. </v>
          </cell>
          <cell r="AU452">
            <v>2</v>
          </cell>
          <cell r="AV452" t="str">
            <v>yes - 15 years</v>
          </cell>
          <cell r="AW452" t="str">
            <v>Life Limited.  Exchange the tank at 15 years. Return to Vendor for refurbishment or condemn.</v>
          </cell>
          <cell r="AY452">
            <v>474</v>
          </cell>
        </row>
        <row r="453">
          <cell r="A453">
            <v>475</v>
          </cell>
          <cell r="B453">
            <v>34</v>
          </cell>
          <cell r="C453" t="str">
            <v/>
          </cell>
          <cell r="E453" t="str">
            <v>AUXILIARY TANK - 3 - REPAIR</v>
          </cell>
          <cell r="F453" t="str">
            <v>Protection</v>
          </cell>
          <cell r="G453" t="str">
            <v>Self Seal Covering</v>
          </cell>
          <cell r="H453" t="str">
            <v>Outer Covering SPRAY PU</v>
          </cell>
          <cell r="I453">
            <v>1</v>
          </cell>
          <cell r="J453">
            <v>1</v>
          </cell>
          <cell r="K453">
            <v>1</v>
          </cell>
          <cell r="L453">
            <v>1</v>
          </cell>
          <cell r="M453">
            <v>9.9999999999999995E-7</v>
          </cell>
          <cell r="N453">
            <v>1000000</v>
          </cell>
          <cell r="O453" t="str">
            <v>Unsubstantiated Estimate</v>
          </cell>
          <cell r="Q453">
            <v>1</v>
          </cell>
          <cell r="R453">
            <v>1.1000000000000001</v>
          </cell>
          <cell r="S453">
            <v>1.1000000000000001</v>
          </cell>
          <cell r="T453">
            <v>9</v>
          </cell>
          <cell r="U453">
            <v>3</v>
          </cell>
          <cell r="V453" t="str">
            <v>93</v>
          </cell>
          <cell r="W453">
            <v>449</v>
          </cell>
          <cell r="X453" t="str">
            <v>AUXILIARY TANK - 3 - REPAIR</v>
          </cell>
          <cell r="Y453" t="str">
            <v>Y</v>
          </cell>
          <cell r="Z453" t="str">
            <v>Not predicted to be repairable in situ without the removal of the Tank. Expected to need 2 mechanics to remove the tank.  Remove and replace tank in accordance with above.  Repair by exchange available at First or Second line without special facilities. U</v>
          </cell>
          <cell r="AA453" t="str">
            <v xml:space="preserve">NO </v>
          </cell>
          <cell r="AB453" t="str">
            <v>YES</v>
          </cell>
          <cell r="AC453">
            <v>0</v>
          </cell>
          <cell r="AD453">
            <v>0.5</v>
          </cell>
          <cell r="AE453">
            <v>1.6666666666666666E-2</v>
          </cell>
          <cell r="AF453">
            <v>0.5</v>
          </cell>
          <cell r="AG453">
            <v>8.3333333333333329E-2</v>
          </cell>
          <cell r="AH453">
            <v>0</v>
          </cell>
          <cell r="AI453">
            <v>0</v>
          </cell>
          <cell r="AJ453">
            <v>1.1000000000000001</v>
          </cell>
          <cell r="AK453" t="str">
            <v xml:space="preserve">Not predicted to be repairable in situ without the removal of the Tank. </v>
          </cell>
          <cell r="AL453" t="str">
            <v xml:space="preserve">Expected to need 2 mechanics to remove the tank.  </v>
          </cell>
          <cell r="AM453" t="str">
            <v xml:space="preserve">Remove and replace tank in accordance with above.  </v>
          </cell>
          <cell r="AR453" t="str">
            <v xml:space="preserve">Repair by exchange available at First or Second line without special facilities. </v>
          </cell>
          <cell r="AS453" t="str">
            <v>Use thread-locking compound on fasteners. Use silicone grease on bonded seals for preservation.  Use anti-seizing grease/compound on bulkhead connectors and bolts.  Use  bonding compound on mounting strap clamp locations as required.  Use  2 Part PU Repai</v>
          </cell>
          <cell r="AT453" t="str">
            <v>Requires simple disposible PU application mixing and application tools and Disposible NItrile Gloves. HAZAROUS. MATERIAL, FOLLOW MSDS M-FPT/R-PU5505/A and B (provided in the Kit) and the INSTRUCTIONS (provided in the Kit).</v>
          </cell>
          <cell r="AU453">
            <v>2</v>
          </cell>
          <cell r="AV453" t="str">
            <v>No</v>
          </cell>
          <cell r="AW453" t="str">
            <v xml:space="preserve">No predicted life limitations. </v>
          </cell>
          <cell r="AY453">
            <v>475</v>
          </cell>
        </row>
        <row r="454">
          <cell r="A454">
            <v>477</v>
          </cell>
          <cell r="B454">
            <v>10</v>
          </cell>
          <cell r="C454" t="str">
            <v>FT28215</v>
          </cell>
          <cell r="E454" t="str">
            <v>AUXILIARY TANK - 3 - REPAIR</v>
          </cell>
          <cell r="F454" t="str">
            <v>Filler</v>
          </cell>
          <cell r="G454" t="str">
            <v>Reticulated Safety Foam</v>
          </cell>
          <cell r="H454" t="str">
            <v>SAFOAM Cut Block LRU</v>
          </cell>
          <cell r="I454">
            <v>1</v>
          </cell>
          <cell r="J454">
            <v>1</v>
          </cell>
          <cell r="K454">
            <v>1</v>
          </cell>
          <cell r="L454">
            <v>1</v>
          </cell>
          <cell r="M454">
            <v>9.9999999999999995E-7</v>
          </cell>
          <cell r="N454">
            <v>1000000</v>
          </cell>
          <cell r="O454" t="str">
            <v>Unsubstantiated Estimate</v>
          </cell>
          <cell r="Q454">
            <v>1</v>
          </cell>
          <cell r="R454">
            <v>1.91666</v>
          </cell>
          <cell r="S454">
            <v>1.91666</v>
          </cell>
          <cell r="T454">
            <v>9</v>
          </cell>
          <cell r="U454">
            <v>4</v>
          </cell>
          <cell r="V454" t="str">
            <v>94</v>
          </cell>
          <cell r="W454">
            <v>450</v>
          </cell>
          <cell r="X454" t="str">
            <v>AUXILIARY TANK - 3 - REPAIR</v>
          </cell>
          <cell r="Y454" t="str">
            <v>Y</v>
          </cell>
          <cell r="Z454" t="str">
            <v>Not predicted to be repairable in situ without the removal of the Tank. Expected to need 2 mechanics to remove the tank.  Drain the tank. Disconnect any pipework.  Disconnect fuel level sensor and optical sensor.  Disconnect any retaining fasteners (strap</v>
          </cell>
          <cell r="AA454" t="str">
            <v xml:space="preserve">NO </v>
          </cell>
          <cell r="AB454" t="str">
            <v>YES</v>
          </cell>
          <cell r="AC454">
            <v>0</v>
          </cell>
          <cell r="AD454">
            <v>0.5</v>
          </cell>
          <cell r="AE454">
            <v>0.83332666666666666</v>
          </cell>
          <cell r="AF454">
            <v>0.5</v>
          </cell>
          <cell r="AG454">
            <v>8.3333333333333329E-2</v>
          </cell>
          <cell r="AH454">
            <v>0</v>
          </cell>
          <cell r="AI454">
            <v>0</v>
          </cell>
          <cell r="AJ454">
            <v>1.91666</v>
          </cell>
          <cell r="AK454" t="str">
            <v xml:space="preserve">Not predicted to be repairable in situ without the removal of the Tank. </v>
          </cell>
          <cell r="AL454" t="str">
            <v xml:space="preserve">Expected to need 2 mechanics to remove the tank.  </v>
          </cell>
          <cell r="AM454" t="str">
            <v>Drain the tank. Disconnect any pipework.  Disconnect fuel level sensor and optical sensor.  Disconnect any retaining fasteners (straps, cradles and mounting plates).  carefully remove the tank to a clean padded work surface. Refit drain plug.  Exchange ou</v>
          </cell>
          <cell r="AN454" t="str">
            <v>Remove access Panel.</v>
          </cell>
          <cell r="AO454" t="str">
            <v xml:space="preserve">Systematically remove Safoam layers and discard in accordance with local responsibilities.  Carefully reinstall new layers of Safoam in accordance with instructions. </v>
          </cell>
          <cell r="AP454" t="str">
            <v>Close up in the reverse order and reinstall as necessary.</v>
          </cell>
          <cell r="AR454" t="str">
            <v xml:space="preserve">Repair by exchange available at First or Second line without special facilities. </v>
          </cell>
          <cell r="AS454" t="str">
            <v>Use thread-locking compound on fasteners. Use silicone grease on bonded seals for preservation.  Use anti-seizing grease/compound on bulkhead connectors and bolts.  Use  bonding compound on mounting strap clamp locations as required.</v>
          </cell>
          <cell r="AT454" t="str">
            <v xml:space="preserve">No Special Tools predicted. </v>
          </cell>
          <cell r="AU454">
            <v>2</v>
          </cell>
          <cell r="AV454" t="str">
            <v>yes - 10 years</v>
          </cell>
          <cell r="AW454" t="str">
            <v>Life Limited.  Exchange at 10 years.</v>
          </cell>
          <cell r="AY454">
            <v>477</v>
          </cell>
        </row>
        <row r="455">
          <cell r="A455">
            <v>478</v>
          </cell>
          <cell r="B455">
            <v>11</v>
          </cell>
          <cell r="C455" t="str">
            <v>FT28225</v>
          </cell>
          <cell r="E455" t="str">
            <v>AUXILIARY TANK - 3 - REPAIR</v>
          </cell>
          <cell r="F455" t="str">
            <v>Fitting</v>
          </cell>
          <cell r="G455" t="str">
            <v>Top Access Plate Assy FT28185</v>
          </cell>
          <cell r="H455" t="str">
            <v>Plate</v>
          </cell>
          <cell r="I455">
            <v>1</v>
          </cell>
          <cell r="J455">
            <v>1</v>
          </cell>
          <cell r="K455">
            <v>0.224</v>
          </cell>
          <cell r="L455">
            <v>0.224</v>
          </cell>
          <cell r="M455">
            <v>2.2399999999999999E-7</v>
          </cell>
          <cell r="N455">
            <v>4464285.7142857146</v>
          </cell>
          <cell r="O455" t="str">
            <v>NPRD 95 P2-152, Plate - 0.008M GM converted to hours.</v>
          </cell>
          <cell r="Q455">
            <v>1</v>
          </cell>
          <cell r="R455">
            <v>0.55000000000000004</v>
          </cell>
          <cell r="S455">
            <v>0.12320000000000002</v>
          </cell>
          <cell r="T455">
            <v>9</v>
          </cell>
          <cell r="U455">
            <v>5</v>
          </cell>
          <cell r="V455" t="str">
            <v>95</v>
          </cell>
          <cell r="W455">
            <v>451</v>
          </cell>
          <cell r="X455" t="str">
            <v>AUXILIARY TANK - 3 - REPAIR</v>
          </cell>
          <cell r="Y455" t="str">
            <v>Y</v>
          </cell>
          <cell r="Z455" t="str">
            <v>Predicted to be repairable in situ. Expected to need 1 mechanic to conduct maintenance.  Remove the Top Access Plate. Reinstall in the reverse order. Repair by exchange available at First or Second line without special facilities. No consumeables predicte</v>
          </cell>
          <cell r="AA455" t="str">
            <v>YES</v>
          </cell>
          <cell r="AB455" t="str">
            <v>NO</v>
          </cell>
          <cell r="AC455">
            <v>0</v>
          </cell>
          <cell r="AD455">
            <v>0</v>
          </cell>
          <cell r="AE455">
            <v>0.55000000000000004</v>
          </cell>
          <cell r="AF455">
            <v>0</v>
          </cell>
          <cell r="AG455">
            <v>0</v>
          </cell>
          <cell r="AH455">
            <v>0</v>
          </cell>
          <cell r="AI455">
            <v>0</v>
          </cell>
          <cell r="AJ455">
            <v>0.55000000000000004</v>
          </cell>
          <cell r="AK455" t="str">
            <v xml:space="preserve">Predicted to be repairable in situ. </v>
          </cell>
          <cell r="AL455" t="str">
            <v xml:space="preserve">Expected to need 1 mechanic to conduct maintenance.  </v>
          </cell>
          <cell r="AN455" t="str">
            <v xml:space="preserve">Remove the Top Access Plate. </v>
          </cell>
          <cell r="AP455" t="str">
            <v xml:space="preserve">Reinstall in the reverse order. </v>
          </cell>
          <cell r="AR455" t="str">
            <v xml:space="preserve">Repair by exchange available at First or Second line without special facilities. </v>
          </cell>
          <cell r="AS455" t="str">
            <v xml:space="preserve">No consumeables predicted. </v>
          </cell>
          <cell r="AT455" t="str">
            <v xml:space="preserve">No Special Tools predicted. </v>
          </cell>
          <cell r="AU455">
            <v>1</v>
          </cell>
          <cell r="AV455" t="str">
            <v>No</v>
          </cell>
          <cell r="AW455" t="str">
            <v xml:space="preserve">No predicted life limitations. </v>
          </cell>
          <cell r="AY455">
            <v>478</v>
          </cell>
        </row>
        <row r="456">
          <cell r="A456">
            <v>479</v>
          </cell>
          <cell r="B456">
            <v>12</v>
          </cell>
          <cell r="C456" t="str">
            <v>FT28245</v>
          </cell>
          <cell r="E456" t="str">
            <v>AUXILIARY TANK - 3 - REPAIR</v>
          </cell>
          <cell r="F456" t="str">
            <v>Fitting</v>
          </cell>
          <cell r="G456" t="str">
            <v>Top Access Plate Assy FT28185</v>
          </cell>
          <cell r="H456" t="str">
            <v>Backing Ring</v>
          </cell>
          <cell r="I456">
            <v>1</v>
          </cell>
          <cell r="J456">
            <v>1</v>
          </cell>
          <cell r="K456">
            <v>0.89600000000000002</v>
          </cell>
          <cell r="L456">
            <v>0.89600000000000002</v>
          </cell>
          <cell r="M456">
            <v>8.9599999999999998E-7</v>
          </cell>
          <cell r="N456">
            <v>1116071.4285714286</v>
          </cell>
          <cell r="O456" t="str">
            <v>NPRD 95 P2- 176, Ring Backup - 0.0320M converted to hours</v>
          </cell>
          <cell r="Q456">
            <v>1</v>
          </cell>
          <cell r="R456">
            <v>0.63333333333333341</v>
          </cell>
          <cell r="S456">
            <v>0.56746666666666679</v>
          </cell>
          <cell r="T456">
            <v>9</v>
          </cell>
          <cell r="U456">
            <v>5</v>
          </cell>
          <cell r="V456" t="str">
            <v>95</v>
          </cell>
          <cell r="W456">
            <v>452</v>
          </cell>
          <cell r="X456" t="str">
            <v>AUXILIARY TANK - 3 - REPAIR</v>
          </cell>
          <cell r="Y456" t="str">
            <v>Y</v>
          </cell>
          <cell r="Z456" t="str">
            <v>Predicted to be repairable in situ. Expected to need 1 mechanic to conduct maintenance.  Remove the Top Access Plate. Remove and replace the Backing Ring and Gasket as necessary. Reinstall in the reverse order. Repair by exchange available at First or Sec</v>
          </cell>
          <cell r="AA456" t="str">
            <v>YES</v>
          </cell>
          <cell r="AB456" t="str">
            <v>NO</v>
          </cell>
          <cell r="AC456">
            <v>0</v>
          </cell>
          <cell r="AD456">
            <v>0</v>
          </cell>
          <cell r="AE456">
            <v>0.55000000000000004</v>
          </cell>
          <cell r="AF456">
            <v>0</v>
          </cell>
          <cell r="AG456">
            <v>8.3333333333333329E-2</v>
          </cell>
          <cell r="AH456">
            <v>0</v>
          </cell>
          <cell r="AI456">
            <v>0</v>
          </cell>
          <cell r="AJ456">
            <v>0.63333333333333341</v>
          </cell>
          <cell r="AK456" t="str">
            <v xml:space="preserve">Predicted to be repairable in situ. </v>
          </cell>
          <cell r="AL456" t="str">
            <v xml:space="preserve">Expected to need 1 mechanic to conduct maintenance.  </v>
          </cell>
          <cell r="AN456" t="str">
            <v xml:space="preserve">Remove the Top Access Plate. </v>
          </cell>
          <cell r="AO456" t="str">
            <v xml:space="preserve">Remove and replace the Backing Ring and Gasket as necessary. </v>
          </cell>
          <cell r="AP456" t="str">
            <v xml:space="preserve">Reinstall in the reverse order. </v>
          </cell>
          <cell r="AR456" t="str">
            <v xml:space="preserve">Repair by exchange available at First or Second line without special facilities. </v>
          </cell>
          <cell r="AS456" t="str">
            <v xml:space="preserve">No consumeables predicted. </v>
          </cell>
          <cell r="AT456" t="str">
            <v xml:space="preserve">No Special Tools predicted. </v>
          </cell>
          <cell r="AU456">
            <v>1</v>
          </cell>
          <cell r="AV456" t="str">
            <v>No</v>
          </cell>
          <cell r="AW456" t="str">
            <v xml:space="preserve">No predicted life limitations. </v>
          </cell>
          <cell r="AY456">
            <v>479</v>
          </cell>
        </row>
        <row r="457">
          <cell r="A457">
            <v>480</v>
          </cell>
          <cell r="B457">
            <v>13</v>
          </cell>
          <cell r="C457" t="str">
            <v>FT28255</v>
          </cell>
          <cell r="E457" t="str">
            <v>AUXILIARY TANK - 3 - REPAIR</v>
          </cell>
          <cell r="F457" t="str">
            <v>Seal</v>
          </cell>
          <cell r="G457" t="str">
            <v>Top Access Plate Assy FT28185</v>
          </cell>
          <cell r="H457" t="str">
            <v>Gasket</v>
          </cell>
          <cell r="I457">
            <v>2</v>
          </cell>
          <cell r="J457">
            <v>2</v>
          </cell>
          <cell r="K457">
            <v>2.8915175482151878E-3</v>
          </cell>
          <cell r="L457">
            <v>5.7830350964303756E-3</v>
          </cell>
          <cell r="M457">
            <v>5.7830350964303757E-9</v>
          </cell>
          <cell r="N457">
            <v>172919580</v>
          </cell>
          <cell r="O457" t="str">
            <v>NPRD 95 P2- 98, Gasket P# 2-242N674-70 - 1/864.5979 GF converted to GM.</v>
          </cell>
          <cell r="Q457">
            <v>1</v>
          </cell>
          <cell r="R457">
            <v>0.55000000000000004</v>
          </cell>
          <cell r="S457">
            <v>1.5903346515183535E-3</v>
          </cell>
          <cell r="T457">
            <v>9</v>
          </cell>
          <cell r="U457">
            <v>5</v>
          </cell>
          <cell r="V457" t="str">
            <v>95</v>
          </cell>
          <cell r="W457">
            <v>453</v>
          </cell>
          <cell r="X457" t="str">
            <v>AUXILIARY TANK - 3 - REPAIR</v>
          </cell>
          <cell r="Y457" t="str">
            <v>Y</v>
          </cell>
          <cell r="Z457" t="str">
            <v>Predicted to be repairable in situ. Expected to need 1 mechanic to conduct maintenance.  Remove the Top Access Plate. Reinstall in the reverse order. Repair by exchange available at First or Second line without special facilities. No consumeables predicte</v>
          </cell>
          <cell r="AA457" t="str">
            <v>YES</v>
          </cell>
          <cell r="AB457" t="str">
            <v>NO</v>
          </cell>
          <cell r="AC457">
            <v>0</v>
          </cell>
          <cell r="AD457">
            <v>0</v>
          </cell>
          <cell r="AE457">
            <v>0.55000000000000004</v>
          </cell>
          <cell r="AF457">
            <v>0</v>
          </cell>
          <cell r="AG457">
            <v>0</v>
          </cell>
          <cell r="AH457">
            <v>0</v>
          </cell>
          <cell r="AI457">
            <v>0</v>
          </cell>
          <cell r="AJ457">
            <v>0.55000000000000004</v>
          </cell>
          <cell r="AK457" t="str">
            <v xml:space="preserve">Predicted to be repairable in situ. </v>
          </cell>
          <cell r="AL457" t="str">
            <v xml:space="preserve">Expected to need 1 mechanic to conduct maintenance.  </v>
          </cell>
          <cell r="AN457" t="str">
            <v xml:space="preserve">Remove the Top Access Plate. </v>
          </cell>
          <cell r="AP457" t="str">
            <v xml:space="preserve">Reinstall in the reverse order. </v>
          </cell>
          <cell r="AR457" t="str">
            <v xml:space="preserve">Repair by exchange available at First or Second line without special facilities. </v>
          </cell>
          <cell r="AS457" t="str">
            <v xml:space="preserve">No consumeables predicted. </v>
          </cell>
          <cell r="AT457" t="str">
            <v xml:space="preserve">No Special Tools predicted. </v>
          </cell>
          <cell r="AU457">
            <v>1</v>
          </cell>
          <cell r="AV457" t="str">
            <v>yes - 10 years</v>
          </cell>
          <cell r="AW457" t="str">
            <v>Life Limited.  Exchange at 10 years.</v>
          </cell>
          <cell r="AY457">
            <v>480</v>
          </cell>
        </row>
        <row r="458">
          <cell r="A458">
            <v>481</v>
          </cell>
          <cell r="B458">
            <v>18</v>
          </cell>
          <cell r="C458" t="str">
            <v>BT-M6X30HX/SS</v>
          </cell>
          <cell r="E458" t="str">
            <v>AUXILIARY TANK - 3 - REPAIR</v>
          </cell>
          <cell r="F458" t="str">
            <v>Fastener</v>
          </cell>
          <cell r="G458" t="str">
            <v>Top Access Plate Assy FT28185</v>
          </cell>
          <cell r="H458" t="str">
            <v>M6 BOLT HEX HEAD</v>
          </cell>
          <cell r="I458">
            <v>36</v>
          </cell>
          <cell r="J458">
            <v>36</v>
          </cell>
          <cell r="K458">
            <v>5.6000000000000001E-2</v>
          </cell>
          <cell r="L458">
            <v>2.016</v>
          </cell>
          <cell r="M458">
            <v>2.0159999999999998E-6</v>
          </cell>
          <cell r="N458">
            <v>496031.74603174604</v>
          </cell>
          <cell r="O458" t="str">
            <v>NPRD 95 P2-20, Bolt Hex Head - 0.0020M converted to hours</v>
          </cell>
          <cell r="Q458">
            <v>1</v>
          </cell>
          <cell r="R458">
            <v>0.05</v>
          </cell>
          <cell r="S458">
            <v>2.8000000000000004E-3</v>
          </cell>
          <cell r="T458">
            <v>9</v>
          </cell>
          <cell r="U458">
            <v>5</v>
          </cell>
          <cell r="V458" t="str">
            <v>95</v>
          </cell>
          <cell r="W458">
            <v>454</v>
          </cell>
          <cell r="X458" t="str">
            <v>AUXILIARY TANK - 3 - REPAIR</v>
          </cell>
          <cell r="Y458" t="str">
            <v>Y</v>
          </cell>
          <cell r="Z458" t="str">
            <v>Predicted to be repairable in situ. Expected to need 1 mechanic to conduct maintenance.  Remove and replace the part with standard Tools. Repair by exchange available at First or Second line without special facilities. No consumeables predicted. No Specia</v>
          </cell>
          <cell r="AA458" t="str">
            <v>YES</v>
          </cell>
          <cell r="AB458" t="str">
            <v>NO</v>
          </cell>
          <cell r="AC458">
            <v>0</v>
          </cell>
          <cell r="AD458">
            <v>0</v>
          </cell>
          <cell r="AE458">
            <v>0.05</v>
          </cell>
          <cell r="AF458">
            <v>0</v>
          </cell>
          <cell r="AG458">
            <v>0</v>
          </cell>
          <cell r="AH458">
            <v>0</v>
          </cell>
          <cell r="AI458">
            <v>0</v>
          </cell>
          <cell r="AJ458">
            <v>0.05</v>
          </cell>
          <cell r="AK458" t="str">
            <v xml:space="preserve">Predicted to be repairable in situ. </v>
          </cell>
          <cell r="AL458" t="str">
            <v xml:space="preserve">Expected to need 1 mechanic to conduct maintenance.  </v>
          </cell>
          <cell r="AO458" t="str">
            <v xml:space="preserve">Remove and replace the part with standard Tools. </v>
          </cell>
          <cell r="AR458" t="str">
            <v xml:space="preserve">Repair by exchange available at First or Second line without special facilities. </v>
          </cell>
          <cell r="AS458" t="str">
            <v xml:space="preserve">No consumeables predicted. </v>
          </cell>
          <cell r="AT458" t="str">
            <v xml:space="preserve">No Special Tools predicted. </v>
          </cell>
          <cell r="AU458">
            <v>1</v>
          </cell>
          <cell r="AV458" t="str">
            <v>No</v>
          </cell>
          <cell r="AW458" t="str">
            <v xml:space="preserve">No predicted life limitations. </v>
          </cell>
          <cell r="AY458">
            <v>481</v>
          </cell>
        </row>
        <row r="459">
          <cell r="A459">
            <v>482</v>
          </cell>
          <cell r="B459">
            <v>4</v>
          </cell>
          <cell r="C459" t="str">
            <v>Z-W-M6</v>
          </cell>
          <cell r="E459" t="str">
            <v>AUXILIARY TANK - 3 - REPAIR</v>
          </cell>
          <cell r="F459" t="str">
            <v>Fastener</v>
          </cell>
          <cell r="G459" t="str">
            <v>Top Access Plate Assy FT28185</v>
          </cell>
          <cell r="H459" t="str">
            <v>M6 Washer</v>
          </cell>
          <cell r="I459">
            <v>36</v>
          </cell>
          <cell r="J459">
            <v>36</v>
          </cell>
          <cell r="K459">
            <v>1.6613753838518822E-2</v>
          </cell>
          <cell r="L459">
            <v>0.59809513818667759</v>
          </cell>
          <cell r="M459">
            <v>5.9809513818667757E-7</v>
          </cell>
          <cell r="N459">
            <v>1671974.8015873015</v>
          </cell>
          <cell r="O459" t="str">
            <v>NPRD 95 P2-237, Washer P# 7748743 - 1/1685.3506M GM converted to hours</v>
          </cell>
          <cell r="Q459">
            <v>1</v>
          </cell>
          <cell r="R459">
            <v>0.05</v>
          </cell>
          <cell r="S459">
            <v>8.3068769192594111E-4</v>
          </cell>
          <cell r="T459">
            <v>9</v>
          </cell>
          <cell r="U459">
            <v>5</v>
          </cell>
          <cell r="V459" t="str">
            <v>95</v>
          </cell>
          <cell r="W459">
            <v>455</v>
          </cell>
          <cell r="X459" t="str">
            <v>AUXILIARY TANK - 3 - REPAIR</v>
          </cell>
          <cell r="Y459" t="str">
            <v>Y</v>
          </cell>
          <cell r="Z459" t="str">
            <v>Predicted to be repairable in situ. Expected to need 1 mechanic to conduct maintenance.  Remove and replace the part with standard Tools. Repair by exchange available at First or Second line without special facilities. No consumeables predicted. No Specia</v>
          </cell>
          <cell r="AA459" t="str">
            <v>YES</v>
          </cell>
          <cell r="AB459" t="str">
            <v>NO</v>
          </cell>
          <cell r="AC459">
            <v>0</v>
          </cell>
          <cell r="AD459">
            <v>0</v>
          </cell>
          <cell r="AE459">
            <v>0.05</v>
          </cell>
          <cell r="AF459">
            <v>0</v>
          </cell>
          <cell r="AG459">
            <v>0</v>
          </cell>
          <cell r="AH459">
            <v>0</v>
          </cell>
          <cell r="AI459">
            <v>0</v>
          </cell>
          <cell r="AJ459">
            <v>0.05</v>
          </cell>
          <cell r="AK459" t="str">
            <v xml:space="preserve">Predicted to be repairable in situ. </v>
          </cell>
          <cell r="AL459" t="str">
            <v xml:space="preserve">Expected to need 1 mechanic to conduct maintenance.  </v>
          </cell>
          <cell r="AO459" t="str">
            <v xml:space="preserve">Remove and replace the part with standard Tools. </v>
          </cell>
          <cell r="AR459" t="str">
            <v xml:space="preserve">Repair by exchange available at First or Second line without special facilities. </v>
          </cell>
          <cell r="AS459" t="str">
            <v xml:space="preserve">No consumeables predicted. </v>
          </cell>
          <cell r="AT459" t="str">
            <v xml:space="preserve">No Special Tools predicted. </v>
          </cell>
          <cell r="AU459">
            <v>1</v>
          </cell>
          <cell r="AV459" t="str">
            <v>No</v>
          </cell>
          <cell r="AW459" t="str">
            <v xml:space="preserve">No predicted life limitations. </v>
          </cell>
          <cell r="AY459">
            <v>482</v>
          </cell>
        </row>
        <row r="460">
          <cell r="A460">
            <v>483</v>
          </cell>
          <cell r="B460">
            <v>14</v>
          </cell>
          <cell r="C460" t="str">
            <v/>
          </cell>
          <cell r="E460" t="str">
            <v>AUXILIARY TANK - 3 - REPAIR</v>
          </cell>
          <cell r="F460" t="str">
            <v>Fitting</v>
          </cell>
          <cell r="G460" t="str">
            <v>Fuel Filler LRU</v>
          </cell>
          <cell r="H460" t="str">
            <v>Pressure/Gravity Refuel Coupling</v>
          </cell>
          <cell r="I460">
            <v>1</v>
          </cell>
          <cell r="J460">
            <v>1</v>
          </cell>
          <cell r="K460">
            <v>0.89600000000000002</v>
          </cell>
          <cell r="L460">
            <v>0.89600000000000002</v>
          </cell>
          <cell r="M460">
            <v>8.9599999999999998E-7</v>
          </cell>
          <cell r="N460">
            <v>1116071.4285714286</v>
          </cell>
          <cell r="O460" t="str">
            <v>NPRD 95 P2-6, Adapter - 0.0320M converted to hours</v>
          </cell>
          <cell r="Q460">
            <v>1</v>
          </cell>
          <cell r="R460">
            <v>0.35</v>
          </cell>
          <cell r="S460">
            <v>0.31359999999999999</v>
          </cell>
          <cell r="T460">
            <v>9</v>
          </cell>
          <cell r="U460">
            <v>6</v>
          </cell>
          <cell r="V460" t="str">
            <v>96</v>
          </cell>
          <cell r="W460">
            <v>456</v>
          </cell>
          <cell r="X460" t="str">
            <v>AUXILIARY TANK - 3 - REPAIR</v>
          </cell>
          <cell r="Y460" t="str">
            <v>Y</v>
          </cell>
          <cell r="Z460" t="str">
            <v>Predicted to be repairable in situ. Expected to need 1 mechanic to conduct maintenance.  Remove and replace the part with standard Tools. Repair by exchange available at First or Second line without special facilities. No consumeables predicted. No Specia</v>
          </cell>
          <cell r="AA460" t="str">
            <v>YES</v>
          </cell>
          <cell r="AB460" t="str">
            <v>NO</v>
          </cell>
          <cell r="AC460">
            <v>0</v>
          </cell>
          <cell r="AD460">
            <v>0</v>
          </cell>
          <cell r="AE460">
            <v>0.35</v>
          </cell>
          <cell r="AF460">
            <v>0</v>
          </cell>
          <cell r="AG460">
            <v>0</v>
          </cell>
          <cell r="AH460">
            <v>0</v>
          </cell>
          <cell r="AI460">
            <v>0</v>
          </cell>
          <cell r="AJ460">
            <v>0.35</v>
          </cell>
          <cell r="AK460" t="str">
            <v xml:space="preserve">Predicted to be repairable in situ. </v>
          </cell>
          <cell r="AL460" t="str">
            <v xml:space="preserve">Expected to need 1 mechanic to conduct maintenance.  </v>
          </cell>
          <cell r="AO460" t="str">
            <v xml:space="preserve">Remove and replace the part with standard Tools. </v>
          </cell>
          <cell r="AR460" t="str">
            <v xml:space="preserve">Repair by exchange available at First or Second line without special facilities. </v>
          </cell>
          <cell r="AS460" t="str">
            <v xml:space="preserve">No consumeables predicted. </v>
          </cell>
          <cell r="AT460" t="str">
            <v xml:space="preserve">No Special Tools predicted. </v>
          </cell>
          <cell r="AU460">
            <v>1</v>
          </cell>
          <cell r="AV460" t="str">
            <v>No</v>
          </cell>
          <cell r="AW460" t="str">
            <v xml:space="preserve">No predicted life limitations. </v>
          </cell>
          <cell r="AY460">
            <v>483</v>
          </cell>
        </row>
        <row r="461">
          <cell r="A461">
            <v>484</v>
          </cell>
          <cell r="B461">
            <v>13</v>
          </cell>
          <cell r="C461" t="str">
            <v>FT29291</v>
          </cell>
          <cell r="E461" t="str">
            <v>AUXILIARY TANK - 3 - REPAIR</v>
          </cell>
          <cell r="F461" t="str">
            <v>Fitting</v>
          </cell>
          <cell r="G461" t="str">
            <v>Fuel Filler LRU</v>
          </cell>
          <cell r="H461" t="str">
            <v>PGRC Gasket</v>
          </cell>
          <cell r="I461">
            <v>1</v>
          </cell>
          <cell r="J461">
            <v>1</v>
          </cell>
          <cell r="K461">
            <v>2.8915175482151878E-3</v>
          </cell>
          <cell r="L461">
            <v>2.8915175482151878E-3</v>
          </cell>
          <cell r="M461">
            <v>2.8915175482151878E-9</v>
          </cell>
          <cell r="N461">
            <v>345839160</v>
          </cell>
          <cell r="O461" t="str">
            <v>NPRD 95 P2- 98, Gasket P# 2-242N674-70 - 1/864.5979 GF converted to GM.</v>
          </cell>
          <cell r="Q461">
            <v>1</v>
          </cell>
          <cell r="R461">
            <v>1.6</v>
          </cell>
          <cell r="S461">
            <v>4.6264280771442998E-3</v>
          </cell>
          <cell r="T461">
            <v>9</v>
          </cell>
          <cell r="U461">
            <v>6</v>
          </cell>
          <cell r="V461" t="str">
            <v>96</v>
          </cell>
          <cell r="W461">
            <v>457</v>
          </cell>
          <cell r="X461" t="str">
            <v>AUXILIARY TANK - 3 - REPAIR</v>
          </cell>
          <cell r="Y461" t="str">
            <v>Y</v>
          </cell>
          <cell r="Z461" t="str">
            <v>Not predicted to be repairable in situ without the removal of the Tank. Expected to need 2 mechanics to remove the tank.  Remove the Tank for access, See above for details. Remove the Top Access Plate. Remove and replace the Backing Ring and Gasket as nec</v>
          </cell>
          <cell r="AA461" t="str">
            <v>No</v>
          </cell>
          <cell r="AB461" t="str">
            <v>Yes</v>
          </cell>
          <cell r="AC461">
            <v>0</v>
          </cell>
          <cell r="AD461">
            <v>0.5</v>
          </cell>
          <cell r="AE461">
            <v>0.51666666666666661</v>
          </cell>
          <cell r="AF461">
            <v>0.5</v>
          </cell>
          <cell r="AG461">
            <v>8.3333333333333329E-2</v>
          </cell>
          <cell r="AH461">
            <v>0</v>
          </cell>
          <cell r="AI461">
            <v>0</v>
          </cell>
          <cell r="AJ461">
            <v>1.6</v>
          </cell>
          <cell r="AK461" t="str">
            <v xml:space="preserve">Not predicted to be repairable in situ without the removal of the Tank. </v>
          </cell>
          <cell r="AL461" t="str">
            <v xml:space="preserve">Expected to need 2 mechanics to remove the tank.  </v>
          </cell>
          <cell r="AM461" t="str">
            <v xml:space="preserve">Remove the Tank for access, See above for details. </v>
          </cell>
          <cell r="AN461" t="str">
            <v xml:space="preserve">Remove the Top Access Plate. </v>
          </cell>
          <cell r="AO461" t="str">
            <v xml:space="preserve">Remove and replace the Backing Ring and Gasket as necessary. </v>
          </cell>
          <cell r="AP461" t="str">
            <v xml:space="preserve">Reinstall in the reverse order. </v>
          </cell>
          <cell r="AR461" t="str">
            <v xml:space="preserve">Repair by exchange available at First or Second line without special facilities. </v>
          </cell>
          <cell r="AS461" t="str">
            <v>Use thread-locking compound on fasteners. Use silicone grease on bonded seals for preservation.  Use anti-seizing grease/compound on bulkhead connectors and bolts.  Use  bonding compound on mounting strap clamp locations as required.</v>
          </cell>
          <cell r="AT461" t="str">
            <v xml:space="preserve">No Special Tools predicted. </v>
          </cell>
          <cell r="AU461">
            <v>2</v>
          </cell>
          <cell r="AV461" t="str">
            <v>yes - 10 years</v>
          </cell>
          <cell r="AW461" t="str">
            <v>Life Limited.  Exchange at 10 years.</v>
          </cell>
          <cell r="AY461">
            <v>484</v>
          </cell>
        </row>
        <row r="462">
          <cell r="A462">
            <v>485</v>
          </cell>
          <cell r="B462">
            <v>12</v>
          </cell>
          <cell r="C462" t="str">
            <v>FT28292</v>
          </cell>
          <cell r="E462" t="str">
            <v>AUXILIARY TANK - 3 - REPAIR</v>
          </cell>
          <cell r="F462" t="str">
            <v>Fitting</v>
          </cell>
          <cell r="G462" t="str">
            <v>Fuel Filler LRU</v>
          </cell>
          <cell r="H462" t="str">
            <v>PGRC Backing Ring</v>
          </cell>
          <cell r="I462">
            <v>1</v>
          </cell>
          <cell r="J462">
            <v>1</v>
          </cell>
          <cell r="K462">
            <v>0.89600000000000002</v>
          </cell>
          <cell r="L462">
            <v>0.89600000000000002</v>
          </cell>
          <cell r="M462">
            <v>8.9599999999999998E-7</v>
          </cell>
          <cell r="N462">
            <v>1116071.4285714286</v>
          </cell>
          <cell r="O462" t="str">
            <v>NPRD 95 P2- 176, Ring Backup - 0.0320M converted to hours</v>
          </cell>
          <cell r="Q462">
            <v>1</v>
          </cell>
          <cell r="R462">
            <v>1.6</v>
          </cell>
          <cell r="S462">
            <v>1.4336</v>
          </cell>
          <cell r="T462">
            <v>9</v>
          </cell>
          <cell r="U462">
            <v>6</v>
          </cell>
          <cell r="V462" t="str">
            <v>96</v>
          </cell>
          <cell r="W462">
            <v>458</v>
          </cell>
          <cell r="X462" t="str">
            <v>AUXILIARY TANK - 3 - REPAIR</v>
          </cell>
          <cell r="Y462" t="str">
            <v>Y</v>
          </cell>
          <cell r="Z462" t="str">
            <v>Not predicted to be repairable in situ without the removal of the Tank. Expected to need 2 mechanics to remove the tank.  Remove the Tank for access, See above for details. Remove the Top Access Plate. Remove and replace the Backing Ring and Gasket as nec</v>
          </cell>
          <cell r="AA462" t="str">
            <v>No</v>
          </cell>
          <cell r="AB462" t="str">
            <v>Yes</v>
          </cell>
          <cell r="AC462">
            <v>0</v>
          </cell>
          <cell r="AD462">
            <v>0.5</v>
          </cell>
          <cell r="AE462">
            <v>0.51666666666666661</v>
          </cell>
          <cell r="AF462">
            <v>0.5</v>
          </cell>
          <cell r="AG462">
            <v>8.3333333333333329E-2</v>
          </cell>
          <cell r="AH462">
            <v>0</v>
          </cell>
          <cell r="AI462">
            <v>0</v>
          </cell>
          <cell r="AJ462">
            <v>1.6</v>
          </cell>
          <cell r="AK462" t="str">
            <v xml:space="preserve">Not predicted to be repairable in situ without the removal of the Tank. </v>
          </cell>
          <cell r="AL462" t="str">
            <v xml:space="preserve">Expected to need 2 mechanics to remove the tank.  </v>
          </cell>
          <cell r="AM462" t="str">
            <v xml:space="preserve">Remove the Tank for access, See above for details. </v>
          </cell>
          <cell r="AN462" t="str">
            <v xml:space="preserve">Remove the Top Access Plate. </v>
          </cell>
          <cell r="AO462" t="str">
            <v xml:space="preserve">Remove and replace the Backing Ring and Gasket as necessary. </v>
          </cell>
          <cell r="AP462" t="str">
            <v xml:space="preserve">Reinstall in the reverse order. </v>
          </cell>
          <cell r="AR462" t="str">
            <v xml:space="preserve">Repair by exchange available at First or Second line without special facilities. </v>
          </cell>
          <cell r="AS462" t="str">
            <v>Use thread-locking compound on fasteners. Use silicone grease on bonded seals for preservation.  Use anti-seizing grease/compound on bulkhead connectors and bolts.  Use  bonding compound on mounting strap clamp locations as required.</v>
          </cell>
          <cell r="AT462" t="str">
            <v xml:space="preserve">No Special Tools predicted. </v>
          </cell>
          <cell r="AU462">
            <v>2</v>
          </cell>
          <cell r="AV462" t="str">
            <v>No</v>
          </cell>
          <cell r="AW462" t="str">
            <v xml:space="preserve">No predicted life limitations. </v>
          </cell>
          <cell r="AY462">
            <v>485</v>
          </cell>
        </row>
        <row r="463">
          <cell r="A463">
            <v>486</v>
          </cell>
          <cell r="B463">
            <v>15</v>
          </cell>
          <cell r="C463" t="str">
            <v>Y-FCMX109</v>
          </cell>
          <cell r="E463" t="str">
            <v>AUXILIARY TANK - 3 - REPAIR</v>
          </cell>
          <cell r="F463" t="str">
            <v>Fitting</v>
          </cell>
          <cell r="G463" t="str">
            <v>Fuel Filler LRU</v>
          </cell>
          <cell r="H463" t="str">
            <v>STANAG 3105  Filler Cap &amp; Lanyard</v>
          </cell>
          <cell r="I463">
            <v>1</v>
          </cell>
          <cell r="J463">
            <v>1</v>
          </cell>
          <cell r="K463">
            <v>24.425797750743651</v>
          </cell>
          <cell r="L463">
            <v>24.425797750743651</v>
          </cell>
          <cell r="M463">
            <v>2.4425797750743652E-5</v>
          </cell>
          <cell r="N463">
            <v>40940.320975578157</v>
          </cell>
          <cell r="O463" t="str">
            <v>Similarity to FT54357</v>
          </cell>
          <cell r="Q463">
            <v>1</v>
          </cell>
          <cell r="R463">
            <v>0.35</v>
          </cell>
          <cell r="S463">
            <v>8.5490292127602778</v>
          </cell>
          <cell r="T463">
            <v>9</v>
          </cell>
          <cell r="U463">
            <v>6</v>
          </cell>
          <cell r="V463" t="str">
            <v>96</v>
          </cell>
          <cell r="W463">
            <v>459</v>
          </cell>
          <cell r="X463" t="str">
            <v>AUXILIARY TANK - 3 - REPAIR</v>
          </cell>
          <cell r="Y463" t="str">
            <v>Y</v>
          </cell>
          <cell r="Z463" t="str">
            <v>Predicted to be repairable in situ. Expected to need 1 mechanic to conduct maintenance.  Remove and replace the part with standard Tools. Repair by exchange available at First or Second line without special facilities. No consumeables predicted. No Specia</v>
          </cell>
          <cell r="AA463" t="str">
            <v>YES</v>
          </cell>
          <cell r="AB463" t="str">
            <v>NO</v>
          </cell>
          <cell r="AC463">
            <v>0</v>
          </cell>
          <cell r="AD463">
            <v>0</v>
          </cell>
          <cell r="AE463">
            <v>0.35</v>
          </cell>
          <cell r="AF463">
            <v>0</v>
          </cell>
          <cell r="AG463">
            <v>0</v>
          </cell>
          <cell r="AH463">
            <v>0</v>
          </cell>
          <cell r="AI463">
            <v>0</v>
          </cell>
          <cell r="AJ463">
            <v>0.35</v>
          </cell>
          <cell r="AK463" t="str">
            <v xml:space="preserve">Predicted to be repairable in situ. </v>
          </cell>
          <cell r="AL463" t="str">
            <v xml:space="preserve">Expected to need 1 mechanic to conduct maintenance.  </v>
          </cell>
          <cell r="AO463" t="str">
            <v xml:space="preserve">Remove and replace the part with standard Tools. </v>
          </cell>
          <cell r="AR463" t="str">
            <v xml:space="preserve">Repair by exchange available at First or Second line without special facilities. </v>
          </cell>
          <cell r="AS463" t="str">
            <v xml:space="preserve">No consumeables predicted. </v>
          </cell>
          <cell r="AT463" t="str">
            <v xml:space="preserve">No Special Tools predicted. </v>
          </cell>
          <cell r="AU463">
            <v>1</v>
          </cell>
          <cell r="AV463" t="str">
            <v>No</v>
          </cell>
          <cell r="AW463" t="str">
            <v xml:space="preserve">No predicted life limitations. </v>
          </cell>
          <cell r="AY463">
            <v>486</v>
          </cell>
        </row>
        <row r="464">
          <cell r="A464">
            <v>487</v>
          </cell>
          <cell r="B464">
            <v>16</v>
          </cell>
          <cell r="C464" t="str">
            <v>FT28386</v>
          </cell>
          <cell r="E464" t="str">
            <v>AUXILIARY TANK - 3 - REPAIR</v>
          </cell>
          <cell r="F464" t="str">
            <v>Seal</v>
          </cell>
          <cell r="G464" t="str">
            <v>Fuel Filler LRU</v>
          </cell>
          <cell r="H464" t="str">
            <v>Bayonet Fitting</v>
          </cell>
          <cell r="I464">
            <v>2</v>
          </cell>
          <cell r="J464">
            <v>2</v>
          </cell>
          <cell r="K464">
            <v>2.8915175482151878E-3</v>
          </cell>
          <cell r="L464">
            <v>5.7830350964303756E-3</v>
          </cell>
          <cell r="M464">
            <v>5.7830350964303757E-9</v>
          </cell>
          <cell r="N464">
            <v>172919580</v>
          </cell>
          <cell r="O464" t="str">
            <v>NPRD 95 P2- 98, Gasket P# 2-242N674-70 - 1/864.5979 GF converted to GM.</v>
          </cell>
          <cell r="Q464">
            <v>1</v>
          </cell>
          <cell r="R464">
            <v>0.35</v>
          </cell>
          <cell r="S464">
            <v>1.0120311418753156E-3</v>
          </cell>
          <cell r="T464">
            <v>9</v>
          </cell>
          <cell r="U464">
            <v>6</v>
          </cell>
          <cell r="V464" t="str">
            <v>96</v>
          </cell>
          <cell r="W464">
            <v>460</v>
          </cell>
          <cell r="X464" t="str">
            <v>AUXILIARY TANK - 3 - REPAIR</v>
          </cell>
          <cell r="Y464" t="str">
            <v>Y</v>
          </cell>
          <cell r="Z464" t="str">
            <v>Predicted to be repairable in situ. Expected to need 1 mechanic to conduct maintenance.  Remove and replace the part with standard Tools. Repair by exchange available at First or Second line without special facilities. No consumeables predicted. No Specia</v>
          </cell>
          <cell r="AA464" t="str">
            <v>YES</v>
          </cell>
          <cell r="AB464" t="str">
            <v>NO</v>
          </cell>
          <cell r="AC464">
            <v>0</v>
          </cell>
          <cell r="AD464">
            <v>0</v>
          </cell>
          <cell r="AE464">
            <v>0.35</v>
          </cell>
          <cell r="AF464">
            <v>0</v>
          </cell>
          <cell r="AG464">
            <v>0</v>
          </cell>
          <cell r="AH464">
            <v>0</v>
          </cell>
          <cell r="AI464">
            <v>0</v>
          </cell>
          <cell r="AJ464">
            <v>0.35</v>
          </cell>
          <cell r="AK464" t="str">
            <v xml:space="preserve">Predicted to be repairable in situ. </v>
          </cell>
          <cell r="AL464" t="str">
            <v xml:space="preserve">Expected to need 1 mechanic to conduct maintenance.  </v>
          </cell>
          <cell r="AO464" t="str">
            <v xml:space="preserve">Remove and replace the part with standard Tools. </v>
          </cell>
          <cell r="AR464" t="str">
            <v xml:space="preserve">Repair by exchange available at First or Second line without special facilities. </v>
          </cell>
          <cell r="AS464" t="str">
            <v xml:space="preserve">No consumeables predicted. </v>
          </cell>
          <cell r="AT464" t="str">
            <v xml:space="preserve">No Special Tools predicted. </v>
          </cell>
          <cell r="AU464">
            <v>1</v>
          </cell>
          <cell r="AV464" t="str">
            <v>No</v>
          </cell>
          <cell r="AW464" t="str">
            <v xml:space="preserve">No predicted life limitations. </v>
          </cell>
          <cell r="AY464">
            <v>487</v>
          </cell>
        </row>
        <row r="465">
          <cell r="A465">
            <v>488</v>
          </cell>
          <cell r="B465">
            <v>17</v>
          </cell>
          <cell r="C465" t="str">
            <v/>
          </cell>
          <cell r="E465" t="str">
            <v>AUXILIARY TANK - 3 - REPAIR</v>
          </cell>
          <cell r="F465" t="str">
            <v>Fitting</v>
          </cell>
          <cell r="G465" t="str">
            <v>Fuel Filler LRU</v>
          </cell>
          <cell r="H465" t="str">
            <v>Fuel Filler Strainer</v>
          </cell>
          <cell r="I465">
            <v>1</v>
          </cell>
          <cell r="J465">
            <v>1</v>
          </cell>
          <cell r="K465">
            <v>0.45419861196904177</v>
          </cell>
          <cell r="L465">
            <v>0.45419861196904177</v>
          </cell>
          <cell r="M465">
            <v>4.5419861196904176E-7</v>
          </cell>
          <cell r="N465">
            <v>2201680</v>
          </cell>
          <cell r="O465" t="str">
            <v>NPRD 95 P2-136, Mechanical Filter Screen - 1/11.0084 GB converted to GM</v>
          </cell>
          <cell r="Q465">
            <v>1</v>
          </cell>
          <cell r="R465">
            <v>0.35</v>
          </cell>
          <cell r="S465">
            <v>0.15896951418916461</v>
          </cell>
          <cell r="T465">
            <v>9</v>
          </cell>
          <cell r="U465">
            <v>6</v>
          </cell>
          <cell r="V465" t="str">
            <v>96</v>
          </cell>
          <cell r="W465">
            <v>461</v>
          </cell>
          <cell r="X465" t="str">
            <v>AUXILIARY TANK - 3 - REPAIR</v>
          </cell>
          <cell r="Y465" t="str">
            <v>Y</v>
          </cell>
          <cell r="Z465" t="str">
            <v>Predicted to be repairable in situ. Expected to need 1 mechanic to conduct maintenance.  Remove and replace the part with standard Tools. Repair by exchange available at First or Second line without special facilities. No consumeables predicted. No Specia</v>
          </cell>
          <cell r="AA465" t="str">
            <v>YES</v>
          </cell>
          <cell r="AB465" t="str">
            <v>NO</v>
          </cell>
          <cell r="AC465">
            <v>0</v>
          </cell>
          <cell r="AD465">
            <v>0</v>
          </cell>
          <cell r="AE465">
            <v>0.35</v>
          </cell>
          <cell r="AF465">
            <v>0</v>
          </cell>
          <cell r="AG465">
            <v>0</v>
          </cell>
          <cell r="AH465">
            <v>0</v>
          </cell>
          <cell r="AI465">
            <v>0</v>
          </cell>
          <cell r="AJ465">
            <v>0.35</v>
          </cell>
          <cell r="AK465" t="str">
            <v xml:space="preserve">Predicted to be repairable in situ. </v>
          </cell>
          <cell r="AL465" t="str">
            <v xml:space="preserve">Expected to need 1 mechanic to conduct maintenance.  </v>
          </cell>
          <cell r="AO465" t="str">
            <v xml:space="preserve">Remove and replace the part with standard Tools. </v>
          </cell>
          <cell r="AR465" t="str">
            <v xml:space="preserve">Repair by exchange available at First or Second line without special facilities. </v>
          </cell>
          <cell r="AS465" t="str">
            <v xml:space="preserve">No consumeables predicted. </v>
          </cell>
          <cell r="AT465" t="str">
            <v xml:space="preserve">No Special Tools predicted. </v>
          </cell>
          <cell r="AU465">
            <v>1</v>
          </cell>
          <cell r="AV465" t="str">
            <v>No</v>
          </cell>
          <cell r="AW465" t="str">
            <v xml:space="preserve">No predicted life limitations. </v>
          </cell>
          <cell r="AY465">
            <v>488</v>
          </cell>
        </row>
        <row r="466">
          <cell r="A466">
            <v>489</v>
          </cell>
          <cell r="B466">
            <v>18</v>
          </cell>
          <cell r="C466" t="str">
            <v>BT-M3X12HX/SS</v>
          </cell>
          <cell r="E466" t="str">
            <v>AUXILIARY TANK - 3 - REPAIR</v>
          </cell>
          <cell r="F466" t="str">
            <v>Fastener</v>
          </cell>
          <cell r="G466" t="str">
            <v>Fuel Filler LRU</v>
          </cell>
          <cell r="H466" t="str">
            <v>Bolt - M3</v>
          </cell>
          <cell r="I466">
            <v>12</v>
          </cell>
          <cell r="J466">
            <v>12</v>
          </cell>
          <cell r="K466">
            <v>5.6000000000000001E-2</v>
          </cell>
          <cell r="L466">
            <v>0.67200000000000004</v>
          </cell>
          <cell r="M466">
            <v>6.7200000000000009E-7</v>
          </cell>
          <cell r="N466">
            <v>1488095.2380952381</v>
          </cell>
          <cell r="O466" t="str">
            <v>NPRD 95 P2-20, Bolt Hex Head - 0.0020M converted to hours</v>
          </cell>
          <cell r="Q466">
            <v>1</v>
          </cell>
          <cell r="R466">
            <v>0.05</v>
          </cell>
          <cell r="S466">
            <v>2.8000000000000004E-3</v>
          </cell>
          <cell r="T466">
            <v>9</v>
          </cell>
          <cell r="U466">
            <v>6</v>
          </cell>
          <cell r="V466" t="str">
            <v>96</v>
          </cell>
          <cell r="W466">
            <v>462</v>
          </cell>
          <cell r="X466" t="str">
            <v>AUXILIARY TANK - 3 - REPAIR</v>
          </cell>
          <cell r="Y466" t="str">
            <v>Y</v>
          </cell>
          <cell r="Z466" t="str">
            <v>Predicted to be repairable in situ. Expected to need 1 mechanic to conduct maintenance.  Remove and replace the part with standard Tools. Repair by exchange available at First or Second line without special facilities. No consumeables predicted. No Specia</v>
          </cell>
          <cell r="AA466" t="str">
            <v>YES</v>
          </cell>
          <cell r="AB466" t="str">
            <v>NO</v>
          </cell>
          <cell r="AC466">
            <v>0</v>
          </cell>
          <cell r="AD466">
            <v>0</v>
          </cell>
          <cell r="AE466">
            <v>0.05</v>
          </cell>
          <cell r="AF466">
            <v>0</v>
          </cell>
          <cell r="AG466">
            <v>0</v>
          </cell>
          <cell r="AH466">
            <v>0</v>
          </cell>
          <cell r="AI466">
            <v>0</v>
          </cell>
          <cell r="AJ466">
            <v>0.05</v>
          </cell>
          <cell r="AK466" t="str">
            <v xml:space="preserve">Predicted to be repairable in situ. </v>
          </cell>
          <cell r="AL466" t="str">
            <v xml:space="preserve">Expected to need 1 mechanic to conduct maintenance.  </v>
          </cell>
          <cell r="AO466" t="str">
            <v xml:space="preserve">Remove and replace the part with standard Tools. </v>
          </cell>
          <cell r="AR466" t="str">
            <v xml:space="preserve">Repair by exchange available at First or Second line without special facilities. </v>
          </cell>
          <cell r="AS466" t="str">
            <v xml:space="preserve">No consumeables predicted. </v>
          </cell>
          <cell r="AT466" t="str">
            <v xml:space="preserve">No Special Tools predicted. </v>
          </cell>
          <cell r="AU466">
            <v>1</v>
          </cell>
          <cell r="AV466" t="str">
            <v>No</v>
          </cell>
          <cell r="AW466" t="str">
            <v xml:space="preserve">No predicted life limitations. </v>
          </cell>
          <cell r="AY466">
            <v>489</v>
          </cell>
        </row>
        <row r="467">
          <cell r="A467">
            <v>490</v>
          </cell>
          <cell r="B467">
            <v>31</v>
          </cell>
          <cell r="C467" t="str">
            <v>BT-M5X12CSK/SS</v>
          </cell>
          <cell r="E467" t="str">
            <v>AUXILIARY TANK - 3 - REPAIR</v>
          </cell>
          <cell r="F467" t="str">
            <v>Fastener</v>
          </cell>
          <cell r="G467" t="str">
            <v>Fuel Filler LRU</v>
          </cell>
          <cell r="H467" t="str">
            <v>M5 CSK SCREW</v>
          </cell>
          <cell r="I467">
            <v>14</v>
          </cell>
          <cell r="J467">
            <v>14</v>
          </cell>
          <cell r="K467">
            <v>5.6000000000000001E-2</v>
          </cell>
          <cell r="L467">
            <v>0.78400000000000003</v>
          </cell>
          <cell r="M467">
            <v>7.8400000000000003E-7</v>
          </cell>
          <cell r="N467">
            <v>1275510.2040816327</v>
          </cell>
          <cell r="O467" t="str">
            <v>NPRD 95 P2-20, Bolt Hex Head - 0.0020M converted to hours</v>
          </cell>
          <cell r="Q467">
            <v>1</v>
          </cell>
          <cell r="R467">
            <v>0.05</v>
          </cell>
          <cell r="S467">
            <v>2.8000000000000004E-3</v>
          </cell>
          <cell r="T467">
            <v>9</v>
          </cell>
          <cell r="U467">
            <v>6</v>
          </cell>
          <cell r="V467" t="str">
            <v>96</v>
          </cell>
          <cell r="W467">
            <v>463</v>
          </cell>
          <cell r="X467" t="str">
            <v>AUXILIARY TANK - 3 - REPAIR</v>
          </cell>
          <cell r="Y467" t="str">
            <v>Y</v>
          </cell>
          <cell r="Z467" t="str">
            <v>Predicted to be repairable in situ. Expected to need 1 mechanic to conduct maintenance.  Remove and replace the part with standard Tools. Repair by exchange available at First or Second line without special facilities. No consumeables predicted. No Specia</v>
          </cell>
          <cell r="AA467" t="str">
            <v>YES</v>
          </cell>
          <cell r="AB467" t="str">
            <v>NO</v>
          </cell>
          <cell r="AC467">
            <v>0</v>
          </cell>
          <cell r="AD467">
            <v>0</v>
          </cell>
          <cell r="AE467">
            <v>0.05</v>
          </cell>
          <cell r="AF467">
            <v>0</v>
          </cell>
          <cell r="AG467">
            <v>0</v>
          </cell>
          <cell r="AH467">
            <v>0</v>
          </cell>
          <cell r="AI467">
            <v>0</v>
          </cell>
          <cell r="AJ467">
            <v>0.05</v>
          </cell>
          <cell r="AK467" t="str">
            <v xml:space="preserve">Predicted to be repairable in situ. </v>
          </cell>
          <cell r="AL467" t="str">
            <v xml:space="preserve">Expected to need 1 mechanic to conduct maintenance.  </v>
          </cell>
          <cell r="AO467" t="str">
            <v xml:space="preserve">Remove and replace the part with standard Tools. </v>
          </cell>
          <cell r="AR467" t="str">
            <v xml:space="preserve">Repair by exchange available at First or Second line without special facilities. </v>
          </cell>
          <cell r="AS467" t="str">
            <v xml:space="preserve">No consumeables predicted. </v>
          </cell>
          <cell r="AT467" t="str">
            <v xml:space="preserve">No Special Tools predicted. </v>
          </cell>
          <cell r="AU467">
            <v>1</v>
          </cell>
          <cell r="AV467" t="str">
            <v>No</v>
          </cell>
          <cell r="AW467" t="str">
            <v xml:space="preserve">No predicted life limitations. </v>
          </cell>
          <cell r="AY467">
            <v>490</v>
          </cell>
        </row>
        <row r="468">
          <cell r="A468">
            <v>491</v>
          </cell>
          <cell r="B468">
            <v>20</v>
          </cell>
          <cell r="C468" t="str">
            <v/>
          </cell>
          <cell r="E468" t="str">
            <v>AUXILIARY TANK - 3 - REPAIR</v>
          </cell>
          <cell r="F468" t="str">
            <v>Fitting</v>
          </cell>
          <cell r="G468" t="str">
            <v>Pressure Relief Valve (PRV) LRU (Air)</v>
          </cell>
          <cell r="H468" t="str">
            <v>PRV Unit</v>
          </cell>
          <cell r="I468">
            <v>1</v>
          </cell>
          <cell r="J468">
            <v>1</v>
          </cell>
          <cell r="K468">
            <v>5.98</v>
          </cell>
          <cell r="L468">
            <v>5.98</v>
          </cell>
          <cell r="M468">
            <v>5.9800000000000003E-6</v>
          </cell>
          <cell r="N468">
            <v>167224.08026755851</v>
          </cell>
          <cell r="O468" t="str">
            <v>NPRD 95 P2-225, Valve, Fuel, Pressure Regulator - 2.3920 GF converted to GM.</v>
          </cell>
          <cell r="Q468">
            <v>1</v>
          </cell>
          <cell r="R468">
            <v>0.51666666666666661</v>
          </cell>
          <cell r="S468">
            <v>3.0896666666666666</v>
          </cell>
          <cell r="T468">
            <v>9</v>
          </cell>
          <cell r="U468">
            <v>7</v>
          </cell>
          <cell r="V468" t="str">
            <v>97</v>
          </cell>
          <cell r="W468">
            <v>464</v>
          </cell>
          <cell r="X468" t="str">
            <v>AUXILIARY TANK - 3 - REPAIR</v>
          </cell>
          <cell r="Y468" t="str">
            <v>Y</v>
          </cell>
          <cell r="Z468" t="str">
            <v>Predicted to be repairable in situ. Expected to need 1 mechanic to conduct maintenance.  Remove and replace the part with standard Tools. Repair by exchange available at First or Second line without special facilities. No consumeables predicted. No Specia</v>
          </cell>
          <cell r="AA468" t="str">
            <v>YES</v>
          </cell>
          <cell r="AB468" t="str">
            <v>NO</v>
          </cell>
          <cell r="AC468">
            <v>0</v>
          </cell>
          <cell r="AD468">
            <v>0</v>
          </cell>
          <cell r="AE468">
            <v>0.51666666666666661</v>
          </cell>
          <cell r="AF468">
            <v>0</v>
          </cell>
          <cell r="AG468">
            <v>0</v>
          </cell>
          <cell r="AH468">
            <v>0</v>
          </cell>
          <cell r="AI468">
            <v>0</v>
          </cell>
          <cell r="AJ468">
            <v>0.51666666666666661</v>
          </cell>
          <cell r="AK468" t="str">
            <v xml:space="preserve">Predicted to be repairable in situ. </v>
          </cell>
          <cell r="AL468" t="str">
            <v xml:space="preserve">Expected to need 1 mechanic to conduct maintenance.  </v>
          </cell>
          <cell r="AO468" t="str">
            <v xml:space="preserve">Remove and replace the part with standard Tools. </v>
          </cell>
          <cell r="AR468" t="str">
            <v xml:space="preserve">Repair by exchange available at First or Second line without special facilities. </v>
          </cell>
          <cell r="AS468" t="str">
            <v xml:space="preserve">No consumeables predicted. </v>
          </cell>
          <cell r="AT468" t="str">
            <v xml:space="preserve">No Special Tools predicted. </v>
          </cell>
          <cell r="AU468">
            <v>1</v>
          </cell>
          <cell r="AV468" t="str">
            <v>No</v>
          </cell>
          <cell r="AW468" t="str">
            <v xml:space="preserve">No predicted life limitations. </v>
          </cell>
          <cell r="AY468">
            <v>491</v>
          </cell>
        </row>
        <row r="469">
          <cell r="A469">
            <v>492</v>
          </cell>
          <cell r="B469">
            <v>13</v>
          </cell>
          <cell r="C469" t="str">
            <v/>
          </cell>
          <cell r="E469" t="str">
            <v>AUXILIARY TANK - 3 - REPAIR</v>
          </cell>
          <cell r="F469" t="str">
            <v>Seal</v>
          </cell>
          <cell r="G469" t="str">
            <v>Pressure Relief Valve (PRV) LRU (Air)</v>
          </cell>
          <cell r="H469" t="str">
            <v>Gasket / 'O' Ring Seal - PRV</v>
          </cell>
          <cell r="I469">
            <v>2</v>
          </cell>
          <cell r="J469">
            <v>2</v>
          </cell>
          <cell r="K469">
            <v>2.8915175482151878E-3</v>
          </cell>
          <cell r="L469">
            <v>5.7830350964303756E-3</v>
          </cell>
          <cell r="M469">
            <v>5.7830350964303757E-9</v>
          </cell>
          <cell r="N469">
            <v>172919580</v>
          </cell>
          <cell r="O469" t="str">
            <v>NPRD 95 P2- 98, Gasket P# 2-242N674-70 - 1/864.5979 GF converted to GM.</v>
          </cell>
          <cell r="Q469">
            <v>1</v>
          </cell>
          <cell r="R469">
            <v>0.51666666666666661</v>
          </cell>
          <cell r="S469">
            <v>1.4939507332445135E-3</v>
          </cell>
          <cell r="T469">
            <v>9</v>
          </cell>
          <cell r="U469">
            <v>7</v>
          </cell>
          <cell r="V469" t="str">
            <v>97</v>
          </cell>
          <cell r="W469">
            <v>465</v>
          </cell>
          <cell r="X469" t="str">
            <v>AUXILIARY TANK - 3 - REPAIR</v>
          </cell>
          <cell r="Y469" t="str">
            <v>Y</v>
          </cell>
          <cell r="Z469" t="str">
            <v>Predicted to be repairable in situ. Expected to need 1 mechanic to conduct maintenance.  Remove and replace the part with standard Tools. Repair by exchange available at First or Second line without special facilities. No consumeables predicted. No Specia</v>
          </cell>
          <cell r="AA469" t="str">
            <v>YES</v>
          </cell>
          <cell r="AB469" t="str">
            <v>NO</v>
          </cell>
          <cell r="AC469">
            <v>0</v>
          </cell>
          <cell r="AD469">
            <v>0</v>
          </cell>
          <cell r="AE469">
            <v>0.51666666666666661</v>
          </cell>
          <cell r="AF469">
            <v>0</v>
          </cell>
          <cell r="AG469">
            <v>0</v>
          </cell>
          <cell r="AH469">
            <v>0</v>
          </cell>
          <cell r="AI469">
            <v>0</v>
          </cell>
          <cell r="AJ469">
            <v>0.51666666666666661</v>
          </cell>
          <cell r="AK469" t="str">
            <v xml:space="preserve">Predicted to be repairable in situ. </v>
          </cell>
          <cell r="AL469" t="str">
            <v xml:space="preserve">Expected to need 1 mechanic to conduct maintenance.  </v>
          </cell>
          <cell r="AO469" t="str">
            <v xml:space="preserve">Remove and replace the part with standard Tools. </v>
          </cell>
          <cell r="AR469" t="str">
            <v xml:space="preserve">Repair by exchange available at First or Second line without special facilities. </v>
          </cell>
          <cell r="AS469" t="str">
            <v xml:space="preserve">No consumeables predicted. </v>
          </cell>
          <cell r="AT469" t="str">
            <v xml:space="preserve">No Special Tools predicted. </v>
          </cell>
          <cell r="AU469">
            <v>1</v>
          </cell>
          <cell r="AV469" t="str">
            <v>yes - 10 years</v>
          </cell>
          <cell r="AW469" t="str">
            <v>Life Limited.  Exchange at 10 years.</v>
          </cell>
          <cell r="AY469">
            <v>492</v>
          </cell>
        </row>
        <row r="470">
          <cell r="A470">
            <v>493</v>
          </cell>
          <cell r="B470">
            <v>21</v>
          </cell>
          <cell r="C470" t="str">
            <v/>
          </cell>
          <cell r="E470" t="str">
            <v>AUXILIARY TANK - 3 - REPAIR</v>
          </cell>
          <cell r="F470" t="str">
            <v>Fastener</v>
          </cell>
          <cell r="G470" t="str">
            <v>Pressure Relief Valve (PRV) LRU (Air)</v>
          </cell>
          <cell r="H470" t="str">
            <v>Locknut - TBD</v>
          </cell>
          <cell r="I470">
            <v>1</v>
          </cell>
          <cell r="J470">
            <v>1</v>
          </cell>
          <cell r="K470">
            <v>4.4857137227114409E-2</v>
          </cell>
          <cell r="L470">
            <v>4.4857137227114409E-2</v>
          </cell>
          <cell r="M470">
            <v>4.4857137227114411E-8</v>
          </cell>
          <cell r="N470">
            <v>22292996.428571429</v>
          </cell>
          <cell r="O470" t="str">
            <v>NPRD 95 P2-146, Nut Plain Hexagon P# MS-51968-17- 1/624.2039M GM converted to hours.</v>
          </cell>
          <cell r="Q470">
            <v>1</v>
          </cell>
          <cell r="R470">
            <v>1.8833333333333333</v>
          </cell>
          <cell r="S470">
            <v>8.4480941777732133E-2</v>
          </cell>
          <cell r="T470">
            <v>9</v>
          </cell>
          <cell r="U470">
            <v>7</v>
          </cell>
          <cell r="V470" t="str">
            <v>97</v>
          </cell>
          <cell r="W470">
            <v>466</v>
          </cell>
          <cell r="X470" t="str">
            <v>AUXILIARY TANK - 3 - REPAIR</v>
          </cell>
          <cell r="Y470" t="str">
            <v>Y</v>
          </cell>
          <cell r="Z470" t="str">
            <v>Not predicted to be repairable in situ without the removal of the Tank. Expected to need 2 mechanics to remove the tank.  Remove the Tank for access, See above for details. Remove Top plate to gain access to the Bulkhead to prevent excessive torque forces</v>
          </cell>
          <cell r="AA470" t="str">
            <v xml:space="preserve">No </v>
          </cell>
          <cell r="AB470" t="str">
            <v>Yes</v>
          </cell>
          <cell r="AC470">
            <v>0</v>
          </cell>
          <cell r="AD470">
            <v>0.875</v>
          </cell>
          <cell r="AE470">
            <v>0.05</v>
          </cell>
          <cell r="AF470">
            <v>0.875</v>
          </cell>
          <cell r="AG470">
            <v>8.3333333333333329E-2</v>
          </cell>
          <cell r="AH470">
            <v>0</v>
          </cell>
          <cell r="AI470">
            <v>0</v>
          </cell>
          <cell r="AJ470">
            <v>1.8833333333333333</v>
          </cell>
          <cell r="AK470" t="str">
            <v xml:space="preserve">Not predicted to be repairable in situ without the removal of the Tank. </v>
          </cell>
          <cell r="AL470" t="str">
            <v xml:space="preserve">Expected to need 2 mechanics to remove the tank.  </v>
          </cell>
          <cell r="AM470" t="str">
            <v xml:space="preserve">Remove the Tank for access, See above for details. Remove Top plate to gain access to the Bulkhead to prevent excessive torque forces. May require the removal of Safoam to gain access. </v>
          </cell>
          <cell r="AR470" t="str">
            <v xml:space="preserve">Repair by exchange available at First or Second line without special facilities. </v>
          </cell>
          <cell r="AS470" t="str">
            <v>Use thread-locking compound on fasteners. Use silicone grease on bonded seals for preservation.  Use anti-seizing grease/compound on bulkhead connectors and bolts.  Use  bonding compound on mounting strap clamp locations as required.</v>
          </cell>
          <cell r="AT470" t="str">
            <v xml:space="preserve">No Special Tools predicted. </v>
          </cell>
          <cell r="AU470">
            <v>2</v>
          </cell>
          <cell r="AV470" t="str">
            <v>No</v>
          </cell>
          <cell r="AW470" t="str">
            <v xml:space="preserve">No predicted life limitations. </v>
          </cell>
          <cell r="AY470">
            <v>493</v>
          </cell>
        </row>
        <row r="471">
          <cell r="A471">
            <v>494</v>
          </cell>
          <cell r="B471">
            <v>18</v>
          </cell>
          <cell r="C471" t="str">
            <v/>
          </cell>
          <cell r="E471" t="str">
            <v>AUXILIARY TANK - 3 - REPAIR</v>
          </cell>
          <cell r="F471" t="str">
            <v>Fastener</v>
          </cell>
          <cell r="G471" t="str">
            <v>Pressure Relief Valve (PRV) LRU (Air)</v>
          </cell>
          <cell r="H471" t="str">
            <v>Bolt - M4</v>
          </cell>
          <cell r="I471">
            <v>5</v>
          </cell>
          <cell r="J471">
            <v>5</v>
          </cell>
          <cell r="K471">
            <v>5.6000000000000001E-2</v>
          </cell>
          <cell r="L471">
            <v>0.28000000000000003</v>
          </cell>
          <cell r="M471">
            <v>2.8000000000000002E-7</v>
          </cell>
          <cell r="N471">
            <v>3571428.5714285709</v>
          </cell>
          <cell r="O471" t="str">
            <v>NPRD 95 P2-20, Bolt Hex Head - 0.0020M converted to hours</v>
          </cell>
          <cell r="Q471">
            <v>1</v>
          </cell>
          <cell r="R471">
            <v>0.13333333333333333</v>
          </cell>
          <cell r="S471">
            <v>7.4666666666666666E-3</v>
          </cell>
          <cell r="T471">
            <v>9</v>
          </cell>
          <cell r="U471">
            <v>7</v>
          </cell>
          <cell r="V471" t="str">
            <v>97</v>
          </cell>
          <cell r="W471">
            <v>467</v>
          </cell>
          <cell r="X471" t="str">
            <v>AUXILIARY TANK - 3 - REPAIR</v>
          </cell>
          <cell r="Y471" t="str">
            <v>Y</v>
          </cell>
          <cell r="Z471" t="str">
            <v>Predicted to be repairable in situ. Expected to need 1 mechanic to conduct maintenance.  Remove and replace the part with standard Tools. Repair by exchange available at First or Second line without special facilities. No consumeables predicted. No Specia</v>
          </cell>
          <cell r="AA471" t="str">
            <v>YES</v>
          </cell>
          <cell r="AB471" t="str">
            <v>NO</v>
          </cell>
          <cell r="AC471">
            <v>0</v>
          </cell>
          <cell r="AD471">
            <v>0</v>
          </cell>
          <cell r="AE471">
            <v>0.05</v>
          </cell>
          <cell r="AF471">
            <v>0</v>
          </cell>
          <cell r="AG471">
            <v>8.3333333333333329E-2</v>
          </cell>
          <cell r="AH471">
            <v>0</v>
          </cell>
          <cell r="AI471">
            <v>0</v>
          </cell>
          <cell r="AJ471">
            <v>0.13333333333333333</v>
          </cell>
          <cell r="AK471" t="str">
            <v xml:space="preserve">Predicted to be repairable in situ. </v>
          </cell>
          <cell r="AL471" t="str">
            <v xml:space="preserve">Expected to need 1 mechanic to conduct maintenance.  </v>
          </cell>
          <cell r="AO471" t="str">
            <v xml:space="preserve">Remove and replace the part with standard Tools. </v>
          </cell>
          <cell r="AR471" t="str">
            <v xml:space="preserve">Repair by exchange available at First or Second line without special facilities. </v>
          </cell>
          <cell r="AS471" t="str">
            <v xml:space="preserve">No consumeables predicted. </v>
          </cell>
          <cell r="AT471" t="str">
            <v xml:space="preserve">No Special Tools predicted. </v>
          </cell>
          <cell r="AU471">
            <v>1</v>
          </cell>
          <cell r="AV471" t="str">
            <v>No</v>
          </cell>
          <cell r="AW471" t="str">
            <v xml:space="preserve">No predicted life limitations. </v>
          </cell>
          <cell r="AY471">
            <v>494</v>
          </cell>
        </row>
        <row r="472">
          <cell r="A472">
            <v>495</v>
          </cell>
          <cell r="B472">
            <v>4</v>
          </cell>
          <cell r="C472" t="str">
            <v/>
          </cell>
          <cell r="E472" t="str">
            <v>AUXILIARY TANK - 3 - REPAIR</v>
          </cell>
          <cell r="F472" t="str">
            <v>Spacer</v>
          </cell>
          <cell r="G472" t="str">
            <v>Pressure Relief Valve (PRV) LRU (Air)</v>
          </cell>
          <cell r="H472" t="str">
            <v>Washer - M4</v>
          </cell>
          <cell r="I472">
            <v>5</v>
          </cell>
          <cell r="J472">
            <v>5</v>
          </cell>
          <cell r="K472">
            <v>1.6613753838518822E-2</v>
          </cell>
          <cell r="L472">
            <v>8.3068769192594108E-2</v>
          </cell>
          <cell r="M472">
            <v>8.3068769192594113E-8</v>
          </cell>
          <cell r="N472">
            <v>12038218.571428571</v>
          </cell>
          <cell r="O472" t="str">
            <v>NPRD 95 P2-237, Washer P# 7748743 - 1/1685.3506M GM converted to hours</v>
          </cell>
          <cell r="Q472">
            <v>1</v>
          </cell>
          <cell r="R472">
            <v>0.13333333333333333</v>
          </cell>
          <cell r="S472">
            <v>2.2151671784691762E-3</v>
          </cell>
          <cell r="T472">
            <v>9</v>
          </cell>
          <cell r="U472">
            <v>7</v>
          </cell>
          <cell r="V472" t="str">
            <v>97</v>
          </cell>
          <cell r="W472">
            <v>468</v>
          </cell>
          <cell r="X472" t="str">
            <v>AUXILIARY TANK - 3 - REPAIR</v>
          </cell>
          <cell r="Y472" t="str">
            <v>Y</v>
          </cell>
          <cell r="Z472" t="str">
            <v>Predicted to be repairable in situ. Expected to need 1 mechanic to conduct maintenance.  Remove and replace the part with standard Tools. Repair by exchange available at First or Second line without special facilities. No consumeables predicted. No Specia</v>
          </cell>
          <cell r="AA472" t="str">
            <v>YES</v>
          </cell>
          <cell r="AB472" t="str">
            <v>NO</v>
          </cell>
          <cell r="AC472">
            <v>0</v>
          </cell>
          <cell r="AD472">
            <v>0</v>
          </cell>
          <cell r="AE472">
            <v>0.05</v>
          </cell>
          <cell r="AF472">
            <v>0</v>
          </cell>
          <cell r="AG472">
            <v>8.3333333333333329E-2</v>
          </cell>
          <cell r="AH472">
            <v>0</v>
          </cell>
          <cell r="AI472">
            <v>0</v>
          </cell>
          <cell r="AJ472">
            <v>0.13333333333333333</v>
          </cell>
          <cell r="AK472" t="str">
            <v xml:space="preserve">Predicted to be repairable in situ. </v>
          </cell>
          <cell r="AL472" t="str">
            <v xml:space="preserve">Expected to need 1 mechanic to conduct maintenance.  </v>
          </cell>
          <cell r="AO472" t="str">
            <v xml:space="preserve">Remove and replace the part with standard Tools. </v>
          </cell>
          <cell r="AR472" t="str">
            <v xml:space="preserve">Repair by exchange available at First or Second line without special facilities. </v>
          </cell>
          <cell r="AS472" t="str">
            <v xml:space="preserve">No consumeables predicted. </v>
          </cell>
          <cell r="AT472" t="str">
            <v xml:space="preserve">No Special Tools predicted. </v>
          </cell>
          <cell r="AU472">
            <v>1</v>
          </cell>
          <cell r="AV472" t="str">
            <v>No</v>
          </cell>
          <cell r="AW472" t="str">
            <v xml:space="preserve">No predicted life limitations. </v>
          </cell>
          <cell r="AY472">
            <v>495</v>
          </cell>
        </row>
        <row r="473">
          <cell r="A473">
            <v>496</v>
          </cell>
          <cell r="B473">
            <v>22</v>
          </cell>
          <cell r="C473" t="str">
            <v/>
          </cell>
          <cell r="E473" t="str">
            <v>AUXILIARY TANK - 3 - REPAIR</v>
          </cell>
          <cell r="F473" t="str">
            <v>Fitting</v>
          </cell>
          <cell r="G473" t="str">
            <v>Pressure Relief Valve (PRV) LRU (Air)</v>
          </cell>
          <cell r="H473" t="str">
            <v>Vent Pipe Assembly</v>
          </cell>
          <cell r="I473">
            <v>1</v>
          </cell>
          <cell r="J473">
            <v>1</v>
          </cell>
          <cell r="K473">
            <v>0.89600000000000002</v>
          </cell>
          <cell r="L473">
            <v>0.89600000000000002</v>
          </cell>
          <cell r="M473">
            <v>8.9599999999999998E-7</v>
          </cell>
          <cell r="N473">
            <v>1116071.4285714286</v>
          </cell>
          <cell r="O473" t="str">
            <v>NPRD 95 P2-117, Hose Assembly - 0.0320M converted to hours</v>
          </cell>
          <cell r="Q473">
            <v>1</v>
          </cell>
          <cell r="R473">
            <v>0.51666666666666661</v>
          </cell>
          <cell r="S473">
            <v>0.46293333333333331</v>
          </cell>
          <cell r="T473">
            <v>9</v>
          </cell>
          <cell r="U473">
            <v>7</v>
          </cell>
          <cell r="V473" t="str">
            <v>97</v>
          </cell>
          <cell r="W473">
            <v>469</v>
          </cell>
          <cell r="X473" t="str">
            <v>AUXILIARY TANK - 3 - REPAIR</v>
          </cell>
          <cell r="Y473" t="str">
            <v>Y</v>
          </cell>
          <cell r="Z473" t="str">
            <v>Predicted to be repairable in situ. Expected to need 1 mechanic to conduct maintenance.  Remove and replace the part with standard Tools. Repair by exchange available at First or Second line without special facilities. No consumeables predicted. No Specia</v>
          </cell>
          <cell r="AA473" t="str">
            <v>YES</v>
          </cell>
          <cell r="AB473" t="str">
            <v>NO</v>
          </cell>
          <cell r="AC473">
            <v>0</v>
          </cell>
          <cell r="AD473">
            <v>0</v>
          </cell>
          <cell r="AE473">
            <v>0.51666666666666661</v>
          </cell>
          <cell r="AF473">
            <v>0</v>
          </cell>
          <cell r="AG473">
            <v>0</v>
          </cell>
          <cell r="AH473">
            <v>0</v>
          </cell>
          <cell r="AI473">
            <v>0</v>
          </cell>
          <cell r="AJ473">
            <v>0.51666666666666661</v>
          </cell>
          <cell r="AK473" t="str">
            <v xml:space="preserve">Predicted to be repairable in situ. </v>
          </cell>
          <cell r="AL473" t="str">
            <v xml:space="preserve">Expected to need 1 mechanic to conduct maintenance.  </v>
          </cell>
          <cell r="AO473" t="str">
            <v xml:space="preserve">Remove and replace the part with standard Tools. </v>
          </cell>
          <cell r="AR473" t="str">
            <v xml:space="preserve">Repair by exchange available at First or Second line without special facilities. </v>
          </cell>
          <cell r="AS473" t="str">
            <v xml:space="preserve">No consumeables predicted. </v>
          </cell>
          <cell r="AT473" t="str">
            <v xml:space="preserve">No Special Tools predicted. </v>
          </cell>
          <cell r="AU473">
            <v>1</v>
          </cell>
          <cell r="AV473" t="str">
            <v>No</v>
          </cell>
          <cell r="AW473" t="str">
            <v xml:space="preserve">No predicted life limitations. </v>
          </cell>
          <cell r="AY473">
            <v>496</v>
          </cell>
        </row>
        <row r="474">
          <cell r="A474">
            <v>497</v>
          </cell>
          <cell r="B474">
            <v>12</v>
          </cell>
          <cell r="C474" t="str">
            <v>FT28297</v>
          </cell>
          <cell r="E474" t="str">
            <v>AUXILIARY TANK - 3 - REPAIR</v>
          </cell>
          <cell r="F474" t="str">
            <v>Fitting</v>
          </cell>
          <cell r="G474" t="str">
            <v>Fuel Level Sensor LRU</v>
          </cell>
          <cell r="H474" t="str">
            <v>FLS backing ring</v>
          </cell>
          <cell r="I474">
            <v>1</v>
          </cell>
          <cell r="J474">
            <v>1</v>
          </cell>
          <cell r="K474">
            <v>0.89600000000000002</v>
          </cell>
          <cell r="L474">
            <v>0.89600000000000002</v>
          </cell>
          <cell r="M474">
            <v>8.9599999999999998E-7</v>
          </cell>
          <cell r="N474">
            <v>1116071.4285714286</v>
          </cell>
          <cell r="O474" t="str">
            <v>NPRD 95 P2- 176, Ring Backup - 0.0320M converted to hours</v>
          </cell>
          <cell r="Q474">
            <v>1</v>
          </cell>
          <cell r="R474">
            <v>0.93333333333333324</v>
          </cell>
          <cell r="S474">
            <v>0.8362666666666666</v>
          </cell>
          <cell r="T474">
            <v>9</v>
          </cell>
          <cell r="U474">
            <v>8</v>
          </cell>
          <cell r="V474" t="str">
            <v>98</v>
          </cell>
          <cell r="W474">
            <v>470</v>
          </cell>
          <cell r="X474" t="str">
            <v>AUXILIARY TANK - 3 - REPAIR</v>
          </cell>
          <cell r="Y474" t="str">
            <v>Y</v>
          </cell>
          <cell r="Z474" t="str">
            <v>Predicted to be repairable in situ. Expected to need 1 mechanic to conduct maintenance.  Remove the Top Access Plate. Remove and replace the FLS Backing Ring and Gasket as necessary. Reinstall in the reverse order. Repair by exchange available at First or</v>
          </cell>
          <cell r="AA474" t="str">
            <v>YES</v>
          </cell>
          <cell r="AB474" t="str">
            <v>NO</v>
          </cell>
          <cell r="AC474">
            <v>0</v>
          </cell>
          <cell r="AD474">
            <v>0.16666666666666666</v>
          </cell>
          <cell r="AE474">
            <v>0.51666666666666661</v>
          </cell>
          <cell r="AF474">
            <v>0.16666666666666666</v>
          </cell>
          <cell r="AG474">
            <v>8.3333333333333329E-2</v>
          </cell>
          <cell r="AH474">
            <v>0</v>
          </cell>
          <cell r="AI474">
            <v>0</v>
          </cell>
          <cell r="AJ474">
            <v>0.93333333333333324</v>
          </cell>
          <cell r="AK474" t="str">
            <v xml:space="preserve">Predicted to be repairable in situ. </v>
          </cell>
          <cell r="AL474" t="str">
            <v xml:space="preserve">Expected to need 1 mechanic to conduct maintenance.  </v>
          </cell>
          <cell r="AN474" t="str">
            <v xml:space="preserve">Remove the Top Access Plate. </v>
          </cell>
          <cell r="AO474" t="str">
            <v xml:space="preserve">Remove and replace the FLS Backing Ring and Gasket as necessary. </v>
          </cell>
          <cell r="AP474" t="str">
            <v xml:space="preserve">Reinstall in the reverse order. </v>
          </cell>
          <cell r="AR474" t="str">
            <v xml:space="preserve">Repair by exchange available at First or Second line without special facilities. </v>
          </cell>
          <cell r="AS474" t="str">
            <v xml:space="preserve">No consumeables predicted. </v>
          </cell>
          <cell r="AT474" t="str">
            <v xml:space="preserve">No Special Tools predicted. </v>
          </cell>
          <cell r="AU474">
            <v>1</v>
          </cell>
          <cell r="AV474" t="str">
            <v>No</v>
          </cell>
          <cell r="AW474" t="str">
            <v xml:space="preserve">No predicted life limitations. </v>
          </cell>
          <cell r="AY474">
            <v>497</v>
          </cell>
        </row>
        <row r="475">
          <cell r="A475">
            <v>498</v>
          </cell>
          <cell r="B475">
            <v>3</v>
          </cell>
          <cell r="C475" t="str">
            <v>FT282/4</v>
          </cell>
          <cell r="E475" t="str">
            <v>AUXILIARY TANK - 3 - REPAIR</v>
          </cell>
          <cell r="F475" t="str">
            <v>Fitting</v>
          </cell>
          <cell r="G475" t="str">
            <v>Fuel Level Sensor LRU</v>
          </cell>
          <cell r="H475" t="str">
            <v>Fuel Level Sensor Unit</v>
          </cell>
          <cell r="I475">
            <v>1</v>
          </cell>
          <cell r="J475">
            <v>1</v>
          </cell>
          <cell r="K475">
            <v>13</v>
          </cell>
          <cell r="L475">
            <v>13</v>
          </cell>
          <cell r="M475">
            <v>1.2999999999999999E-5</v>
          </cell>
          <cell r="N475">
            <v>76923.076923076922</v>
          </cell>
          <cell r="O475" t="str">
            <v>NPRD 95 P2-182, Sensor Level Liquid - 2.6 GB converted to GM.</v>
          </cell>
          <cell r="Q475">
            <v>1</v>
          </cell>
          <cell r="R475">
            <v>0.26666666666666666</v>
          </cell>
          <cell r="S475">
            <v>3.4666666666666668</v>
          </cell>
          <cell r="T475">
            <v>9</v>
          </cell>
          <cell r="U475">
            <v>8</v>
          </cell>
          <cell r="V475" t="str">
            <v>98</v>
          </cell>
          <cell r="W475">
            <v>471</v>
          </cell>
          <cell r="X475" t="str">
            <v>AUXILIARY TANK - 3 - REPAIR</v>
          </cell>
          <cell r="Y475" t="str">
            <v>Y</v>
          </cell>
          <cell r="Z475" t="str">
            <v>Predicted to be repairable in situ. Expected to need 1 mechanic to conduct maintenance.  Remove and replace the part with standard Tools. Repair by exchange available at First or Second line without special facilities. No consumeables predicted. No Specia</v>
          </cell>
          <cell r="AA475" t="str">
            <v>YES</v>
          </cell>
          <cell r="AB475" t="str">
            <v>NO</v>
          </cell>
          <cell r="AC475">
            <v>0</v>
          </cell>
          <cell r="AD475">
            <v>0</v>
          </cell>
          <cell r="AE475">
            <v>0.26666666666666666</v>
          </cell>
          <cell r="AF475">
            <v>0</v>
          </cell>
          <cell r="AG475">
            <v>0</v>
          </cell>
          <cell r="AH475">
            <v>0</v>
          </cell>
          <cell r="AI475">
            <v>0</v>
          </cell>
          <cell r="AJ475">
            <v>0.26666666666666666</v>
          </cell>
          <cell r="AK475" t="str">
            <v xml:space="preserve">Predicted to be repairable in situ. </v>
          </cell>
          <cell r="AL475" t="str">
            <v xml:space="preserve">Expected to need 1 mechanic to conduct maintenance.  </v>
          </cell>
          <cell r="AO475" t="str">
            <v xml:space="preserve">Remove and replace the part with standard Tools. </v>
          </cell>
          <cell r="AR475" t="str">
            <v xml:space="preserve">Repair by exchange available at First or Second line without special facilities. </v>
          </cell>
          <cell r="AS475" t="str">
            <v xml:space="preserve">No consumeables predicted. </v>
          </cell>
          <cell r="AT475" t="str">
            <v xml:space="preserve">No Special Tools predicted. </v>
          </cell>
          <cell r="AU475">
            <v>1</v>
          </cell>
          <cell r="AV475" t="str">
            <v>No</v>
          </cell>
          <cell r="AW475" t="str">
            <v xml:space="preserve">No predicted life limitations. </v>
          </cell>
          <cell r="AY475">
            <v>498</v>
          </cell>
        </row>
        <row r="476">
          <cell r="A476">
            <v>499</v>
          </cell>
          <cell r="B476">
            <v>13</v>
          </cell>
          <cell r="C476" t="str">
            <v>FT28296</v>
          </cell>
          <cell r="E476" t="str">
            <v>AUXILIARY TANK - 3 - REPAIR</v>
          </cell>
          <cell r="F476" t="str">
            <v>Seal</v>
          </cell>
          <cell r="G476" t="str">
            <v>Fuel Level Sensor LRU</v>
          </cell>
          <cell r="H476" t="str">
            <v>FLS Gasket</v>
          </cell>
          <cell r="I476">
            <v>2</v>
          </cell>
          <cell r="J476">
            <v>2</v>
          </cell>
          <cell r="K476">
            <v>2.8915175482151878E-3</v>
          </cell>
          <cell r="L476">
            <v>5.7830350964303756E-3</v>
          </cell>
          <cell r="M476">
            <v>5.7830350964303757E-9</v>
          </cell>
          <cell r="N476">
            <v>172919580</v>
          </cell>
          <cell r="O476" t="str">
            <v>NPRD 95 P2- 98, Gasket P# 2-242N674-70 - 1/864.5979 GF converted to GM.</v>
          </cell>
          <cell r="Q476">
            <v>1</v>
          </cell>
          <cell r="R476">
            <v>0.93333333333333324</v>
          </cell>
          <cell r="S476">
            <v>2.6987497116675082E-3</v>
          </cell>
          <cell r="T476">
            <v>9</v>
          </cell>
          <cell r="U476">
            <v>8</v>
          </cell>
          <cell r="V476" t="str">
            <v>98</v>
          </cell>
          <cell r="W476">
            <v>472</v>
          </cell>
          <cell r="X476" t="str">
            <v>AUXILIARY TANK - 3 - REPAIR</v>
          </cell>
          <cell r="Y476" t="str">
            <v>Y</v>
          </cell>
          <cell r="Z476" t="str">
            <v>Predicted to be repairable in situ. Expected to need 1 mechanic to conduct maintenance.  Remove the Top Access Plate. Remove and replace the FLS Backing Ring and Gasket as necessary. Reinstall in the reverse order. Repair by exchange available at First or</v>
          </cell>
          <cell r="AA476" t="str">
            <v>YES</v>
          </cell>
          <cell r="AB476" t="str">
            <v>NO</v>
          </cell>
          <cell r="AC476">
            <v>0</v>
          </cell>
          <cell r="AD476">
            <v>0.16666666666666666</v>
          </cell>
          <cell r="AE476">
            <v>0.51666666666666661</v>
          </cell>
          <cell r="AF476">
            <v>0.16666666666666666</v>
          </cell>
          <cell r="AG476">
            <v>8.3333333333333329E-2</v>
          </cell>
          <cell r="AH476">
            <v>0</v>
          </cell>
          <cell r="AI476">
            <v>0</v>
          </cell>
          <cell r="AJ476">
            <v>0.93333333333333324</v>
          </cell>
          <cell r="AK476" t="str">
            <v xml:space="preserve">Predicted to be repairable in situ. </v>
          </cell>
          <cell r="AL476" t="str">
            <v xml:space="preserve">Expected to need 1 mechanic to conduct maintenance.  </v>
          </cell>
          <cell r="AN476" t="str">
            <v xml:space="preserve">Remove the Top Access Plate. </v>
          </cell>
          <cell r="AO476" t="str">
            <v xml:space="preserve">Remove and replace the FLS Backing Ring and Gasket as necessary. </v>
          </cell>
          <cell r="AP476" t="str">
            <v xml:space="preserve">Reinstall in the reverse order. </v>
          </cell>
          <cell r="AR476" t="str">
            <v xml:space="preserve">Repair by exchange available at First or Second line without special facilities. </v>
          </cell>
          <cell r="AS476" t="str">
            <v xml:space="preserve">No consumeables predicted. </v>
          </cell>
          <cell r="AT476" t="str">
            <v xml:space="preserve">No Special Tools predicted. </v>
          </cell>
          <cell r="AU476">
            <v>1</v>
          </cell>
          <cell r="AV476" t="str">
            <v>yes - 10 years</v>
          </cell>
          <cell r="AW476" t="str">
            <v>Life Limited.  Exchange at 10 years.</v>
          </cell>
          <cell r="AY476">
            <v>499</v>
          </cell>
        </row>
        <row r="477">
          <cell r="A477">
            <v>500</v>
          </cell>
          <cell r="B477">
            <v>18</v>
          </cell>
          <cell r="C477" t="str">
            <v>BT-M5X30HX/SS</v>
          </cell>
          <cell r="E477" t="str">
            <v>AUXILIARY TANK - 3 - REPAIR</v>
          </cell>
          <cell r="F477" t="str">
            <v>Fastener</v>
          </cell>
          <cell r="G477" t="str">
            <v>Fuel Level Sensor LRU</v>
          </cell>
          <cell r="H477" t="str">
            <v>Bolt SAE</v>
          </cell>
          <cell r="I477">
            <v>5</v>
          </cell>
          <cell r="J477">
            <v>5</v>
          </cell>
          <cell r="K477">
            <v>5.6000000000000001E-2</v>
          </cell>
          <cell r="L477">
            <v>0.28000000000000003</v>
          </cell>
          <cell r="M477">
            <v>2.8000000000000002E-7</v>
          </cell>
          <cell r="N477">
            <v>3571428.5714285709</v>
          </cell>
          <cell r="O477" t="str">
            <v>NPRD 95 P2-20, Bolt Hex Head - 0.0020M converted to hours</v>
          </cell>
          <cell r="Q477">
            <v>1</v>
          </cell>
          <cell r="R477">
            <v>0.05</v>
          </cell>
          <cell r="S477">
            <v>2.8000000000000004E-3</v>
          </cell>
          <cell r="T477">
            <v>9</v>
          </cell>
          <cell r="U477">
            <v>8</v>
          </cell>
          <cell r="V477" t="str">
            <v>98</v>
          </cell>
          <cell r="W477">
            <v>473</v>
          </cell>
          <cell r="X477" t="str">
            <v>AUXILIARY TANK - 3 - REPAIR</v>
          </cell>
          <cell r="Y477" t="str">
            <v>Y</v>
          </cell>
          <cell r="Z477" t="str">
            <v>Predicted to be repairable in situ. Expected to need 1 mechanic to conduct maintenance.  Remove and replace the part with standard Tools. Repair by exchange available at First or Second line without special facilities. No consumeables predicted. No Specia</v>
          </cell>
          <cell r="AA477" t="str">
            <v>YES</v>
          </cell>
          <cell r="AB477" t="str">
            <v>NO</v>
          </cell>
          <cell r="AC477">
            <v>0</v>
          </cell>
          <cell r="AD477">
            <v>0</v>
          </cell>
          <cell r="AE477">
            <v>0.05</v>
          </cell>
          <cell r="AF477">
            <v>0</v>
          </cell>
          <cell r="AG477">
            <v>0</v>
          </cell>
          <cell r="AH477">
            <v>0</v>
          </cell>
          <cell r="AI477">
            <v>0</v>
          </cell>
          <cell r="AJ477">
            <v>0.05</v>
          </cell>
          <cell r="AK477" t="str">
            <v xml:space="preserve">Predicted to be repairable in situ. </v>
          </cell>
          <cell r="AL477" t="str">
            <v xml:space="preserve">Expected to need 1 mechanic to conduct maintenance.  </v>
          </cell>
          <cell r="AO477" t="str">
            <v xml:space="preserve">Remove and replace the part with standard Tools. </v>
          </cell>
          <cell r="AR477" t="str">
            <v xml:space="preserve">Repair by exchange available at First or Second line without special facilities. </v>
          </cell>
          <cell r="AS477" t="str">
            <v xml:space="preserve">No consumeables predicted. </v>
          </cell>
          <cell r="AT477" t="str">
            <v xml:space="preserve">No Special Tools predicted. </v>
          </cell>
          <cell r="AU477">
            <v>1</v>
          </cell>
          <cell r="AV477" t="str">
            <v>No</v>
          </cell>
          <cell r="AW477" t="str">
            <v xml:space="preserve">No predicted life limitations. </v>
          </cell>
          <cell r="AY477">
            <v>500</v>
          </cell>
        </row>
        <row r="478">
          <cell r="A478">
            <v>501</v>
          </cell>
          <cell r="B478">
            <v>4</v>
          </cell>
          <cell r="C478" t="str">
            <v>Z-W-M5</v>
          </cell>
          <cell r="E478" t="str">
            <v>AUXILIARY TANK - 3 - REPAIR</v>
          </cell>
          <cell r="F478" t="str">
            <v>Fastener</v>
          </cell>
          <cell r="G478" t="str">
            <v>Fuel Level Sensor LRU</v>
          </cell>
          <cell r="H478" t="str">
            <v>Washer SAE</v>
          </cell>
          <cell r="I478">
            <v>5</v>
          </cell>
          <cell r="J478">
            <v>5</v>
          </cell>
          <cell r="K478">
            <v>1.6613753838518822E-2</v>
          </cell>
          <cell r="L478">
            <v>8.3068769192594108E-2</v>
          </cell>
          <cell r="M478">
            <v>8.3068769192594113E-8</v>
          </cell>
          <cell r="N478">
            <v>12038218.571428571</v>
          </cell>
          <cell r="O478" t="str">
            <v>NPRD 95 P2-237, Washer P# 7748743 - 1/1685.3506M GM converted to hours</v>
          </cell>
          <cell r="Q478">
            <v>1</v>
          </cell>
          <cell r="R478">
            <v>0.05</v>
          </cell>
          <cell r="S478">
            <v>8.3068769192594111E-4</v>
          </cell>
          <cell r="T478">
            <v>9</v>
          </cell>
          <cell r="U478">
            <v>8</v>
          </cell>
          <cell r="V478" t="str">
            <v>98</v>
          </cell>
          <cell r="W478">
            <v>474</v>
          </cell>
          <cell r="X478" t="str">
            <v>AUXILIARY TANK - 3 - REPAIR</v>
          </cell>
          <cell r="Y478" t="str">
            <v>Y</v>
          </cell>
          <cell r="Z478" t="str">
            <v>Predicted to be repairable in situ. Expected to need 1 mechanic to conduct maintenance.  Remove and replace the part with standard Tools. Repair by exchange available at First or Second line without special facilities. No consumeables predicted. No Specia</v>
          </cell>
          <cell r="AA478" t="str">
            <v>YES</v>
          </cell>
          <cell r="AB478" t="str">
            <v>NO</v>
          </cell>
          <cell r="AC478">
            <v>0</v>
          </cell>
          <cell r="AD478">
            <v>0</v>
          </cell>
          <cell r="AE478">
            <v>0.05</v>
          </cell>
          <cell r="AF478">
            <v>0</v>
          </cell>
          <cell r="AG478">
            <v>0</v>
          </cell>
          <cell r="AH478">
            <v>0</v>
          </cell>
          <cell r="AI478">
            <v>0</v>
          </cell>
          <cell r="AJ478">
            <v>0.05</v>
          </cell>
          <cell r="AK478" t="str">
            <v xml:space="preserve">Predicted to be repairable in situ. </v>
          </cell>
          <cell r="AL478" t="str">
            <v xml:space="preserve">Expected to need 1 mechanic to conduct maintenance.  </v>
          </cell>
          <cell r="AO478" t="str">
            <v xml:space="preserve">Remove and replace the part with standard Tools. </v>
          </cell>
          <cell r="AR478" t="str">
            <v xml:space="preserve">Repair by exchange available at First or Second line without special facilities. </v>
          </cell>
          <cell r="AS478" t="str">
            <v xml:space="preserve">No consumeables predicted. </v>
          </cell>
          <cell r="AT478" t="str">
            <v xml:space="preserve">No Special Tools predicted. (May require 1/2 inch spanners due to part availability).  </v>
          </cell>
          <cell r="AU478">
            <v>1</v>
          </cell>
          <cell r="AV478" t="str">
            <v>No</v>
          </cell>
          <cell r="AW478" t="str">
            <v xml:space="preserve">No predicted life limitations. </v>
          </cell>
          <cell r="AY478">
            <v>501</v>
          </cell>
        </row>
        <row r="479">
          <cell r="A479">
            <v>502</v>
          </cell>
          <cell r="B479">
            <v>35</v>
          </cell>
          <cell r="C479" t="str">
            <v/>
          </cell>
          <cell r="E479" t="str">
            <v>AUXILIARY TANK - 3 - REPAIR</v>
          </cell>
          <cell r="F479" t="str">
            <v>Fitting</v>
          </cell>
          <cell r="G479" t="str">
            <v>Immersed Pump LRU</v>
          </cell>
          <cell r="H479" t="str">
            <v>Immersed Pump Assembly</v>
          </cell>
          <cell r="I479">
            <v>1</v>
          </cell>
          <cell r="J479">
            <v>1</v>
          </cell>
          <cell r="K479">
            <v>5.403027507677038</v>
          </cell>
          <cell r="L479">
            <v>5.403027507677038</v>
          </cell>
          <cell r="M479">
            <v>5.4030275076770382E-6</v>
          </cell>
          <cell r="N479">
            <v>185081.41936703504</v>
          </cell>
          <cell r="O479" t="str">
            <v>Similarity to FT54323</v>
          </cell>
          <cell r="Q479">
            <v>1</v>
          </cell>
          <cell r="R479">
            <v>1.1333333333333333</v>
          </cell>
          <cell r="S479">
            <v>6.1234311753673092</v>
          </cell>
          <cell r="T479">
            <v>9</v>
          </cell>
          <cell r="U479">
            <v>9</v>
          </cell>
          <cell r="V479" t="str">
            <v>99</v>
          </cell>
          <cell r="W479">
            <v>475</v>
          </cell>
          <cell r="X479" t="str">
            <v>AUXILIARY TANK - 3 - REPAIR</v>
          </cell>
          <cell r="Y479" t="str">
            <v>Y</v>
          </cell>
          <cell r="Z479" t="str">
            <v>Predicted to be repairable in situ. Expected to need 1 mechanic to conduct maintenance.  Remove the Top Access Plate. Remove Protective box mounted to the Top Access Plate to access the part. Remove and replace the part with standard Tools.Reinstall in th</v>
          </cell>
          <cell r="AA479" t="str">
            <v>YES</v>
          </cell>
          <cell r="AB479" t="str">
            <v>NO</v>
          </cell>
          <cell r="AC479">
            <v>0</v>
          </cell>
          <cell r="AD479">
            <v>0.22500000000000001</v>
          </cell>
          <cell r="AE479">
            <v>0.68333333333333335</v>
          </cell>
          <cell r="AF479">
            <v>0.22500000000000001</v>
          </cell>
          <cell r="AG479">
            <v>0</v>
          </cell>
          <cell r="AH479">
            <v>0</v>
          </cell>
          <cell r="AI479">
            <v>0</v>
          </cell>
          <cell r="AJ479">
            <v>1.1333333333333333</v>
          </cell>
          <cell r="AK479" t="str">
            <v xml:space="preserve">Predicted to be repairable in situ. </v>
          </cell>
          <cell r="AL479" t="str">
            <v xml:space="preserve">Expected to need 1 mechanic to conduct maintenance.  </v>
          </cell>
          <cell r="AN479" t="str">
            <v xml:space="preserve">Remove the Top Access Plate. Remove Protective box mounted to the Top Access Plate to access the part. </v>
          </cell>
          <cell r="AO479" t="str">
            <v>Remove and replace the part with standard Tools.</v>
          </cell>
          <cell r="AP479" t="str">
            <v xml:space="preserve">Reinstall in the reverse order. </v>
          </cell>
          <cell r="AR479" t="str">
            <v xml:space="preserve">Repair by exchange available at First or Second line without special facilities. </v>
          </cell>
          <cell r="AS479" t="str">
            <v xml:space="preserve">No consumeables predicted. </v>
          </cell>
          <cell r="AT479" t="str">
            <v xml:space="preserve">No Special Tools predicted. </v>
          </cell>
          <cell r="AU479">
            <v>1</v>
          </cell>
          <cell r="AV479" t="str">
            <v>No</v>
          </cell>
          <cell r="AW479" t="str">
            <v xml:space="preserve">No predicted life limitations. </v>
          </cell>
          <cell r="AY479">
            <v>502</v>
          </cell>
        </row>
        <row r="480">
          <cell r="A480">
            <v>503</v>
          </cell>
          <cell r="B480">
            <v>13</v>
          </cell>
          <cell r="C480" t="str">
            <v/>
          </cell>
          <cell r="E480" t="str">
            <v>AUXILIARY TANK - 3 - REPAIR</v>
          </cell>
          <cell r="F480" t="str">
            <v>Seal</v>
          </cell>
          <cell r="G480" t="str">
            <v>Immersed Pump LRU</v>
          </cell>
          <cell r="H480" t="str">
            <v>Gasket - Pump Mounting</v>
          </cell>
          <cell r="I480">
            <v>2</v>
          </cell>
          <cell r="J480">
            <v>2</v>
          </cell>
          <cell r="K480">
            <v>2.8915175482151878E-3</v>
          </cell>
          <cell r="L480">
            <v>5.7830350964303756E-3</v>
          </cell>
          <cell r="M480">
            <v>5.7830350964303757E-9</v>
          </cell>
          <cell r="N480">
            <v>172919580</v>
          </cell>
          <cell r="O480" t="str">
            <v>NPRD 95 P2- 98, Gasket P# 2-242N674-70 - 1/864.5979 GF converted to GM.</v>
          </cell>
          <cell r="Q480">
            <v>1</v>
          </cell>
          <cell r="R480">
            <v>1.1333333333333333</v>
          </cell>
          <cell r="S480">
            <v>3.2770532213105461E-3</v>
          </cell>
          <cell r="T480">
            <v>9</v>
          </cell>
          <cell r="U480">
            <v>9</v>
          </cell>
          <cell r="V480" t="str">
            <v>99</v>
          </cell>
          <cell r="W480">
            <v>476</v>
          </cell>
          <cell r="X480" t="str">
            <v>AUXILIARY TANK - 3 - REPAIR</v>
          </cell>
          <cell r="Y480" t="str">
            <v>Y</v>
          </cell>
          <cell r="Z480" t="str">
            <v>Predicted to be repairable in situ. Expected to need 1 mechanic to conduct maintenance.  Remove the Top Access Plate. Remove Protective box mounted to the Top Access Plate to access the part. Remove and replace the part with standard Tools.Reinstall in th</v>
          </cell>
          <cell r="AA480" t="str">
            <v>YES</v>
          </cell>
          <cell r="AB480" t="str">
            <v>NO</v>
          </cell>
          <cell r="AC480">
            <v>0</v>
          </cell>
          <cell r="AD480">
            <v>0.22500000000000001</v>
          </cell>
          <cell r="AE480">
            <v>0.68333333333333335</v>
          </cell>
          <cell r="AF480">
            <v>0.22500000000000001</v>
          </cell>
          <cell r="AG480">
            <v>0</v>
          </cell>
          <cell r="AH480">
            <v>0</v>
          </cell>
          <cell r="AI480">
            <v>0</v>
          </cell>
          <cell r="AJ480">
            <v>1.1333333333333333</v>
          </cell>
          <cell r="AK480" t="str">
            <v xml:space="preserve">Predicted to be repairable in situ. </v>
          </cell>
          <cell r="AL480" t="str">
            <v xml:space="preserve">Expected to need 1 mechanic to conduct maintenance.  </v>
          </cell>
          <cell r="AN480" t="str">
            <v xml:space="preserve">Remove the Top Access Plate. Remove Protective box mounted to the Top Access Plate to access the part. </v>
          </cell>
          <cell r="AO480" t="str">
            <v>Remove and replace the part with standard Tools.</v>
          </cell>
          <cell r="AP480" t="str">
            <v xml:space="preserve">Reinstall in the reverse order. </v>
          </cell>
          <cell r="AR480" t="str">
            <v xml:space="preserve">Repair by exchange available at First or Second line without special facilities. </v>
          </cell>
          <cell r="AS480" t="str">
            <v xml:space="preserve">No consumeables predicted. </v>
          </cell>
          <cell r="AT480" t="str">
            <v xml:space="preserve">No Special Tools predicted. </v>
          </cell>
          <cell r="AU480">
            <v>1</v>
          </cell>
          <cell r="AV480" t="str">
            <v>yes - 10 years</v>
          </cell>
          <cell r="AW480" t="str">
            <v>Life Limited.  Exchange at 10 years.</v>
          </cell>
          <cell r="AY480">
            <v>503</v>
          </cell>
        </row>
        <row r="481">
          <cell r="A481">
            <v>504</v>
          </cell>
          <cell r="B481">
            <v>48</v>
          </cell>
          <cell r="C481" t="str">
            <v/>
          </cell>
          <cell r="E481" t="str">
            <v>AUXILIARY TANK - 3 - REPAIR</v>
          </cell>
          <cell r="F481" t="str">
            <v>Fitting</v>
          </cell>
          <cell r="G481" t="str">
            <v>Immersed Pump LRU</v>
          </cell>
          <cell r="H481" t="str">
            <v>Pump Cover Box</v>
          </cell>
          <cell r="I481">
            <v>1</v>
          </cell>
          <cell r="J481">
            <v>1</v>
          </cell>
          <cell r="K481">
            <v>0.2990475336054666</v>
          </cell>
          <cell r="L481">
            <v>0.2990475336054666</v>
          </cell>
          <cell r="M481">
            <v>2.9904753360546658E-7</v>
          </cell>
          <cell r="N481">
            <v>3343950</v>
          </cell>
          <cell r="O481" t="str">
            <v>NPRD 95 P3-329, Housing Assembly - 0/93.6306M converted to hours</v>
          </cell>
          <cell r="Q481">
            <v>0</v>
          </cell>
          <cell r="R481">
            <v>0.98333333333333328</v>
          </cell>
          <cell r="S481">
            <v>0.29406340804537545</v>
          </cell>
          <cell r="T481">
            <v>9</v>
          </cell>
          <cell r="U481">
            <v>9</v>
          </cell>
          <cell r="V481" t="str">
            <v>99</v>
          </cell>
          <cell r="W481">
            <v>477</v>
          </cell>
          <cell r="X481" t="str">
            <v>AUXILIARY TANK - 3 - REPAIR</v>
          </cell>
          <cell r="Z481" t="str">
            <v>Predicted to be repairable in situ. Expected to need 1 mechanic to conduct maintenance.  Remove the Top Access Plate. Remove and replace the part with standard Tools.Reinstall in the reverse order. Repair by exchange available at First or Second line with</v>
          </cell>
          <cell r="AA481" t="str">
            <v>YES</v>
          </cell>
          <cell r="AB481" t="str">
            <v>NO</v>
          </cell>
          <cell r="AC481">
            <v>0</v>
          </cell>
          <cell r="AD481">
            <v>0.22500000000000001</v>
          </cell>
          <cell r="AE481">
            <v>0.53333333333333333</v>
          </cell>
          <cell r="AF481">
            <v>0.22500000000000001</v>
          </cell>
          <cell r="AG481">
            <v>0</v>
          </cell>
          <cell r="AH481">
            <v>0</v>
          </cell>
          <cell r="AI481">
            <v>0</v>
          </cell>
          <cell r="AJ481">
            <v>0.98333333333333328</v>
          </cell>
          <cell r="AK481" t="str">
            <v xml:space="preserve">Predicted to be repairable in situ. </v>
          </cell>
          <cell r="AL481" t="str">
            <v xml:space="preserve">Expected to need 1 mechanic to conduct maintenance.  </v>
          </cell>
          <cell r="AN481" t="str">
            <v xml:space="preserve">Remove the Top Access Plate. </v>
          </cell>
          <cell r="AO481" t="str">
            <v>Remove and replace the part with standard Tools.</v>
          </cell>
          <cell r="AP481" t="str">
            <v xml:space="preserve">Reinstall in the reverse order. </v>
          </cell>
          <cell r="AR481" t="str">
            <v xml:space="preserve">Repair by exchange available at First or Second line without special facilities. </v>
          </cell>
          <cell r="AS481" t="str">
            <v xml:space="preserve">No consumeables predicted. </v>
          </cell>
          <cell r="AT481" t="str">
            <v xml:space="preserve">No Special Tools predicted. </v>
          </cell>
          <cell r="AU481">
            <v>1</v>
          </cell>
          <cell r="AV481" t="str">
            <v>No</v>
          </cell>
          <cell r="AW481" t="str">
            <v xml:space="preserve">No predicted life limitations. </v>
          </cell>
          <cell r="AY481">
            <v>504</v>
          </cell>
        </row>
        <row r="482">
          <cell r="A482">
            <v>505</v>
          </cell>
          <cell r="B482">
            <v>47</v>
          </cell>
          <cell r="C482" t="str">
            <v>FT28427</v>
          </cell>
          <cell r="E482" t="str">
            <v>AUXILIARY TANK - 3 - REPAIR</v>
          </cell>
          <cell r="F482" t="str">
            <v>Fitting</v>
          </cell>
          <cell r="G482" t="str">
            <v>Immersed Pump LRU</v>
          </cell>
          <cell r="H482" t="str">
            <v>Downward Pump Pipe</v>
          </cell>
          <cell r="I482">
            <v>1</v>
          </cell>
          <cell r="J482">
            <v>1</v>
          </cell>
          <cell r="K482">
            <v>0.89600000000000002</v>
          </cell>
          <cell r="L482">
            <v>0.89600000000000002</v>
          </cell>
          <cell r="M482">
            <v>8.9599999999999998E-7</v>
          </cell>
          <cell r="N482">
            <v>1116071.4285714286</v>
          </cell>
          <cell r="O482" t="str">
            <v>NPRD 95 P2-117, Hose Assembly - 0.0320M converted to hours</v>
          </cell>
          <cell r="Q482">
            <v>1</v>
          </cell>
          <cell r="R482">
            <v>0.96666666666666667</v>
          </cell>
          <cell r="S482">
            <v>0.86613333333333331</v>
          </cell>
          <cell r="T482">
            <v>9</v>
          </cell>
          <cell r="U482">
            <v>9</v>
          </cell>
          <cell r="V482" t="str">
            <v>99</v>
          </cell>
          <cell r="W482">
            <v>478</v>
          </cell>
          <cell r="X482" t="str">
            <v>AUXILIARY TANK - 3 - REPAIR</v>
          </cell>
          <cell r="Z482" t="str">
            <v>Predicted to be repairable in situ. Expected to need 1 mechanic to conduct maintenance.  Remove the Top Access Plate. Remove and replace the part with standard Tools. Reinstall in the reverse order. Repair by exchange available at First or Second line wit</v>
          </cell>
          <cell r="AA482" t="str">
            <v>YES</v>
          </cell>
          <cell r="AB482" t="str">
            <v>NO</v>
          </cell>
          <cell r="AC482">
            <v>0</v>
          </cell>
          <cell r="AD482">
            <v>0.22500000000000001</v>
          </cell>
          <cell r="AE482">
            <v>0.51666666666666672</v>
          </cell>
          <cell r="AF482">
            <v>0.22500000000000001</v>
          </cell>
          <cell r="AG482">
            <v>0</v>
          </cell>
          <cell r="AH482">
            <v>0</v>
          </cell>
          <cell r="AI482">
            <v>0</v>
          </cell>
          <cell r="AJ482">
            <v>0.96666666666666667</v>
          </cell>
          <cell r="AK482" t="str">
            <v xml:space="preserve">Predicted to be repairable in situ. </v>
          </cell>
          <cell r="AL482" t="str">
            <v xml:space="preserve">Expected to need 1 mechanic to conduct maintenance.  </v>
          </cell>
          <cell r="AN482" t="str">
            <v xml:space="preserve">Remove the Top Access Plate. </v>
          </cell>
          <cell r="AO482" t="str">
            <v xml:space="preserve">Remove and replace the part with standard Tools. </v>
          </cell>
          <cell r="AP482" t="str">
            <v xml:space="preserve">Reinstall in the reverse order. </v>
          </cell>
          <cell r="AR482" t="str">
            <v xml:space="preserve">Repair by exchange available at First or Second line without special facilities. </v>
          </cell>
          <cell r="AS482" t="str">
            <v xml:space="preserve">No consumeables predicted. </v>
          </cell>
          <cell r="AT482" t="str">
            <v xml:space="preserve">No Special Tools predicted. </v>
          </cell>
          <cell r="AU482">
            <v>1</v>
          </cell>
          <cell r="AV482" t="str">
            <v>No</v>
          </cell>
          <cell r="AW482" t="str">
            <v xml:space="preserve">No predicted life limitations. </v>
          </cell>
          <cell r="AY482">
            <v>505</v>
          </cell>
        </row>
        <row r="483">
          <cell r="A483">
            <v>506</v>
          </cell>
          <cell r="B483">
            <v>18</v>
          </cell>
          <cell r="C483" t="str">
            <v>BT-M6X20HX</v>
          </cell>
          <cell r="E483" t="str">
            <v>AUXILIARY TANK - 3 - REPAIR</v>
          </cell>
          <cell r="F483" t="str">
            <v>Fastener</v>
          </cell>
          <cell r="G483" t="str">
            <v>Immersed Pump LRU</v>
          </cell>
          <cell r="H483" t="str">
            <v>Bolt - M6 - Pump Mounting</v>
          </cell>
          <cell r="I483">
            <v>6</v>
          </cell>
          <cell r="J483">
            <v>6</v>
          </cell>
          <cell r="K483">
            <v>5.6000000000000001E-2</v>
          </cell>
          <cell r="L483">
            <v>0.33600000000000002</v>
          </cell>
          <cell r="M483">
            <v>3.3600000000000004E-7</v>
          </cell>
          <cell r="N483">
            <v>2976190.4761904762</v>
          </cell>
          <cell r="O483" t="str">
            <v>NPRD 95 P2-20, Bolt Hex Head - 0.0020M converted to hours</v>
          </cell>
          <cell r="Q483">
            <v>1</v>
          </cell>
          <cell r="R483">
            <v>1.0833333333333333</v>
          </cell>
          <cell r="S483">
            <v>6.066666666666666E-2</v>
          </cell>
          <cell r="T483">
            <v>9</v>
          </cell>
          <cell r="U483">
            <v>9</v>
          </cell>
          <cell r="V483" t="str">
            <v>99</v>
          </cell>
          <cell r="W483">
            <v>479</v>
          </cell>
          <cell r="X483" t="str">
            <v>AUXILIARY TANK - 3 - REPAIR</v>
          </cell>
          <cell r="Y483" t="str">
            <v>Y</v>
          </cell>
          <cell r="Z483" t="str">
            <v>Predicted to be repairable in situ. Expected to need 1 mechanic to conduct maintenance.  Remove the Top Access Plate. Remove Protective box mounted to the Top Access Plate to access the part. Remove and replace the part with standard Tools.Reinstall in th</v>
          </cell>
          <cell r="AA483" t="str">
            <v>YES</v>
          </cell>
          <cell r="AB483" t="str">
            <v>NO</v>
          </cell>
          <cell r="AC483">
            <v>0</v>
          </cell>
          <cell r="AD483">
            <v>0.22500000000000001</v>
          </cell>
          <cell r="AE483">
            <v>0.6333333333333333</v>
          </cell>
          <cell r="AF483">
            <v>0.22500000000000001</v>
          </cell>
          <cell r="AG483">
            <v>0</v>
          </cell>
          <cell r="AH483">
            <v>0</v>
          </cell>
          <cell r="AI483">
            <v>0</v>
          </cell>
          <cell r="AJ483">
            <v>1.0833333333333333</v>
          </cell>
          <cell r="AK483" t="str">
            <v xml:space="preserve">Predicted to be repairable in situ. </v>
          </cell>
          <cell r="AL483" t="str">
            <v xml:space="preserve">Expected to need 1 mechanic to conduct maintenance.  </v>
          </cell>
          <cell r="AN483" t="str">
            <v xml:space="preserve">Remove the Top Access Plate. Remove Protective box mounted to the Top Access Plate to access the part. </v>
          </cell>
          <cell r="AO483" t="str">
            <v>Remove and replace the part with standard Tools.</v>
          </cell>
          <cell r="AP483" t="str">
            <v xml:space="preserve">Reinstall in the reverse order. </v>
          </cell>
          <cell r="AR483" t="str">
            <v xml:space="preserve">Repair by exchange available at First or Second line without special facilities. </v>
          </cell>
          <cell r="AS483" t="str">
            <v xml:space="preserve">No consumeables predicted. </v>
          </cell>
          <cell r="AT483" t="str">
            <v xml:space="preserve">No Special Tools predicted. </v>
          </cell>
          <cell r="AU483">
            <v>1</v>
          </cell>
          <cell r="AV483" t="str">
            <v>No</v>
          </cell>
          <cell r="AW483" t="str">
            <v xml:space="preserve">No predicted life limitations. </v>
          </cell>
          <cell r="AY483">
            <v>506</v>
          </cell>
        </row>
        <row r="484">
          <cell r="A484">
            <v>507</v>
          </cell>
          <cell r="B484">
            <v>21</v>
          </cell>
          <cell r="C484" t="str">
            <v>NT-M6</v>
          </cell>
          <cell r="E484" t="str">
            <v>AUXILIARY TANK - 3 - REPAIR</v>
          </cell>
          <cell r="F484" t="str">
            <v>Fastener</v>
          </cell>
          <cell r="G484" t="str">
            <v>Immersed Pump LRU</v>
          </cell>
          <cell r="H484" t="str">
            <v>Nut - M6 - Pump Mounting</v>
          </cell>
          <cell r="I484">
            <v>6</v>
          </cell>
          <cell r="J484">
            <v>6</v>
          </cell>
          <cell r="K484">
            <v>4.4857137227114409E-2</v>
          </cell>
          <cell r="L484">
            <v>0.26914282336268647</v>
          </cell>
          <cell r="M484">
            <v>2.6914282336268644E-7</v>
          </cell>
          <cell r="N484">
            <v>3715499.4047619044</v>
          </cell>
          <cell r="O484" t="str">
            <v>NPRD 95 P2-146, Nut Plain Hexagon P# MS-51968-17- 1/624.2039M GM converted to hours.</v>
          </cell>
          <cell r="Q484">
            <v>1</v>
          </cell>
          <cell r="R484">
            <v>1.0833333333333333</v>
          </cell>
          <cell r="S484">
            <v>4.8595231996040607E-2</v>
          </cell>
          <cell r="T484">
            <v>9</v>
          </cell>
          <cell r="U484">
            <v>9</v>
          </cell>
          <cell r="V484" t="str">
            <v>99</v>
          </cell>
          <cell r="W484">
            <v>480</v>
          </cell>
          <cell r="X484" t="str">
            <v>AUXILIARY TANK - 3 - REPAIR</v>
          </cell>
          <cell r="Y484" t="str">
            <v>Y</v>
          </cell>
          <cell r="Z484" t="str">
            <v>Predicted to be repairable in situ. Expected to need 1 mechanic to conduct maintenance.  Remove the Top Access Plate. Remove Protective box mounted to the Top Access Plate to access the part. Remove and replace the part with standard Tools.Reinstall in th</v>
          </cell>
          <cell r="AA484" t="str">
            <v>YES</v>
          </cell>
          <cell r="AB484" t="str">
            <v>NO</v>
          </cell>
          <cell r="AC484">
            <v>0</v>
          </cell>
          <cell r="AD484">
            <v>0.22500000000000001</v>
          </cell>
          <cell r="AE484">
            <v>0.6333333333333333</v>
          </cell>
          <cell r="AF484">
            <v>0.22500000000000001</v>
          </cell>
          <cell r="AG484">
            <v>0</v>
          </cell>
          <cell r="AH484">
            <v>0</v>
          </cell>
          <cell r="AI484">
            <v>0</v>
          </cell>
          <cell r="AJ484">
            <v>1.0833333333333333</v>
          </cell>
          <cell r="AK484" t="str">
            <v xml:space="preserve">Predicted to be repairable in situ. </v>
          </cell>
          <cell r="AL484" t="str">
            <v xml:space="preserve">Expected to need 1 mechanic to conduct maintenance.  </v>
          </cell>
          <cell r="AN484" t="str">
            <v xml:space="preserve">Remove the Top Access Plate. Remove Protective box mounted to the Top Access Plate to access the part. </v>
          </cell>
          <cell r="AO484" t="str">
            <v>Remove and replace the part with standard Tools.</v>
          </cell>
          <cell r="AP484" t="str">
            <v xml:space="preserve">Reinstall in the reverse order. </v>
          </cell>
          <cell r="AR484" t="str">
            <v xml:space="preserve">Repair by exchange available at First or Second line without special facilities. </v>
          </cell>
          <cell r="AS484" t="str">
            <v xml:space="preserve">No consumeables predicted. </v>
          </cell>
          <cell r="AT484" t="str">
            <v xml:space="preserve">No Special Tools predicted. </v>
          </cell>
          <cell r="AU484">
            <v>1</v>
          </cell>
          <cell r="AV484" t="str">
            <v>No</v>
          </cell>
          <cell r="AW484" t="str">
            <v xml:space="preserve">No predicted life limitations. </v>
          </cell>
          <cell r="AY484">
            <v>507</v>
          </cell>
        </row>
        <row r="485">
          <cell r="A485">
            <v>508</v>
          </cell>
          <cell r="B485">
            <v>4</v>
          </cell>
          <cell r="C485" t="str">
            <v>Z-W-M6</v>
          </cell>
          <cell r="E485" t="str">
            <v>AUXILIARY TANK - 3 - REPAIR</v>
          </cell>
          <cell r="F485" t="str">
            <v>Spacer</v>
          </cell>
          <cell r="G485" t="str">
            <v>Immersed Pump LRU</v>
          </cell>
          <cell r="H485" t="str">
            <v>Washer - M6 - Pump Mounting</v>
          </cell>
          <cell r="I485">
            <v>6</v>
          </cell>
          <cell r="J485">
            <v>6</v>
          </cell>
          <cell r="K485">
            <v>1.6613753838518822E-2</v>
          </cell>
          <cell r="L485">
            <v>9.9682523031112941E-2</v>
          </cell>
          <cell r="M485">
            <v>9.9682523031112946E-8</v>
          </cell>
          <cell r="N485">
            <v>10031848.809523808</v>
          </cell>
          <cell r="O485" t="str">
            <v>NPRD 95 P2-237, Washer P# 7748743 - 1/1685.3506M GM converted to hours</v>
          </cell>
          <cell r="Q485">
            <v>1</v>
          </cell>
          <cell r="R485">
            <v>1.0833333333333333</v>
          </cell>
          <cell r="S485">
            <v>1.7998233325062056E-2</v>
          </cell>
          <cell r="T485">
            <v>9</v>
          </cell>
          <cell r="U485">
            <v>9</v>
          </cell>
          <cell r="V485" t="str">
            <v>99</v>
          </cell>
          <cell r="W485">
            <v>481</v>
          </cell>
          <cell r="X485" t="str">
            <v>AUXILIARY TANK - 3 - REPAIR</v>
          </cell>
          <cell r="Y485" t="str">
            <v>Y</v>
          </cell>
          <cell r="Z485" t="str">
            <v>Predicted to be repairable in situ. Expected to need 1 mechanic to conduct maintenance.  Remove the Top Access Plate. Remove Protective box mounted to the Top Access Plate to access the part. Remove and replace the part with standard Tools.Reinstall in th</v>
          </cell>
          <cell r="AA485" t="str">
            <v>YES</v>
          </cell>
          <cell r="AB485" t="str">
            <v>NO</v>
          </cell>
          <cell r="AC485">
            <v>0</v>
          </cell>
          <cell r="AD485">
            <v>0.22500000000000001</v>
          </cell>
          <cell r="AE485">
            <v>0.6333333333333333</v>
          </cell>
          <cell r="AF485">
            <v>0.22500000000000001</v>
          </cell>
          <cell r="AG485">
            <v>0</v>
          </cell>
          <cell r="AH485">
            <v>0</v>
          </cell>
          <cell r="AI485">
            <v>0</v>
          </cell>
          <cell r="AJ485">
            <v>1.0833333333333333</v>
          </cell>
          <cell r="AK485" t="str">
            <v xml:space="preserve">Predicted to be repairable in situ. </v>
          </cell>
          <cell r="AL485" t="str">
            <v xml:space="preserve">Expected to need 1 mechanic to conduct maintenance.  </v>
          </cell>
          <cell r="AN485" t="str">
            <v xml:space="preserve">Remove the Top Access Plate. Remove Protective box mounted to the Top Access Plate to access the part. </v>
          </cell>
          <cell r="AO485" t="str">
            <v>Remove and replace the part with standard Tools.</v>
          </cell>
          <cell r="AP485" t="str">
            <v xml:space="preserve">Reinstall in the reverse order. </v>
          </cell>
          <cell r="AR485" t="str">
            <v xml:space="preserve">Repair by exchange available at First or Second line without special facilities. </v>
          </cell>
          <cell r="AS485" t="str">
            <v xml:space="preserve">No consumeables predicted. </v>
          </cell>
          <cell r="AT485" t="str">
            <v xml:space="preserve">No Special Tools predicted. </v>
          </cell>
          <cell r="AU485">
            <v>1</v>
          </cell>
          <cell r="AV485" t="str">
            <v>No</v>
          </cell>
          <cell r="AW485" t="str">
            <v xml:space="preserve">No predicted life limitations. </v>
          </cell>
          <cell r="AY485">
            <v>508</v>
          </cell>
        </row>
        <row r="486">
          <cell r="A486">
            <v>509</v>
          </cell>
          <cell r="B486">
            <v>44</v>
          </cell>
          <cell r="C486" t="str">
            <v>SV15LOMDCF</v>
          </cell>
          <cell r="E486" t="str">
            <v>AUXILIARY TANK - 3 - REPAIR</v>
          </cell>
          <cell r="F486" t="str">
            <v>Fitting</v>
          </cell>
          <cell r="G486" t="str">
            <v>Inward Relief Port LRU (Air)</v>
          </cell>
          <cell r="H486" t="str">
            <v>M22 X 1.5 Bulkhead Connector</v>
          </cell>
          <cell r="I486">
            <v>1</v>
          </cell>
          <cell r="J486">
            <v>1</v>
          </cell>
          <cell r="K486">
            <v>2.5424000000000002</v>
          </cell>
          <cell r="L486">
            <v>2.5424000000000002</v>
          </cell>
          <cell r="M486">
            <v>2.5424000000000004E-6</v>
          </cell>
          <cell r="N486">
            <v>393329.13782252988</v>
          </cell>
          <cell r="O486" t="str">
            <v>NPRD 95 P2-49, Connector Adapter - 0.0908M converted to hours</v>
          </cell>
          <cell r="Q486">
            <v>1</v>
          </cell>
          <cell r="R486">
            <v>1.8833333333333333</v>
          </cell>
          <cell r="S486">
            <v>4.7881866666666673</v>
          </cell>
          <cell r="T486">
            <v>9</v>
          </cell>
          <cell r="U486">
            <v>10</v>
          </cell>
          <cell r="V486" t="str">
            <v>910</v>
          </cell>
          <cell r="W486">
            <v>482</v>
          </cell>
          <cell r="X486" t="str">
            <v>AUXILIARY TANK - 3 - REPAIR</v>
          </cell>
          <cell r="Y486" t="str">
            <v>Y</v>
          </cell>
          <cell r="Z486" t="str">
            <v>Not predicted to be repairable in situ without the removal of the Tank. Expected to need 2 mechanics to remove the tank.  Remove the Tank for access, See above for details. Remove Top plate to gain access to the Bulkhead to prevent excessive torque forces</v>
          </cell>
          <cell r="AA486" t="str">
            <v xml:space="preserve">No </v>
          </cell>
          <cell r="AB486" t="str">
            <v>Yes</v>
          </cell>
          <cell r="AC486">
            <v>0</v>
          </cell>
          <cell r="AD486">
            <v>0.875</v>
          </cell>
          <cell r="AE486">
            <v>0.05</v>
          </cell>
          <cell r="AF486">
            <v>0.875</v>
          </cell>
          <cell r="AG486">
            <v>8.3333333333333329E-2</v>
          </cell>
          <cell r="AH486">
            <v>0</v>
          </cell>
          <cell r="AI486">
            <v>0</v>
          </cell>
          <cell r="AJ486">
            <v>1.8833333333333333</v>
          </cell>
          <cell r="AK486" t="str">
            <v xml:space="preserve">Not predicted to be repairable in situ without the removal of the Tank. </v>
          </cell>
          <cell r="AL486" t="str">
            <v xml:space="preserve">Expected to need 2 mechanics to remove the tank.  </v>
          </cell>
          <cell r="AM486" t="str">
            <v xml:space="preserve">Remove the Tank for access, See above for details. Remove Top plate to gain access to the Bulkhead to prevent excessive torque forces. May require the removal of Safoam to gain access. </v>
          </cell>
          <cell r="AR486" t="str">
            <v xml:space="preserve">Repair by exchange available at First or Second line without special facilities. </v>
          </cell>
          <cell r="AS486" t="str">
            <v>Use thread-locking compound on fasteners. Use silicone grease on bonded seals for preservation.  Use anti-seizing grease/compound on bulkhead connectors and bolts.  Use  bonding compound on mounting strap clamp locations as required.</v>
          </cell>
          <cell r="AT486" t="str">
            <v xml:space="preserve">No Special Tools predicted. </v>
          </cell>
          <cell r="AU486">
            <v>2</v>
          </cell>
          <cell r="AV486" t="str">
            <v>No</v>
          </cell>
          <cell r="AW486" t="str">
            <v xml:space="preserve">No predicted life limitations. </v>
          </cell>
          <cell r="AY486">
            <v>509</v>
          </cell>
        </row>
        <row r="487">
          <cell r="A487">
            <v>510</v>
          </cell>
          <cell r="B487">
            <v>21</v>
          </cell>
          <cell r="C487" t="str">
            <v>MLN22</v>
          </cell>
          <cell r="E487" t="str">
            <v>AUXILIARY TANK - 3 - REPAIR</v>
          </cell>
          <cell r="F487" t="str">
            <v>Fitting</v>
          </cell>
          <cell r="G487" t="str">
            <v>Inward Relief Port LRU (Air)</v>
          </cell>
          <cell r="H487" t="str">
            <v>M22 X 1.5 Locknut</v>
          </cell>
          <cell r="I487">
            <v>2</v>
          </cell>
          <cell r="J487">
            <v>2</v>
          </cell>
          <cell r="K487">
            <v>4.4857137227114409E-2</v>
          </cell>
          <cell r="L487">
            <v>8.9714274454228818E-2</v>
          </cell>
          <cell r="M487">
            <v>8.9714274454228823E-8</v>
          </cell>
          <cell r="N487">
            <v>11146498.214285715</v>
          </cell>
          <cell r="O487" t="str">
            <v>NPRD 95 P2-146, Nut Plain Hexagon P# MS-51968-17- 1/624.2039M GM converted to hours.</v>
          </cell>
          <cell r="Q487">
            <v>1</v>
          </cell>
          <cell r="R487">
            <v>1.8833333333333333</v>
          </cell>
          <cell r="S487">
            <v>8.4480941777732133E-2</v>
          </cell>
          <cell r="T487">
            <v>9</v>
          </cell>
          <cell r="U487">
            <v>10</v>
          </cell>
          <cell r="V487" t="str">
            <v>910</v>
          </cell>
          <cell r="W487">
            <v>483</v>
          </cell>
          <cell r="X487" t="str">
            <v>AUXILIARY TANK - 3 - REPAIR</v>
          </cell>
          <cell r="Y487" t="str">
            <v>Y</v>
          </cell>
          <cell r="Z487" t="str">
            <v>Not predicted to be repairable in situ without the removal of the Tank. Expected to need 2 mechanics to remove the tank.  Remove the Tank for access, See above for details. Remove Top plate to gain access to the Bulkhead to prevent excessive torque forces</v>
          </cell>
          <cell r="AA487" t="str">
            <v xml:space="preserve">No </v>
          </cell>
          <cell r="AB487" t="str">
            <v>Yes</v>
          </cell>
          <cell r="AC487">
            <v>0</v>
          </cell>
          <cell r="AD487">
            <v>0.875</v>
          </cell>
          <cell r="AE487">
            <v>0.05</v>
          </cell>
          <cell r="AF487">
            <v>0.875</v>
          </cell>
          <cell r="AG487">
            <v>8.3333333333333329E-2</v>
          </cell>
          <cell r="AH487">
            <v>0</v>
          </cell>
          <cell r="AI487">
            <v>0</v>
          </cell>
          <cell r="AJ487">
            <v>1.8833333333333333</v>
          </cell>
          <cell r="AK487" t="str">
            <v xml:space="preserve">Not predicted to be repairable in situ without the removal of the Tank. </v>
          </cell>
          <cell r="AL487" t="str">
            <v xml:space="preserve">Expected to need 2 mechanics to remove the tank.  </v>
          </cell>
          <cell r="AM487" t="str">
            <v xml:space="preserve">Remove the Tank for access, See above for details. Remove Top plate to gain access to the Bulkhead to prevent excessive torque forces. May require the removal of Safoam to gain access. </v>
          </cell>
          <cell r="AR487" t="str">
            <v xml:space="preserve">Repair by exchange available at First or Second line without special facilities. </v>
          </cell>
          <cell r="AS487" t="str">
            <v>Use thread-locking compound on fasteners. Use silicone grease on bonded seals for preservation.  Use anti-seizing grease/compound on bulkhead connectors and bolts.  Use  bonding compound on mounting strap clamp locations as required.</v>
          </cell>
          <cell r="AT487" t="str">
            <v xml:space="preserve">No Special Tools predicted. </v>
          </cell>
          <cell r="AU487">
            <v>2</v>
          </cell>
          <cell r="AV487" t="str">
            <v>No</v>
          </cell>
          <cell r="AW487" t="str">
            <v xml:space="preserve">No predicted life limitations. </v>
          </cell>
          <cell r="AY487">
            <v>510</v>
          </cell>
        </row>
        <row r="488">
          <cell r="A488">
            <v>511</v>
          </cell>
          <cell r="B488">
            <v>6</v>
          </cell>
          <cell r="C488" t="str">
            <v>22MM BONDED</v>
          </cell>
          <cell r="E488" t="str">
            <v>AUXILIARY TANK - 3 - REPAIR</v>
          </cell>
          <cell r="F488" t="str">
            <v>Seal</v>
          </cell>
          <cell r="G488" t="str">
            <v>Inward Relief Port LRU (Air)</v>
          </cell>
          <cell r="H488" t="str">
            <v>M22 X 1.5 Bonded Seal</v>
          </cell>
          <cell r="I488">
            <v>1</v>
          </cell>
          <cell r="J488">
            <v>1</v>
          </cell>
          <cell r="K488">
            <v>0.19500000000000001</v>
          </cell>
          <cell r="L488">
            <v>0.19500000000000001</v>
          </cell>
          <cell r="M488">
            <v>1.9500000000000001E-7</v>
          </cell>
          <cell r="N488">
            <v>5128205.128205128</v>
          </cell>
          <cell r="O488" t="str">
            <v>NPRD 95 P2-179, Seal O-Ring - 0.0780 GF converted to GM.</v>
          </cell>
          <cell r="Q488">
            <v>1</v>
          </cell>
          <cell r="R488">
            <v>1.8833333333333333</v>
          </cell>
          <cell r="S488">
            <v>0.36725000000000002</v>
          </cell>
          <cell r="T488">
            <v>9</v>
          </cell>
          <cell r="U488">
            <v>10</v>
          </cell>
          <cell r="V488" t="str">
            <v>910</v>
          </cell>
          <cell r="W488">
            <v>484</v>
          </cell>
          <cell r="X488" t="str">
            <v>AUXILIARY TANK - 3 - REPAIR</v>
          </cell>
          <cell r="Y488" t="str">
            <v>Y</v>
          </cell>
          <cell r="Z488" t="str">
            <v>Not predicted to be repairable in situ without the removal of the Tank. Expected to need 2 mechanics to remove the tank.  Remove the Tank for access, See above for details. Remove Top plate to gain access to the Bulkhead to prevent excessive torque forces</v>
          </cell>
          <cell r="AA488" t="str">
            <v xml:space="preserve">No </v>
          </cell>
          <cell r="AB488" t="str">
            <v>Yes</v>
          </cell>
          <cell r="AC488">
            <v>0</v>
          </cell>
          <cell r="AD488">
            <v>0.875</v>
          </cell>
          <cell r="AE488">
            <v>0.05</v>
          </cell>
          <cell r="AF488">
            <v>0.875</v>
          </cell>
          <cell r="AG488">
            <v>8.3333333333333329E-2</v>
          </cell>
          <cell r="AH488">
            <v>0</v>
          </cell>
          <cell r="AI488">
            <v>0</v>
          </cell>
          <cell r="AJ488">
            <v>1.8833333333333333</v>
          </cell>
          <cell r="AK488" t="str">
            <v xml:space="preserve">Not predicted to be repairable in situ without the removal of the Tank. </v>
          </cell>
          <cell r="AL488" t="str">
            <v xml:space="preserve">Expected to need 2 mechanics to remove the tank.  </v>
          </cell>
          <cell r="AM488" t="str">
            <v xml:space="preserve">Remove the Tank for access, See above for details. Remove Top plate to gain access to the Bulkhead to prevent excessive torque forces. May require the removal of Safoam to gain access. </v>
          </cell>
          <cell r="AR488" t="str">
            <v xml:space="preserve">Repair by exchange available at First or Second line without special facilities. </v>
          </cell>
          <cell r="AS488" t="str">
            <v>Use thread-locking compound on fasteners. Use silicone grease on bonded seals for preservation.  Use anti-seizing grease/compound on bulkhead connectors and bolts.  Use  bonding compound on mounting strap clamp locations as required.</v>
          </cell>
          <cell r="AT488" t="str">
            <v xml:space="preserve">No Special Tools predicted. </v>
          </cell>
          <cell r="AU488">
            <v>2</v>
          </cell>
          <cell r="AV488" t="str">
            <v>yes - 10 years</v>
          </cell>
          <cell r="AW488" t="str">
            <v>Life Limited.  Exchange at 10 years.</v>
          </cell>
          <cell r="AY488">
            <v>511</v>
          </cell>
        </row>
        <row r="489">
          <cell r="A489">
            <v>512</v>
          </cell>
          <cell r="B489">
            <v>24</v>
          </cell>
          <cell r="C489" t="str">
            <v>EW15LOMDCF</v>
          </cell>
          <cell r="E489" t="str">
            <v>AUXILIARY TANK - 3 - REPAIR</v>
          </cell>
          <cell r="F489" t="str">
            <v>Fitting</v>
          </cell>
          <cell r="G489" t="str">
            <v>Inward Relief Port LRU (Air)</v>
          </cell>
          <cell r="H489" t="str">
            <v>M22 X 1.5 90° Swivel Fem/Fixed Male Union</v>
          </cell>
          <cell r="I489">
            <v>1</v>
          </cell>
          <cell r="J489">
            <v>1</v>
          </cell>
          <cell r="K489">
            <v>2.5424000000000002</v>
          </cell>
          <cell r="L489">
            <v>2.5424000000000002</v>
          </cell>
          <cell r="M489">
            <v>2.5424000000000004E-6</v>
          </cell>
          <cell r="N489">
            <v>393329.13782252988</v>
          </cell>
          <cell r="O489" t="str">
            <v>NPRD 95 P2-49, Connector Adapter - 0.0908M converted to hours</v>
          </cell>
          <cell r="Q489">
            <v>1</v>
          </cell>
          <cell r="R489">
            <v>0.18333333333333332</v>
          </cell>
          <cell r="S489">
            <v>0.46610666666666667</v>
          </cell>
          <cell r="T489">
            <v>9</v>
          </cell>
          <cell r="U489">
            <v>10</v>
          </cell>
          <cell r="V489" t="str">
            <v>910</v>
          </cell>
          <cell r="W489">
            <v>485</v>
          </cell>
          <cell r="X489" t="str">
            <v>AUXILIARY TANK - 3 - REPAIR</v>
          </cell>
          <cell r="Y489" t="str">
            <v>Y</v>
          </cell>
          <cell r="Z489" t="str">
            <v>Predicted to be repairable in situ. Expected to need 1 mechanic to conduct maintenance.  Remove and replace the part with standard Tools. Repair by exchange available at First or Second line without special facilities. No consumeables predicted. No Specia</v>
          </cell>
          <cell r="AA489" t="str">
            <v>YES</v>
          </cell>
          <cell r="AB489" t="str">
            <v>NO</v>
          </cell>
          <cell r="AC489">
            <v>0</v>
          </cell>
          <cell r="AD489">
            <v>0</v>
          </cell>
          <cell r="AE489">
            <v>0.18333333333333332</v>
          </cell>
          <cell r="AF489">
            <v>0</v>
          </cell>
          <cell r="AG489">
            <v>0</v>
          </cell>
          <cell r="AH489">
            <v>0</v>
          </cell>
          <cell r="AI489">
            <v>0</v>
          </cell>
          <cell r="AJ489">
            <v>0.18333333333333332</v>
          </cell>
          <cell r="AK489" t="str">
            <v xml:space="preserve">Predicted to be repairable in situ. </v>
          </cell>
          <cell r="AL489" t="str">
            <v xml:space="preserve">Expected to need 1 mechanic to conduct maintenance.  </v>
          </cell>
          <cell r="AO489" t="str">
            <v xml:space="preserve">Remove and replace the part with standard Tools. </v>
          </cell>
          <cell r="AR489" t="str">
            <v xml:space="preserve">Repair by exchange available at First or Second line without special facilities. </v>
          </cell>
          <cell r="AS489" t="str">
            <v xml:space="preserve">No consumeables predicted. </v>
          </cell>
          <cell r="AT489" t="str">
            <v xml:space="preserve">No Special Tools predicted. </v>
          </cell>
          <cell r="AU489">
            <v>1</v>
          </cell>
          <cell r="AV489" t="str">
            <v>No</v>
          </cell>
          <cell r="AW489" t="str">
            <v xml:space="preserve">No predicted life limitations. </v>
          </cell>
          <cell r="AY489">
            <v>512</v>
          </cell>
        </row>
        <row r="490">
          <cell r="A490">
            <v>513</v>
          </cell>
          <cell r="B490">
            <v>43</v>
          </cell>
          <cell r="C490" t="str">
            <v>G15LCFX</v>
          </cell>
          <cell r="E490" t="str">
            <v>AUXILIARY TANK - 3 - REPAIR</v>
          </cell>
          <cell r="F490" t="str">
            <v>Fitting</v>
          </cell>
          <cell r="G490" t="str">
            <v>Inward Relief Port LRU (Air)</v>
          </cell>
          <cell r="H490" t="str">
            <v>M22 X 1.5 Male / Male Adaptor</v>
          </cell>
          <cell r="I490">
            <v>1</v>
          </cell>
          <cell r="J490">
            <v>1</v>
          </cell>
          <cell r="K490">
            <v>2.5424000000000002</v>
          </cell>
          <cell r="L490">
            <v>2.5424000000000002</v>
          </cell>
          <cell r="M490">
            <v>2.5424000000000004E-6</v>
          </cell>
          <cell r="N490">
            <v>393329.13782252988</v>
          </cell>
          <cell r="O490" t="str">
            <v>NPRD 95 P2-49, Connector Adapter - 0.0908M converted to hours</v>
          </cell>
          <cell r="Q490">
            <v>1</v>
          </cell>
          <cell r="R490">
            <v>0.26666666666666666</v>
          </cell>
          <cell r="S490">
            <v>0.67797333333333343</v>
          </cell>
          <cell r="T490">
            <v>9</v>
          </cell>
          <cell r="U490">
            <v>10</v>
          </cell>
          <cell r="V490" t="str">
            <v>910</v>
          </cell>
          <cell r="W490">
            <v>486</v>
          </cell>
          <cell r="X490" t="str">
            <v>AUXILIARY TANK - 3 - REPAIR</v>
          </cell>
          <cell r="Y490" t="str">
            <v>Y</v>
          </cell>
          <cell r="Z490" t="str">
            <v>Predicted to be repairable in situ. Expected to need 1 mechanic to conduct maintenance.  Remove and replace the part with standard Tools. Repair by exchange available at First or Second line without special facilities. No consumeables predicted. No Specia</v>
          </cell>
          <cell r="AA490" t="str">
            <v>YES</v>
          </cell>
          <cell r="AB490" t="str">
            <v>NO</v>
          </cell>
          <cell r="AC490">
            <v>0</v>
          </cell>
          <cell r="AD490">
            <v>0</v>
          </cell>
          <cell r="AE490">
            <v>0.26666666666666666</v>
          </cell>
          <cell r="AF490">
            <v>0</v>
          </cell>
          <cell r="AG490">
            <v>0</v>
          </cell>
          <cell r="AH490">
            <v>0</v>
          </cell>
          <cell r="AI490">
            <v>0</v>
          </cell>
          <cell r="AJ490">
            <v>0.26666666666666666</v>
          </cell>
          <cell r="AK490" t="str">
            <v xml:space="preserve">Predicted to be repairable in situ. </v>
          </cell>
          <cell r="AL490" t="str">
            <v xml:space="preserve">Expected to need 1 mechanic to conduct maintenance.  </v>
          </cell>
          <cell r="AO490" t="str">
            <v xml:space="preserve">Remove and replace the part with standard Tools. </v>
          </cell>
          <cell r="AR490" t="str">
            <v xml:space="preserve">Repair by exchange available at First or Second line without special facilities. </v>
          </cell>
          <cell r="AS490" t="str">
            <v xml:space="preserve">No consumeables predicted. </v>
          </cell>
          <cell r="AT490" t="str">
            <v xml:space="preserve">No Special Tools predicted. </v>
          </cell>
          <cell r="AU490">
            <v>1</v>
          </cell>
          <cell r="AV490" t="str">
            <v>No</v>
          </cell>
          <cell r="AW490" t="str">
            <v xml:space="preserve">No predicted life limitations. </v>
          </cell>
          <cell r="AY490">
            <v>513</v>
          </cell>
        </row>
        <row r="491">
          <cell r="A491">
            <v>514</v>
          </cell>
          <cell r="B491">
            <v>30</v>
          </cell>
          <cell r="C491" t="str">
            <v>FT28198</v>
          </cell>
          <cell r="E491" t="str">
            <v>AUXILIARY TANK - 3 - REPAIR</v>
          </cell>
          <cell r="F491" t="str">
            <v>Fastener</v>
          </cell>
          <cell r="G491" t="str">
            <v>Earthing Boss</v>
          </cell>
          <cell r="H491" t="str">
            <v>M8 Earthing Boss</v>
          </cell>
          <cell r="I491">
            <v>1</v>
          </cell>
          <cell r="J491">
            <v>1</v>
          </cell>
          <cell r="K491">
            <v>5.6000000000000001E-2</v>
          </cell>
          <cell r="L491">
            <v>5.6000000000000001E-2</v>
          </cell>
          <cell r="M491">
            <v>5.5999999999999999E-8</v>
          </cell>
          <cell r="N491">
            <v>17857142.857142858</v>
          </cell>
          <cell r="O491" t="str">
            <v>NPRD 95 P2-20, Bolt Hex Head - 0.0020M converted to hours</v>
          </cell>
          <cell r="Q491">
            <v>1</v>
          </cell>
          <cell r="R491">
            <v>0.05</v>
          </cell>
          <cell r="S491">
            <v>2.8000000000000004E-3</v>
          </cell>
          <cell r="T491">
            <v>9</v>
          </cell>
          <cell r="U491">
            <v>11</v>
          </cell>
          <cell r="V491" t="str">
            <v>911</v>
          </cell>
          <cell r="W491">
            <v>487</v>
          </cell>
          <cell r="X491" t="str">
            <v>AUXILIARY TANK - 3 - REPAIR</v>
          </cell>
          <cell r="Y491" t="str">
            <v>Y</v>
          </cell>
          <cell r="Z491" t="str">
            <v>Predicted to be repairable in situ. Expected to need 1 mechanic to conduct maintenance.  Remove and replace the part with standard Tools. Repair by exchange available at First or Second line without special facilities. No consumeables predicted. No Specia</v>
          </cell>
          <cell r="AA491" t="str">
            <v>YES</v>
          </cell>
          <cell r="AB491" t="str">
            <v>NO</v>
          </cell>
          <cell r="AC491">
            <v>0</v>
          </cell>
          <cell r="AD491">
            <v>0</v>
          </cell>
          <cell r="AE491">
            <v>0.05</v>
          </cell>
          <cell r="AF491">
            <v>0</v>
          </cell>
          <cell r="AG491">
            <v>0</v>
          </cell>
          <cell r="AH491">
            <v>0</v>
          </cell>
          <cell r="AI491">
            <v>0</v>
          </cell>
          <cell r="AJ491">
            <v>0.05</v>
          </cell>
          <cell r="AK491" t="str">
            <v xml:space="preserve">Predicted to be repairable in situ. </v>
          </cell>
          <cell r="AL491" t="str">
            <v xml:space="preserve">Expected to need 1 mechanic to conduct maintenance.  </v>
          </cell>
          <cell r="AO491" t="str">
            <v xml:space="preserve">Remove and replace the part with standard Tools. </v>
          </cell>
          <cell r="AR491" t="str">
            <v xml:space="preserve">Repair by exchange available at First or Second line without special facilities. </v>
          </cell>
          <cell r="AS491" t="str">
            <v xml:space="preserve">No consumeables predicted. </v>
          </cell>
          <cell r="AT491" t="str">
            <v xml:space="preserve">No Special Tools predicted. </v>
          </cell>
          <cell r="AU491">
            <v>1</v>
          </cell>
          <cell r="AV491" t="str">
            <v>No</v>
          </cell>
          <cell r="AW491" t="str">
            <v xml:space="preserve">No predicted life limitations. </v>
          </cell>
          <cell r="AY491">
            <v>514</v>
          </cell>
        </row>
        <row r="492">
          <cell r="A492">
            <v>515</v>
          </cell>
          <cell r="B492">
            <v>31</v>
          </cell>
          <cell r="C492" t="str">
            <v>BT-M3-20CSK</v>
          </cell>
          <cell r="E492" t="str">
            <v>AUXILIARY TANK - 3 - REPAIR</v>
          </cell>
          <cell r="F492" t="str">
            <v>Fastener</v>
          </cell>
          <cell r="G492" t="str">
            <v>Earthing Boss</v>
          </cell>
          <cell r="H492" t="str">
            <v>M3 CSK SCREW</v>
          </cell>
          <cell r="I492">
            <v>1</v>
          </cell>
          <cell r="J492">
            <v>1</v>
          </cell>
          <cell r="K492">
            <v>5.6000000000000001E-2</v>
          </cell>
          <cell r="L492">
            <v>5.6000000000000001E-2</v>
          </cell>
          <cell r="M492">
            <v>5.5999999999999999E-8</v>
          </cell>
          <cell r="N492">
            <v>17857142.857142858</v>
          </cell>
          <cell r="O492" t="str">
            <v>NPRD 95 P2-20, Bolt Hex Head - 0.0020M converted to hours</v>
          </cell>
          <cell r="Q492">
            <v>1</v>
          </cell>
          <cell r="R492">
            <v>0.05</v>
          </cell>
          <cell r="S492">
            <v>2.8000000000000004E-3</v>
          </cell>
          <cell r="T492">
            <v>9</v>
          </cell>
          <cell r="U492">
            <v>11</v>
          </cell>
          <cell r="V492" t="str">
            <v>911</v>
          </cell>
          <cell r="W492">
            <v>488</v>
          </cell>
          <cell r="X492" t="str">
            <v>AUXILIARY TANK - 3 - REPAIR</v>
          </cell>
          <cell r="Y492" t="str">
            <v>Y</v>
          </cell>
          <cell r="Z492" t="str">
            <v>Predicted to be repairable in situ. Expected to need 1 mechanic to conduct maintenance.  Remove and replace the part with standard Tools. Repair by exchange available at First or Second line without special facilities. No consumeables predicted. No Specia</v>
          </cell>
          <cell r="AA492" t="str">
            <v>YES</v>
          </cell>
          <cell r="AB492" t="str">
            <v>NO</v>
          </cell>
          <cell r="AC492">
            <v>0</v>
          </cell>
          <cell r="AD492">
            <v>0</v>
          </cell>
          <cell r="AE492">
            <v>0.05</v>
          </cell>
          <cell r="AF492">
            <v>0</v>
          </cell>
          <cell r="AG492">
            <v>0</v>
          </cell>
          <cell r="AH492">
            <v>0</v>
          </cell>
          <cell r="AI492">
            <v>0</v>
          </cell>
          <cell r="AJ492">
            <v>0.05</v>
          </cell>
          <cell r="AK492" t="str">
            <v xml:space="preserve">Predicted to be repairable in situ. </v>
          </cell>
          <cell r="AL492" t="str">
            <v xml:space="preserve">Expected to need 1 mechanic to conduct maintenance.  </v>
          </cell>
          <cell r="AO492" t="str">
            <v xml:space="preserve">Remove and replace the part with standard Tools. </v>
          </cell>
          <cell r="AR492" t="str">
            <v xml:space="preserve">Repair by exchange available at First or Second line without special facilities. </v>
          </cell>
          <cell r="AS492" t="str">
            <v xml:space="preserve">No consumeables predicted. </v>
          </cell>
          <cell r="AT492" t="str">
            <v xml:space="preserve">No Special Tools predicted. </v>
          </cell>
          <cell r="AU492">
            <v>1</v>
          </cell>
          <cell r="AV492" t="str">
            <v>No</v>
          </cell>
          <cell r="AW492" t="str">
            <v xml:space="preserve">No predicted life limitations. </v>
          </cell>
          <cell r="AY492">
            <v>515</v>
          </cell>
        </row>
        <row r="493">
          <cell r="A493">
            <v>516</v>
          </cell>
          <cell r="B493">
            <v>18</v>
          </cell>
          <cell r="C493" t="str">
            <v>BT-M8X10HX</v>
          </cell>
          <cell r="E493" t="str">
            <v>AUXILIARY TANK - 3 - REPAIR</v>
          </cell>
          <cell r="F493" t="str">
            <v>Fastener</v>
          </cell>
          <cell r="G493" t="str">
            <v>Earthing Boss</v>
          </cell>
          <cell r="H493" t="str">
            <v>M8 BOLT HX HEAD</v>
          </cell>
          <cell r="I493">
            <v>1</v>
          </cell>
          <cell r="J493">
            <v>1</v>
          </cell>
          <cell r="K493">
            <v>5.6000000000000001E-2</v>
          </cell>
          <cell r="L493">
            <v>5.6000000000000001E-2</v>
          </cell>
          <cell r="M493">
            <v>5.5999999999999999E-8</v>
          </cell>
          <cell r="N493">
            <v>17857142.857142858</v>
          </cell>
          <cell r="O493" t="str">
            <v>NPRD 95 P2-20, Bolt Hex Head - 0.0020M converted to hours</v>
          </cell>
          <cell r="Q493">
            <v>1</v>
          </cell>
          <cell r="R493">
            <v>0.05</v>
          </cell>
          <cell r="S493">
            <v>2.8000000000000004E-3</v>
          </cell>
          <cell r="T493">
            <v>9</v>
          </cell>
          <cell r="U493">
            <v>11</v>
          </cell>
          <cell r="V493" t="str">
            <v>911</v>
          </cell>
          <cell r="W493">
            <v>489</v>
          </cell>
          <cell r="X493" t="str">
            <v>AUXILIARY TANK - 3 - REPAIR</v>
          </cell>
          <cell r="Y493" t="str">
            <v>Y</v>
          </cell>
          <cell r="Z493" t="str">
            <v>Predicted to be repairable in situ. Expected to need 1 mechanic to conduct maintenance.  Remove and replace the part with standard Tools. Repair by exchange available at First or Second line without special facilities. No consumeables predicted. No Specia</v>
          </cell>
          <cell r="AA493" t="str">
            <v>YES</v>
          </cell>
          <cell r="AB493" t="str">
            <v>NO</v>
          </cell>
          <cell r="AC493">
            <v>0</v>
          </cell>
          <cell r="AD493">
            <v>0</v>
          </cell>
          <cell r="AE493">
            <v>0.05</v>
          </cell>
          <cell r="AF493">
            <v>0</v>
          </cell>
          <cell r="AG493">
            <v>0</v>
          </cell>
          <cell r="AH493">
            <v>0</v>
          </cell>
          <cell r="AI493">
            <v>0</v>
          </cell>
          <cell r="AJ493">
            <v>0.05</v>
          </cell>
          <cell r="AK493" t="str">
            <v xml:space="preserve">Predicted to be repairable in situ. </v>
          </cell>
          <cell r="AL493" t="str">
            <v xml:space="preserve">Expected to need 1 mechanic to conduct maintenance.  </v>
          </cell>
          <cell r="AO493" t="str">
            <v xml:space="preserve">Remove and replace the part with standard Tools. </v>
          </cell>
          <cell r="AR493" t="str">
            <v xml:space="preserve">Repair by exchange available at First or Second line without special facilities. </v>
          </cell>
          <cell r="AS493" t="str">
            <v xml:space="preserve">No consumeables predicted. </v>
          </cell>
          <cell r="AT493" t="str">
            <v xml:space="preserve">No Special Tools predicted. </v>
          </cell>
          <cell r="AU493">
            <v>1</v>
          </cell>
          <cell r="AV493" t="str">
            <v>No</v>
          </cell>
          <cell r="AW493" t="str">
            <v xml:space="preserve">No predicted life limitations. </v>
          </cell>
          <cell r="AY493">
            <v>516</v>
          </cell>
        </row>
        <row r="494">
          <cell r="A494">
            <v>517</v>
          </cell>
          <cell r="B494">
            <v>49</v>
          </cell>
          <cell r="C494" t="str">
            <v>FT28230</v>
          </cell>
          <cell r="E494" t="str">
            <v>AUXILIARY TANK - 3 - REPAIR</v>
          </cell>
          <cell r="F494" t="str">
            <v>Insert</v>
          </cell>
          <cell r="G494" t="str">
            <v xml:space="preserve">Drain Plug Assembly </v>
          </cell>
          <cell r="H494" t="str">
            <v xml:space="preserve">M24 X 1.5 Nut Insert (RM) </v>
          </cell>
          <cell r="I494">
            <v>1</v>
          </cell>
          <cell r="J494">
            <v>1</v>
          </cell>
          <cell r="K494">
            <v>0.44800000000000001</v>
          </cell>
          <cell r="L494">
            <v>0.44800000000000001</v>
          </cell>
          <cell r="M494">
            <v>4.4799999999999999E-7</v>
          </cell>
          <cell r="N494">
            <v>2232142.8571428573</v>
          </cell>
          <cell r="O494" t="str">
            <v>NPRD 95 P2-122, Insert Mount Engine - 0.0160M converted to hours.</v>
          </cell>
          <cell r="Q494">
            <v>1</v>
          </cell>
          <cell r="R494">
            <v>1.1000000000000001</v>
          </cell>
          <cell r="S494">
            <v>0.49279999999999996</v>
          </cell>
          <cell r="T494">
            <v>9</v>
          </cell>
          <cell r="U494">
            <v>12</v>
          </cell>
          <cell r="V494" t="str">
            <v>912</v>
          </cell>
          <cell r="W494">
            <v>490</v>
          </cell>
          <cell r="X494" t="str">
            <v>AUXILIARY TANK - 3 - REPAIR</v>
          </cell>
          <cell r="Y494" t="str">
            <v>Y</v>
          </cell>
          <cell r="Z494" t="str">
            <v>Not predicted to be repairable in situ without the removal of the Tank. Expected to need 2 mechanics to remove the tank.  Remove and replace tank in accordance with above.  V. difficult to repair.  Tank will be beyond economic repair. Repair by exchange a</v>
          </cell>
          <cell r="AA494" t="str">
            <v xml:space="preserve">NO </v>
          </cell>
          <cell r="AB494" t="str">
            <v>YES</v>
          </cell>
          <cell r="AC494">
            <v>0</v>
          </cell>
          <cell r="AD494">
            <v>0.5</v>
          </cell>
          <cell r="AE494">
            <v>1.6666666666666666E-2</v>
          </cell>
          <cell r="AF494">
            <v>0.5</v>
          </cell>
          <cell r="AG494">
            <v>8.3333333333333329E-2</v>
          </cell>
          <cell r="AH494">
            <v>0</v>
          </cell>
          <cell r="AI494">
            <v>0</v>
          </cell>
          <cell r="AJ494">
            <v>1.1000000000000001</v>
          </cell>
          <cell r="AK494" t="str">
            <v xml:space="preserve">Not predicted to be repairable in situ without the removal of the Tank. </v>
          </cell>
          <cell r="AL494" t="str">
            <v xml:space="preserve">Expected to need 2 mechanics to remove the tank.  </v>
          </cell>
          <cell r="AM494" t="str">
            <v xml:space="preserve">Remove and replace tank in accordance with above.  </v>
          </cell>
          <cell r="AN494" t="str">
            <v xml:space="preserve">V. difficult to repair.  Tank will be beyond economic repair. </v>
          </cell>
          <cell r="AR494" t="str">
            <v xml:space="preserve">Repair by exchange available at First or Second line without special facilities. </v>
          </cell>
          <cell r="AS494" t="str">
            <v>Use thread-locking compound on fasteners. Use silicone grease on bonded seals for preservation.  Use anti-seizing grease/compound on bulkhead connectors and bolts.  Use  bonding compound on mounting strap clamp locations as required.</v>
          </cell>
          <cell r="AT494" t="str">
            <v xml:space="preserve">No Special Tools predicted. </v>
          </cell>
          <cell r="AU494">
            <v>2</v>
          </cell>
          <cell r="AV494" t="str">
            <v>No</v>
          </cell>
          <cell r="AW494" t="str">
            <v xml:space="preserve">No predicted life limitations. </v>
          </cell>
          <cell r="AY494">
            <v>517</v>
          </cell>
        </row>
        <row r="495">
          <cell r="A495">
            <v>518</v>
          </cell>
          <cell r="B495">
            <v>9</v>
          </cell>
          <cell r="C495" t="str">
            <v>ROV16SCFX</v>
          </cell>
          <cell r="E495" t="str">
            <v>AUXILIARY TANK - 3 - REPAIR</v>
          </cell>
          <cell r="F495" t="str">
            <v>Fitting</v>
          </cell>
          <cell r="G495" t="str">
            <v xml:space="preserve">Drain Plug Assembly </v>
          </cell>
          <cell r="H495" t="str">
            <v>M24 X 1.5 Solid Plug</v>
          </cell>
          <cell r="I495">
            <v>1</v>
          </cell>
          <cell r="J495">
            <v>1</v>
          </cell>
          <cell r="K495">
            <v>0.29959999999999998</v>
          </cell>
          <cell r="L495">
            <v>0.29959999999999998</v>
          </cell>
          <cell r="M495">
            <v>2.9959999999999996E-7</v>
          </cell>
          <cell r="N495">
            <v>3337783.7116154875</v>
          </cell>
          <cell r="O495" t="str">
            <v>NPRD 95 P2-152, Plug - 0.0107M converted to hours</v>
          </cell>
          <cell r="Q495">
            <v>1</v>
          </cell>
          <cell r="R495">
            <v>0.18333333333333332</v>
          </cell>
          <cell r="S495">
            <v>5.4926666666666658E-2</v>
          </cell>
          <cell r="T495">
            <v>9</v>
          </cell>
          <cell r="U495">
            <v>12</v>
          </cell>
          <cell r="V495" t="str">
            <v>912</v>
          </cell>
          <cell r="W495">
            <v>491</v>
          </cell>
          <cell r="X495" t="str">
            <v>AUXILIARY TANK - 3 - REPAIR</v>
          </cell>
          <cell r="Y495" t="str">
            <v>Y</v>
          </cell>
          <cell r="Z495" t="str">
            <v>Predicted to be repairable in situ. Expected to need 1 mechanic to conduct maintenance.  Remove and replace the part with standard Tools. Repair by exchange available at First or Second line without special facilities. No consumeables predicted. No Specia</v>
          </cell>
          <cell r="AA495" t="str">
            <v>YES</v>
          </cell>
          <cell r="AB495" t="str">
            <v>NO</v>
          </cell>
          <cell r="AC495">
            <v>0</v>
          </cell>
          <cell r="AD495">
            <v>0</v>
          </cell>
          <cell r="AE495">
            <v>0.18333333333333332</v>
          </cell>
          <cell r="AF495">
            <v>0</v>
          </cell>
          <cell r="AG495">
            <v>0</v>
          </cell>
          <cell r="AH495">
            <v>0</v>
          </cell>
          <cell r="AI495">
            <v>0</v>
          </cell>
          <cell r="AJ495">
            <v>0.18333333333333332</v>
          </cell>
          <cell r="AK495" t="str">
            <v xml:space="preserve">Predicted to be repairable in situ. </v>
          </cell>
          <cell r="AL495" t="str">
            <v xml:space="preserve">Expected to need 1 mechanic to conduct maintenance.  </v>
          </cell>
          <cell r="AO495" t="str">
            <v xml:space="preserve">Remove and replace the part with standard Tools. </v>
          </cell>
          <cell r="AR495" t="str">
            <v xml:space="preserve">Repair by exchange available at First or Second line without special facilities. </v>
          </cell>
          <cell r="AS495" t="str">
            <v xml:space="preserve">No consumeables predicted. </v>
          </cell>
          <cell r="AT495" t="str">
            <v xml:space="preserve">No Special Tools predicted. </v>
          </cell>
          <cell r="AU495">
            <v>1</v>
          </cell>
          <cell r="AV495" t="str">
            <v>No</v>
          </cell>
          <cell r="AW495" t="str">
            <v xml:space="preserve">No predicted life limitations. </v>
          </cell>
          <cell r="AY495">
            <v>518</v>
          </cell>
        </row>
        <row r="496">
          <cell r="A496">
            <v>519</v>
          </cell>
          <cell r="B496">
            <v>6</v>
          </cell>
          <cell r="C496" t="str">
            <v>24MM BONDED</v>
          </cell>
          <cell r="E496" t="str">
            <v>AUXILIARY TANK - 3 - REPAIR</v>
          </cell>
          <cell r="F496" t="str">
            <v>Seal</v>
          </cell>
          <cell r="G496" t="str">
            <v xml:space="preserve">Drain Plug Assembly </v>
          </cell>
          <cell r="H496" t="str">
            <v>M24 X 1.5 Bonded Seal</v>
          </cell>
          <cell r="I496">
            <v>1</v>
          </cell>
          <cell r="J496">
            <v>1</v>
          </cell>
          <cell r="K496">
            <v>0.19500000000000001</v>
          </cell>
          <cell r="L496">
            <v>0.19500000000000001</v>
          </cell>
          <cell r="M496">
            <v>1.9500000000000001E-7</v>
          </cell>
          <cell r="N496">
            <v>5128205.128205128</v>
          </cell>
          <cell r="O496" t="str">
            <v>NPRD 95 P2-179, Seal O-Ring - 0.0780 GF converted to GM.</v>
          </cell>
          <cell r="Q496">
            <v>1</v>
          </cell>
          <cell r="R496">
            <v>1.8833333333333333</v>
          </cell>
          <cell r="S496">
            <v>0.36725000000000002</v>
          </cell>
          <cell r="T496">
            <v>9</v>
          </cell>
          <cell r="U496">
            <v>12</v>
          </cell>
          <cell r="V496" t="str">
            <v>912</v>
          </cell>
          <cell r="W496">
            <v>492</v>
          </cell>
          <cell r="X496" t="str">
            <v>AUXILIARY TANK - 3 - REPAIR</v>
          </cell>
          <cell r="Y496" t="str">
            <v>Y</v>
          </cell>
          <cell r="Z496" t="str">
            <v>Not predicted to be repairable in situ without the removal of the Tank. Expected to need 2 mechanics to remove the tank.  Remove the Tank for access, See above for details. Remove Top plate to gain access to the Bulkhead to prevent excessive torque forces</v>
          </cell>
          <cell r="AA496" t="str">
            <v xml:space="preserve">No </v>
          </cell>
          <cell r="AB496" t="str">
            <v>Yes</v>
          </cell>
          <cell r="AC496">
            <v>0</v>
          </cell>
          <cell r="AD496">
            <v>0.875</v>
          </cell>
          <cell r="AE496">
            <v>0.05</v>
          </cell>
          <cell r="AF496">
            <v>0.875</v>
          </cell>
          <cell r="AG496">
            <v>8.3333333333333329E-2</v>
          </cell>
          <cell r="AH496">
            <v>0</v>
          </cell>
          <cell r="AI496">
            <v>0</v>
          </cell>
          <cell r="AJ496">
            <v>1.8833333333333333</v>
          </cell>
          <cell r="AK496" t="str">
            <v xml:space="preserve">Not predicted to be repairable in situ without the removal of the Tank. </v>
          </cell>
          <cell r="AL496" t="str">
            <v xml:space="preserve">Expected to need 2 mechanics to remove the tank.  </v>
          </cell>
          <cell r="AM496" t="str">
            <v xml:space="preserve">Remove the Tank for access, See above for details. Remove Top plate to gain access to the Bulkhead to prevent excessive torque forces. May require the removal of Safoam to gain access. </v>
          </cell>
          <cell r="AR496" t="str">
            <v xml:space="preserve">Repair by exchange available at First or Second line without special facilities. </v>
          </cell>
          <cell r="AS496" t="str">
            <v>Use thread-locking compound on fasteners. Use silicone grease on bonded seals for preservation.  Use anti-seizing grease/compound on bulkhead connectors and bolts.  Use  bonding compound on mounting strap clamp locations as required.</v>
          </cell>
          <cell r="AT496" t="str">
            <v xml:space="preserve">No Special Tools predicted. </v>
          </cell>
          <cell r="AU496">
            <v>2</v>
          </cell>
          <cell r="AV496" t="str">
            <v>yes - 10 years</v>
          </cell>
          <cell r="AW496" t="str">
            <v>Life Limited.  Exchange at 10 years.</v>
          </cell>
          <cell r="AY496">
            <v>519</v>
          </cell>
        </row>
        <row r="497">
          <cell r="A497">
            <v>520</v>
          </cell>
          <cell r="B497">
            <v>28</v>
          </cell>
          <cell r="C497" t="str">
            <v>FT28675</v>
          </cell>
          <cell r="E497" t="str">
            <v>AUXILIARY TANK - 3 - REPAIR</v>
          </cell>
          <cell r="F497" t="str">
            <v>Strap</v>
          </cell>
          <cell r="G497" t="str">
            <v>Support Structure</v>
          </cell>
          <cell r="H497" t="str">
            <v>Aluminium Structure</v>
          </cell>
          <cell r="I497">
            <v>1</v>
          </cell>
          <cell r="J497">
            <v>1</v>
          </cell>
          <cell r="K497">
            <v>0.112</v>
          </cell>
          <cell r="L497">
            <v>0.112</v>
          </cell>
          <cell r="M497">
            <v>1.12E-7</v>
          </cell>
          <cell r="N497">
            <v>8928571.4285714291</v>
          </cell>
          <cell r="O497" t="str">
            <v>NPRD 95 P2- 152, Plate Universal - 0.0040M converted to hours</v>
          </cell>
          <cell r="Q497">
            <v>1</v>
          </cell>
          <cell r="R497">
            <v>1.85</v>
          </cell>
          <cell r="S497">
            <v>0.2072</v>
          </cell>
          <cell r="T497">
            <v>9</v>
          </cell>
          <cell r="U497">
            <v>13</v>
          </cell>
          <cell r="V497" t="str">
            <v>913</v>
          </cell>
          <cell r="W497">
            <v>493</v>
          </cell>
          <cell r="X497" t="str">
            <v>AUXILIARY TANK - 3 - REPAIR</v>
          </cell>
          <cell r="Y497" t="str">
            <v>Y</v>
          </cell>
          <cell r="Z497" t="str">
            <v>Not predicted to be repairable in situ without the removal of the Tank. Expected to need 2 mechanics to remove the tank.  Remove and replace tank in accordance with above.  Remove and replace the part with standard Tools. Repair by exchange available at F</v>
          </cell>
          <cell r="AA497" t="str">
            <v>NO</v>
          </cell>
          <cell r="AB497" t="str">
            <v>YES</v>
          </cell>
          <cell r="AC497">
            <v>0</v>
          </cell>
          <cell r="AD497">
            <v>0.5</v>
          </cell>
          <cell r="AE497">
            <v>0.76666666666666661</v>
          </cell>
          <cell r="AF497">
            <v>0.5</v>
          </cell>
          <cell r="AG497">
            <v>8.3333333333333329E-2</v>
          </cell>
          <cell r="AH497">
            <v>0</v>
          </cell>
          <cell r="AI497">
            <v>0</v>
          </cell>
          <cell r="AJ497">
            <v>1.85</v>
          </cell>
          <cell r="AK497" t="str">
            <v xml:space="preserve">Not predicted to be repairable in situ without the removal of the Tank. </v>
          </cell>
          <cell r="AL497" t="str">
            <v xml:space="preserve">Expected to need 2 mechanics to remove the tank.  </v>
          </cell>
          <cell r="AM497" t="str">
            <v xml:space="preserve">Remove and replace tank in accordance with above.  </v>
          </cell>
          <cell r="AO497" t="str">
            <v xml:space="preserve">Remove and replace the part with standard Tools. </v>
          </cell>
          <cell r="AR497" t="str">
            <v xml:space="preserve">Repair by exchange available at First or Second line without special facilities. </v>
          </cell>
          <cell r="AS497" t="str">
            <v>Use thread-locking compound on fasteners. Use silicone grease on bonded seals for preservation.  Use anti-seizing grease/compound on bulkhead connectors and bolts.  Use  bonding compound on mounting strap clamp locations as required.</v>
          </cell>
          <cell r="AT497" t="str">
            <v xml:space="preserve">No Special Tools predicted. </v>
          </cell>
          <cell r="AU497">
            <v>2</v>
          </cell>
          <cell r="AV497" t="str">
            <v>No</v>
          </cell>
          <cell r="AW497" t="str">
            <v xml:space="preserve">No predicted life limitations. </v>
          </cell>
          <cell r="AY497">
            <v>520</v>
          </cell>
        </row>
        <row r="498">
          <cell r="A498" t="str">
            <v>SUM</v>
          </cell>
          <cell r="K498" t="str">
            <v>SUM</v>
          </cell>
          <cell r="L498" t="str">
            <v>SUM</v>
          </cell>
          <cell r="M498" t="str">
            <v>SUM</v>
          </cell>
          <cell r="O498" t="str">
            <v>Sum of Below Parts</v>
          </cell>
        </row>
      </sheetData>
      <sheetData sheetId="20"/>
      <sheetData sheetId="21"/>
      <sheetData sheetId="22"/>
      <sheetData sheetId="2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23"/>
  <sheetViews>
    <sheetView topLeftCell="G1" zoomScale="90" zoomScaleNormal="90" workbookViewId="0">
      <selection activeCell="Q6" sqref="Q6"/>
    </sheetView>
  </sheetViews>
  <sheetFormatPr baseColWidth="10" defaultColWidth="9.140625" defaultRowHeight="15" x14ac:dyDescent="0.25"/>
  <cols>
    <col min="3" max="3" width="16" customWidth="1"/>
    <col min="4" max="5" width="18.5703125" customWidth="1"/>
    <col min="6" max="6" width="6" bestFit="1" customWidth="1"/>
    <col min="7" max="7" width="6.5703125" bestFit="1" customWidth="1"/>
    <col min="8" max="8" width="25.42578125" customWidth="1"/>
    <col min="9" max="9" width="9.140625" style="15"/>
    <col min="10" max="10" width="13.28515625" customWidth="1"/>
    <col min="11" max="11" width="7.42578125" style="15" customWidth="1"/>
    <col min="12" max="12" width="23" customWidth="1"/>
    <col min="13" max="13" width="16.42578125" style="4" customWidth="1"/>
    <col min="14" max="14" width="19.85546875" customWidth="1"/>
    <col min="15" max="15" width="35.140625" customWidth="1"/>
    <col min="16" max="17" width="14" customWidth="1"/>
    <col min="24" max="26" width="19" customWidth="1"/>
  </cols>
  <sheetData>
    <row r="1" spans="1:28" s="30" customFormat="1" x14ac:dyDescent="0.25">
      <c r="A1" s="131" t="s">
        <v>74</v>
      </c>
      <c r="B1" s="132"/>
      <c r="C1" s="132"/>
      <c r="D1" s="132"/>
      <c r="E1" s="132"/>
      <c r="F1" s="133"/>
      <c r="G1" s="134" t="s">
        <v>75</v>
      </c>
      <c r="H1" s="135"/>
      <c r="I1" s="135"/>
      <c r="J1" s="136"/>
      <c r="K1" s="137" t="s">
        <v>76</v>
      </c>
      <c r="L1" s="137"/>
      <c r="M1" s="138" t="s">
        <v>77</v>
      </c>
      <c r="N1" s="138"/>
      <c r="O1" s="138"/>
      <c r="P1" s="138"/>
      <c r="Q1" s="29"/>
      <c r="R1" s="139" t="s">
        <v>78</v>
      </c>
      <c r="S1" s="139"/>
      <c r="T1" s="139"/>
      <c r="U1" s="139"/>
      <c r="V1" s="139"/>
      <c r="W1" s="139"/>
      <c r="X1" s="130" t="s">
        <v>79</v>
      </c>
      <c r="Y1" s="130"/>
      <c r="Z1" s="130"/>
      <c r="AA1" s="130"/>
      <c r="AB1" s="130"/>
    </row>
    <row r="2" spans="1:28" s="6" customFormat="1" ht="30" x14ac:dyDescent="0.25">
      <c r="A2" s="31" t="s">
        <v>80</v>
      </c>
      <c r="B2" s="31" t="s">
        <v>81</v>
      </c>
      <c r="C2" s="31" t="s">
        <v>82</v>
      </c>
      <c r="D2" s="31" t="s">
        <v>83</v>
      </c>
      <c r="E2" s="31" t="s">
        <v>84</v>
      </c>
      <c r="F2" s="31" t="s">
        <v>85</v>
      </c>
      <c r="G2" s="32" t="s">
        <v>86</v>
      </c>
      <c r="H2" s="32" t="s">
        <v>87</v>
      </c>
      <c r="I2" s="32" t="s">
        <v>88</v>
      </c>
      <c r="J2" s="32" t="s">
        <v>89</v>
      </c>
      <c r="K2" s="33" t="s">
        <v>90</v>
      </c>
      <c r="L2" s="33" t="s">
        <v>91</v>
      </c>
      <c r="M2" s="34" t="s">
        <v>92</v>
      </c>
      <c r="N2" s="34" t="s">
        <v>93</v>
      </c>
      <c r="O2" s="34" t="s">
        <v>94</v>
      </c>
      <c r="P2" s="34" t="s">
        <v>95</v>
      </c>
      <c r="Q2" s="35" t="s">
        <v>96</v>
      </c>
      <c r="R2" s="36" t="s">
        <v>97</v>
      </c>
      <c r="S2" s="36" t="s">
        <v>98</v>
      </c>
      <c r="T2" s="36" t="s">
        <v>99</v>
      </c>
      <c r="U2" s="36" t="s">
        <v>100</v>
      </c>
      <c r="V2" s="36" t="s">
        <v>101</v>
      </c>
      <c r="W2" s="36" t="s">
        <v>102</v>
      </c>
      <c r="X2" s="37" t="s">
        <v>103</v>
      </c>
      <c r="Y2" s="37" t="s">
        <v>104</v>
      </c>
      <c r="Z2" s="37" t="s">
        <v>105</v>
      </c>
      <c r="AA2" s="37" t="s">
        <v>106</v>
      </c>
      <c r="AB2" s="37" t="s">
        <v>107</v>
      </c>
    </row>
    <row r="3" spans="1:28" s="4" customFormat="1" ht="90" x14ac:dyDescent="0.25">
      <c r="A3" s="4" t="s">
        <v>108</v>
      </c>
      <c r="B3" s="4" t="s">
        <v>109</v>
      </c>
      <c r="G3" s="4" t="s">
        <v>110</v>
      </c>
      <c r="H3" s="4" t="s">
        <v>111</v>
      </c>
      <c r="I3" s="5">
        <v>1</v>
      </c>
      <c r="K3" s="5">
        <v>1</v>
      </c>
      <c r="L3" s="4" t="s">
        <v>112</v>
      </c>
      <c r="M3" s="4" t="s">
        <v>113</v>
      </c>
      <c r="N3" s="4" t="s">
        <v>114</v>
      </c>
      <c r="O3" s="4" t="s">
        <v>115</v>
      </c>
    </row>
    <row r="4" spans="1:28" ht="45" x14ac:dyDescent="0.25">
      <c r="G4" t="s">
        <v>116</v>
      </c>
      <c r="H4" s="4" t="s">
        <v>117</v>
      </c>
      <c r="I4" s="15">
        <v>1</v>
      </c>
      <c r="K4" s="15">
        <v>1</v>
      </c>
      <c r="L4" s="4"/>
      <c r="M4" s="4" t="s">
        <v>118</v>
      </c>
      <c r="N4" s="4" t="s">
        <v>114</v>
      </c>
      <c r="O4" t="s">
        <v>26</v>
      </c>
    </row>
    <row r="5" spans="1:28" ht="120" x14ac:dyDescent="0.25">
      <c r="G5" t="s">
        <v>116</v>
      </c>
      <c r="H5" s="4" t="s">
        <v>117</v>
      </c>
      <c r="L5" s="4" t="s">
        <v>211</v>
      </c>
      <c r="M5" s="4" t="s">
        <v>210</v>
      </c>
      <c r="N5" s="4" t="s">
        <v>114</v>
      </c>
      <c r="Q5" s="4" t="s">
        <v>212</v>
      </c>
    </row>
    <row r="6" spans="1:28" ht="45" x14ac:dyDescent="0.25">
      <c r="G6" t="s">
        <v>119</v>
      </c>
      <c r="H6" s="4" t="s">
        <v>120</v>
      </c>
      <c r="I6" s="15">
        <v>0.2</v>
      </c>
      <c r="K6" s="15">
        <v>1</v>
      </c>
      <c r="L6" s="4" t="s">
        <v>121</v>
      </c>
      <c r="M6" s="4" t="s">
        <v>118</v>
      </c>
      <c r="N6" s="4" t="s">
        <v>114</v>
      </c>
    </row>
    <row r="7" spans="1:28" ht="45" x14ac:dyDescent="0.25">
      <c r="G7" t="s">
        <v>119</v>
      </c>
      <c r="H7" s="4" t="s">
        <v>120</v>
      </c>
      <c r="I7" s="15">
        <v>0.7</v>
      </c>
      <c r="K7" s="15">
        <v>2</v>
      </c>
      <c r="L7" s="4" t="s">
        <v>122</v>
      </c>
      <c r="M7" s="4" t="s">
        <v>118</v>
      </c>
      <c r="N7" s="4" t="s">
        <v>114</v>
      </c>
    </row>
    <row r="8" spans="1:28" ht="45" x14ac:dyDescent="0.25">
      <c r="G8" t="s">
        <v>119</v>
      </c>
      <c r="H8" s="4" t="s">
        <v>120</v>
      </c>
      <c r="I8" s="15">
        <v>0.1</v>
      </c>
      <c r="K8" s="15">
        <v>3</v>
      </c>
      <c r="L8" s="4" t="s">
        <v>123</v>
      </c>
      <c r="M8" s="4" t="s">
        <v>118</v>
      </c>
      <c r="N8" s="4" t="s">
        <v>114</v>
      </c>
    </row>
    <row r="9" spans="1:28" ht="45" x14ac:dyDescent="0.25">
      <c r="G9" t="s">
        <v>119</v>
      </c>
      <c r="H9" s="4" t="s">
        <v>120</v>
      </c>
      <c r="I9" s="15" t="s">
        <v>207</v>
      </c>
      <c r="L9" s="4" t="s">
        <v>206</v>
      </c>
      <c r="N9" s="4"/>
      <c r="Q9" t="s">
        <v>208</v>
      </c>
    </row>
    <row r="10" spans="1:28" x14ac:dyDescent="0.25">
      <c r="G10" t="s">
        <v>124</v>
      </c>
      <c r="H10" s="4" t="s">
        <v>125</v>
      </c>
      <c r="I10" s="15">
        <v>1</v>
      </c>
      <c r="L10" s="4"/>
    </row>
    <row r="11" spans="1:28" ht="45" x14ac:dyDescent="0.25">
      <c r="G11" t="s">
        <v>126</v>
      </c>
      <c r="H11" s="4" t="s">
        <v>127</v>
      </c>
      <c r="L11" s="4"/>
    </row>
    <row r="12" spans="1:28" ht="90" x14ac:dyDescent="0.25">
      <c r="G12" t="s">
        <v>128</v>
      </c>
      <c r="H12" s="4" t="s">
        <v>129</v>
      </c>
      <c r="L12" s="4" t="s">
        <v>130</v>
      </c>
      <c r="M12" s="4" t="s">
        <v>131</v>
      </c>
    </row>
    <row r="13" spans="1:28" x14ac:dyDescent="0.25">
      <c r="L13" s="4"/>
    </row>
    <row r="14" spans="1:28" x14ac:dyDescent="0.25">
      <c r="H14" s="4"/>
      <c r="L14" s="4"/>
    </row>
    <row r="15" spans="1:28" x14ac:dyDescent="0.25">
      <c r="H15" s="4"/>
      <c r="L15" s="4"/>
    </row>
    <row r="16" spans="1:28" x14ac:dyDescent="0.25">
      <c r="H16" s="4"/>
      <c r="L16" s="4"/>
    </row>
    <row r="17" spans="8:12" x14ac:dyDescent="0.25">
      <c r="H17" s="4"/>
      <c r="L17" s="4"/>
    </row>
    <row r="18" spans="8:12" x14ac:dyDescent="0.25">
      <c r="H18" s="4"/>
      <c r="L18" s="4"/>
    </row>
    <row r="19" spans="8:12" x14ac:dyDescent="0.25">
      <c r="L19" s="4"/>
    </row>
    <row r="20" spans="8:12" x14ac:dyDescent="0.25">
      <c r="L20" s="4"/>
    </row>
    <row r="21" spans="8:12" x14ac:dyDescent="0.25">
      <c r="L21" s="4"/>
    </row>
    <row r="22" spans="8:12" x14ac:dyDescent="0.25">
      <c r="L22" s="4"/>
    </row>
    <row r="23" spans="8:12" x14ac:dyDescent="0.25">
      <c r="L23" s="4"/>
    </row>
  </sheetData>
  <mergeCells count="6">
    <mergeCell ref="X1:AB1"/>
    <mergeCell ref="A1:F1"/>
    <mergeCell ref="G1:J1"/>
    <mergeCell ref="K1:L1"/>
    <mergeCell ref="M1:P1"/>
    <mergeCell ref="R1:W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6"/>
  <sheetViews>
    <sheetView zoomScale="90" zoomScaleNormal="90" workbookViewId="0">
      <selection activeCell="M25" sqref="M25"/>
    </sheetView>
  </sheetViews>
  <sheetFormatPr baseColWidth="10" defaultColWidth="11.42578125" defaultRowHeight="12.75" x14ac:dyDescent="0.2"/>
  <cols>
    <col min="1" max="2" width="11.42578125" style="39" customWidth="1"/>
    <col min="3" max="3" width="3.7109375" style="39" customWidth="1"/>
    <col min="4" max="6" width="11.42578125" style="39" customWidth="1"/>
    <col min="7" max="7" width="13.7109375" style="39" customWidth="1"/>
    <col min="8" max="16384" width="11.42578125" style="39"/>
  </cols>
  <sheetData>
    <row r="2" spans="1:11" x14ac:dyDescent="0.2">
      <c r="A2" s="38" t="s">
        <v>132</v>
      </c>
    </row>
    <row r="3" spans="1:11" ht="13.5" thickBot="1" x14ac:dyDescent="0.25"/>
    <row r="4" spans="1:11" ht="14.25" thickTop="1" thickBot="1" x14ac:dyDescent="0.25">
      <c r="B4" s="40"/>
      <c r="C4" s="41"/>
      <c r="D4" s="41"/>
      <c r="E4" s="41"/>
      <c r="F4" s="41"/>
      <c r="G4" s="41"/>
      <c r="H4" s="41"/>
      <c r="I4" s="41"/>
      <c r="J4" s="41"/>
      <c r="K4" s="42"/>
    </row>
    <row r="5" spans="1:11" ht="12.75" customHeight="1" x14ac:dyDescent="0.2">
      <c r="B5" s="43"/>
      <c r="C5" s="44"/>
      <c r="D5" s="44"/>
      <c r="E5" s="150" t="s">
        <v>133</v>
      </c>
      <c r="F5" s="151"/>
      <c r="G5" s="151"/>
      <c r="H5" s="151"/>
      <c r="I5" s="152"/>
      <c r="J5" s="153" t="s">
        <v>134</v>
      </c>
      <c r="K5" s="45"/>
    </row>
    <row r="6" spans="1:11" ht="13.5" thickBot="1" x14ac:dyDescent="0.25">
      <c r="B6" s="43"/>
      <c r="C6" s="44"/>
      <c r="D6" s="46"/>
      <c r="E6" s="47" t="s">
        <v>135</v>
      </c>
      <c r="F6" s="48" t="s">
        <v>136</v>
      </c>
      <c r="G6" s="48" t="s">
        <v>137</v>
      </c>
      <c r="H6" s="48" t="s">
        <v>138</v>
      </c>
      <c r="I6" s="49" t="s">
        <v>139</v>
      </c>
      <c r="J6" s="154"/>
      <c r="K6" s="45"/>
    </row>
    <row r="7" spans="1:11" ht="12.75" customHeight="1" thickBot="1" x14ac:dyDescent="0.25">
      <c r="B7" s="43"/>
      <c r="C7" s="155" t="s">
        <v>97</v>
      </c>
      <c r="D7" s="50" t="s">
        <v>140</v>
      </c>
      <c r="E7" s="51">
        <v>0</v>
      </c>
      <c r="F7" s="52">
        <v>0</v>
      </c>
      <c r="G7" s="53">
        <v>0</v>
      </c>
      <c r="H7" s="54">
        <v>0</v>
      </c>
      <c r="I7" s="55">
        <v>0</v>
      </c>
      <c r="J7" s="56">
        <v>0</v>
      </c>
      <c r="K7" s="45"/>
    </row>
    <row r="8" spans="1:11" ht="13.5" thickBot="1" x14ac:dyDescent="0.25">
      <c r="B8" s="43"/>
      <c r="C8" s="156"/>
      <c r="D8" s="57" t="s">
        <v>141</v>
      </c>
      <c r="E8" s="58">
        <v>0</v>
      </c>
      <c r="F8" s="59">
        <v>0</v>
      </c>
      <c r="G8" s="60">
        <v>0</v>
      </c>
      <c r="H8" s="61">
        <v>0</v>
      </c>
      <c r="I8" s="55">
        <v>0</v>
      </c>
      <c r="J8" s="128">
        <v>0</v>
      </c>
      <c r="K8" s="45"/>
    </row>
    <row r="9" spans="1:11" ht="13.5" thickBot="1" x14ac:dyDescent="0.25">
      <c r="B9" s="43"/>
      <c r="C9" s="156"/>
      <c r="D9" s="57" t="s">
        <v>142</v>
      </c>
      <c r="E9" s="62">
        <v>0</v>
      </c>
      <c r="F9" s="60">
        <v>0</v>
      </c>
      <c r="G9" s="60">
        <v>0</v>
      </c>
      <c r="H9" s="61">
        <v>0</v>
      </c>
      <c r="I9" s="55">
        <v>0</v>
      </c>
      <c r="J9" s="128">
        <v>0</v>
      </c>
      <c r="K9" s="45"/>
    </row>
    <row r="10" spans="1:11" ht="13.5" thickBot="1" x14ac:dyDescent="0.25">
      <c r="B10" s="43"/>
      <c r="C10" s="157"/>
      <c r="D10" s="63" t="s">
        <v>143</v>
      </c>
      <c r="E10" s="64">
        <v>0</v>
      </c>
      <c r="F10" s="65">
        <v>0</v>
      </c>
      <c r="G10" s="65">
        <v>0</v>
      </c>
      <c r="H10" s="65">
        <v>0</v>
      </c>
      <c r="I10" s="55">
        <v>0</v>
      </c>
      <c r="J10" s="128">
        <v>0</v>
      </c>
      <c r="K10" s="45"/>
    </row>
    <row r="11" spans="1:11" x14ac:dyDescent="0.2">
      <c r="B11" s="43"/>
      <c r="C11" s="158" t="s">
        <v>144</v>
      </c>
      <c r="D11" s="158"/>
      <c r="E11" s="66">
        <v>0</v>
      </c>
      <c r="F11" s="66">
        <v>0</v>
      </c>
      <c r="G11" s="66">
        <v>0</v>
      </c>
      <c r="H11" s="66">
        <v>0</v>
      </c>
      <c r="I11" s="66">
        <v>0</v>
      </c>
      <c r="J11" s="67"/>
      <c r="K11" s="68"/>
    </row>
    <row r="12" spans="1:11" ht="13.5" thickBot="1" x14ac:dyDescent="0.25">
      <c r="B12" s="43"/>
      <c r="C12" s="44"/>
      <c r="D12" s="44"/>
      <c r="E12" s="44"/>
      <c r="F12" s="44"/>
      <c r="G12" s="44"/>
      <c r="H12" s="44"/>
      <c r="I12" s="44"/>
      <c r="J12" s="69"/>
      <c r="K12" s="45"/>
    </row>
    <row r="13" spans="1:11" ht="13.5" thickBot="1" x14ac:dyDescent="0.25">
      <c r="B13" s="43"/>
      <c r="C13" s="44"/>
      <c r="D13" s="44"/>
      <c r="E13" s="44"/>
      <c r="F13" s="70" t="s">
        <v>145</v>
      </c>
      <c r="G13" s="71"/>
      <c r="H13" s="44"/>
      <c r="I13" s="44"/>
      <c r="J13" s="44"/>
      <c r="K13" s="45"/>
    </row>
    <row r="14" spans="1:11" x14ac:dyDescent="0.2">
      <c r="B14" s="43"/>
      <c r="C14" s="44"/>
      <c r="D14" s="44" t="s">
        <v>146</v>
      </c>
      <c r="E14" s="44"/>
      <c r="F14" s="44"/>
      <c r="G14" s="44"/>
      <c r="H14" s="44"/>
      <c r="I14" s="44"/>
      <c r="J14" s="44"/>
      <c r="K14" s="45"/>
    </row>
    <row r="15" spans="1:11" x14ac:dyDescent="0.2">
      <c r="B15" s="43"/>
      <c r="C15" s="44"/>
      <c r="D15" s="44"/>
      <c r="E15" s="44"/>
      <c r="F15" s="44"/>
      <c r="G15" s="44"/>
      <c r="H15" s="44"/>
      <c r="I15" s="44"/>
      <c r="J15" s="44"/>
      <c r="K15" s="45"/>
    </row>
    <row r="16" spans="1:11" x14ac:dyDescent="0.2">
      <c r="B16" s="43"/>
      <c r="C16" s="44"/>
      <c r="D16" s="72"/>
      <c r="E16" s="44" t="s">
        <v>147</v>
      </c>
      <c r="G16" s="44"/>
      <c r="H16" s="44"/>
      <c r="I16" s="44"/>
      <c r="J16" s="44"/>
      <c r="K16" s="45"/>
    </row>
    <row r="17" spans="1:11" x14ac:dyDescent="0.2">
      <c r="B17" s="43"/>
      <c r="C17" s="44"/>
      <c r="D17" s="44"/>
      <c r="E17" s="44"/>
      <c r="G17" s="44"/>
      <c r="H17" s="44"/>
      <c r="I17" s="44"/>
      <c r="J17" s="44"/>
      <c r="K17" s="45"/>
    </row>
    <row r="18" spans="1:11" x14ac:dyDescent="0.2">
      <c r="B18" s="43"/>
      <c r="C18" s="44"/>
      <c r="D18" s="73"/>
      <c r="E18" s="44" t="s">
        <v>148</v>
      </c>
      <c r="G18" s="44"/>
      <c r="H18" s="44"/>
      <c r="I18" s="44"/>
      <c r="J18" s="44"/>
      <c r="K18" s="45"/>
    </row>
    <row r="19" spans="1:11" x14ac:dyDescent="0.2">
      <c r="B19" s="43"/>
      <c r="C19" s="44"/>
      <c r="D19" s="44"/>
      <c r="E19" s="44"/>
      <c r="G19" s="44"/>
      <c r="H19" s="44"/>
      <c r="I19" s="44"/>
      <c r="J19" s="44"/>
      <c r="K19" s="45"/>
    </row>
    <row r="20" spans="1:11" x14ac:dyDescent="0.2">
      <c r="B20" s="43"/>
      <c r="C20" s="44"/>
      <c r="D20" s="74"/>
      <c r="E20" s="44" t="s">
        <v>149</v>
      </c>
      <c r="G20" s="44"/>
      <c r="H20" s="44"/>
      <c r="I20" s="44"/>
      <c r="J20" s="44"/>
      <c r="K20" s="45"/>
    </row>
    <row r="21" spans="1:11" ht="13.5" thickBot="1" x14ac:dyDescent="0.25">
      <c r="B21" s="75"/>
      <c r="C21" s="76"/>
      <c r="D21" s="76"/>
      <c r="E21" s="76"/>
      <c r="F21" s="76"/>
      <c r="G21" s="76"/>
      <c r="H21" s="76"/>
      <c r="I21" s="76"/>
      <c r="J21" s="76"/>
      <c r="K21" s="77"/>
    </row>
    <row r="22" spans="1:11" ht="13.5" thickTop="1" x14ac:dyDescent="0.2"/>
    <row r="23" spans="1:11" x14ac:dyDescent="0.2">
      <c r="A23" s="78"/>
      <c r="B23" s="144" t="s">
        <v>150</v>
      </c>
      <c r="C23" s="145"/>
      <c r="D23" s="145"/>
      <c r="E23" s="145"/>
      <c r="F23" s="145"/>
      <c r="G23" s="145"/>
      <c r="H23" s="146"/>
      <c r="I23" s="147"/>
      <c r="J23" s="79" t="s">
        <v>151</v>
      </c>
    </row>
    <row r="24" spans="1:11" ht="28.5" customHeight="1" x14ac:dyDescent="0.2">
      <c r="A24" s="78"/>
      <c r="B24" s="148" t="s">
        <v>152</v>
      </c>
      <c r="C24" s="148"/>
      <c r="D24" s="148"/>
      <c r="E24" s="148"/>
      <c r="F24" s="148"/>
      <c r="G24" s="148"/>
      <c r="H24" s="149" t="s">
        <v>153</v>
      </c>
      <c r="I24" s="149"/>
      <c r="J24" s="79" t="s">
        <v>140</v>
      </c>
    </row>
    <row r="25" spans="1:11" ht="32.25" customHeight="1" x14ac:dyDescent="0.2">
      <c r="A25" s="78"/>
      <c r="B25" s="148" t="s">
        <v>154</v>
      </c>
      <c r="C25" s="148"/>
      <c r="D25" s="148"/>
      <c r="E25" s="148"/>
      <c r="F25" s="148"/>
      <c r="G25" s="148"/>
      <c r="H25" s="149" t="s">
        <v>155</v>
      </c>
      <c r="I25" s="149"/>
      <c r="J25" s="79" t="s">
        <v>141</v>
      </c>
    </row>
    <row r="26" spans="1:11" ht="41.25" customHeight="1" x14ac:dyDescent="0.2">
      <c r="A26" s="78"/>
      <c r="B26" s="148" t="s">
        <v>156</v>
      </c>
      <c r="C26" s="148"/>
      <c r="D26" s="148"/>
      <c r="E26" s="148"/>
      <c r="F26" s="148"/>
      <c r="G26" s="148"/>
      <c r="H26" s="149" t="s">
        <v>157</v>
      </c>
      <c r="I26" s="149"/>
      <c r="J26" s="79" t="s">
        <v>142</v>
      </c>
    </row>
    <row r="27" spans="1:11" ht="43.5" customHeight="1" x14ac:dyDescent="0.2">
      <c r="A27" s="78"/>
      <c r="B27" s="148" t="s">
        <v>158</v>
      </c>
      <c r="C27" s="148"/>
      <c r="D27" s="148"/>
      <c r="E27" s="148"/>
      <c r="F27" s="148"/>
      <c r="G27" s="148"/>
      <c r="H27" s="149" t="s">
        <v>159</v>
      </c>
      <c r="I27" s="149"/>
      <c r="J27" s="79" t="s">
        <v>143</v>
      </c>
    </row>
    <row r="28" spans="1:11" x14ac:dyDescent="0.2">
      <c r="A28" s="78"/>
      <c r="B28" s="78"/>
      <c r="C28" s="78"/>
      <c r="D28" s="78"/>
      <c r="E28" s="78"/>
      <c r="F28" s="78"/>
      <c r="G28" s="78"/>
      <c r="H28" s="78"/>
      <c r="I28" s="78"/>
      <c r="J28" s="78"/>
    </row>
    <row r="29" spans="1:11" x14ac:dyDescent="0.2">
      <c r="A29" s="78"/>
      <c r="B29" s="144" t="s">
        <v>160</v>
      </c>
      <c r="C29" s="145"/>
      <c r="D29" s="145"/>
      <c r="E29" s="145"/>
      <c r="F29" s="145"/>
      <c r="G29" s="145"/>
      <c r="H29" s="146"/>
      <c r="I29" s="147"/>
      <c r="J29" s="79" t="s">
        <v>151</v>
      </c>
    </row>
    <row r="30" spans="1:11" ht="59.25" customHeight="1" x14ac:dyDescent="0.2">
      <c r="A30" s="78"/>
      <c r="B30" s="140" t="s">
        <v>161</v>
      </c>
      <c r="C30" s="141"/>
      <c r="D30" s="141"/>
      <c r="E30" s="141"/>
      <c r="F30" s="141"/>
      <c r="G30" s="142"/>
      <c r="H30" s="143" t="s">
        <v>162</v>
      </c>
      <c r="I30" s="143"/>
      <c r="J30" s="79" t="s">
        <v>135</v>
      </c>
    </row>
    <row r="31" spans="1:11" ht="70.5" customHeight="1" x14ac:dyDescent="0.2">
      <c r="A31" s="78"/>
      <c r="B31" s="140" t="s">
        <v>163</v>
      </c>
      <c r="C31" s="141"/>
      <c r="D31" s="141"/>
      <c r="E31" s="141"/>
      <c r="F31" s="141"/>
      <c r="G31" s="142"/>
      <c r="H31" s="143" t="s">
        <v>164</v>
      </c>
      <c r="I31" s="143"/>
      <c r="J31" s="79" t="s">
        <v>136</v>
      </c>
    </row>
    <row r="32" spans="1:11" ht="70.5" customHeight="1" x14ac:dyDescent="0.2">
      <c r="A32" s="78"/>
      <c r="B32" s="140" t="s">
        <v>165</v>
      </c>
      <c r="C32" s="141"/>
      <c r="D32" s="141"/>
      <c r="E32" s="141"/>
      <c r="F32" s="141"/>
      <c r="G32" s="142"/>
      <c r="H32" s="143" t="s">
        <v>166</v>
      </c>
      <c r="I32" s="143"/>
      <c r="J32" s="79" t="s">
        <v>137</v>
      </c>
    </row>
    <row r="33" spans="1:10" ht="69" customHeight="1" x14ac:dyDescent="0.2">
      <c r="A33" s="78"/>
      <c r="B33" s="140" t="s">
        <v>167</v>
      </c>
      <c r="C33" s="141"/>
      <c r="D33" s="141"/>
      <c r="E33" s="141"/>
      <c r="F33" s="141"/>
      <c r="G33" s="142"/>
      <c r="H33" s="143" t="s">
        <v>168</v>
      </c>
      <c r="I33" s="143"/>
      <c r="J33" s="79" t="s">
        <v>138</v>
      </c>
    </row>
    <row r="34" spans="1:10" ht="68.25" customHeight="1" x14ac:dyDescent="0.2">
      <c r="A34" s="78"/>
      <c r="B34" s="140" t="s">
        <v>169</v>
      </c>
      <c r="C34" s="141"/>
      <c r="D34" s="141"/>
      <c r="E34" s="141"/>
      <c r="F34" s="141"/>
      <c r="G34" s="142"/>
      <c r="H34" s="143" t="s">
        <v>170</v>
      </c>
      <c r="I34" s="143"/>
      <c r="J34" s="79" t="s">
        <v>139</v>
      </c>
    </row>
    <row r="35" spans="1:10" x14ac:dyDescent="0.2">
      <c r="A35" s="78"/>
      <c r="B35" s="78"/>
      <c r="C35" s="78"/>
      <c r="D35" s="78"/>
      <c r="E35" s="78"/>
      <c r="F35" s="78"/>
      <c r="G35" s="78"/>
      <c r="H35" s="78"/>
      <c r="I35" s="78"/>
      <c r="J35" s="78"/>
    </row>
    <row r="36" spans="1:10" x14ac:dyDescent="0.2">
      <c r="A36" s="78"/>
      <c r="B36" s="78"/>
      <c r="C36" s="78"/>
      <c r="D36" s="78"/>
      <c r="E36" s="78"/>
      <c r="F36" s="78"/>
      <c r="G36" s="78"/>
      <c r="H36" s="78"/>
      <c r="I36" s="78"/>
      <c r="J36" s="78"/>
    </row>
  </sheetData>
  <mergeCells count="24">
    <mergeCell ref="B24:G24"/>
    <mergeCell ref="H24:I24"/>
    <mergeCell ref="E5:I5"/>
    <mergeCell ref="J5:J6"/>
    <mergeCell ref="C7:C10"/>
    <mergeCell ref="C11:D11"/>
    <mergeCell ref="B23:I23"/>
    <mergeCell ref="B25:G25"/>
    <mergeCell ref="H25:I25"/>
    <mergeCell ref="B26:G26"/>
    <mergeCell ref="H26:I26"/>
    <mergeCell ref="B27:G27"/>
    <mergeCell ref="H27:I27"/>
    <mergeCell ref="B33:G33"/>
    <mergeCell ref="H33:I33"/>
    <mergeCell ref="B34:G34"/>
    <mergeCell ref="H34:I34"/>
    <mergeCell ref="B29:I29"/>
    <mergeCell ref="B30:G30"/>
    <mergeCell ref="H30:I30"/>
    <mergeCell ref="B31:G31"/>
    <mergeCell ref="H31:I31"/>
    <mergeCell ref="B32:G32"/>
    <mergeCell ref="H32:I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8"/>
  <sheetViews>
    <sheetView zoomScale="80" zoomScaleNormal="80" workbookViewId="0">
      <selection activeCell="D41" sqref="D41"/>
    </sheetView>
  </sheetViews>
  <sheetFormatPr baseColWidth="10" defaultColWidth="9.140625" defaultRowHeight="15" x14ac:dyDescent="0.25"/>
  <cols>
    <col min="1" max="1" width="2.85546875" bestFit="1" customWidth="1"/>
    <col min="2" max="2" width="9.85546875" customWidth="1"/>
    <col min="3" max="3" width="16.42578125" bestFit="1" customWidth="1"/>
    <col min="4" max="4" width="39.42578125" style="4" customWidth="1"/>
    <col min="5" max="5" width="39.5703125" customWidth="1"/>
    <col min="6" max="6" width="28.140625" style="4" customWidth="1"/>
    <col min="7" max="7" width="17.140625" style="4" customWidth="1"/>
    <col min="8" max="8" width="13.42578125" customWidth="1"/>
    <col min="9" max="9" width="15.42578125" customWidth="1"/>
    <col min="10" max="10" width="12.7109375" customWidth="1"/>
    <col min="12" max="12" width="15.28515625" style="15" customWidth="1"/>
    <col min="13" max="13" width="15" customWidth="1"/>
    <col min="14" max="14" width="12.5703125" customWidth="1"/>
    <col min="15" max="15" width="32.140625" customWidth="1"/>
  </cols>
  <sheetData>
    <row r="1" spans="1:15" ht="38.25" x14ac:dyDescent="0.25">
      <c r="A1" s="1" t="s">
        <v>24</v>
      </c>
      <c r="B1" s="1" t="s">
        <v>0</v>
      </c>
      <c r="C1" s="2" t="s">
        <v>1</v>
      </c>
      <c r="D1" s="1" t="s">
        <v>2</v>
      </c>
      <c r="E1" s="1" t="s">
        <v>3</v>
      </c>
      <c r="F1" s="1" t="s">
        <v>8</v>
      </c>
      <c r="G1" s="12" t="s">
        <v>9</v>
      </c>
      <c r="H1" s="13" t="s">
        <v>4</v>
      </c>
      <c r="I1" s="3" t="s">
        <v>5</v>
      </c>
      <c r="J1" s="1" t="s">
        <v>10</v>
      </c>
      <c r="K1" s="1" t="s">
        <v>11</v>
      </c>
      <c r="L1" s="1" t="s">
        <v>12</v>
      </c>
      <c r="M1" s="3" t="s">
        <v>13</v>
      </c>
      <c r="N1" s="1" t="s">
        <v>6</v>
      </c>
      <c r="O1" s="25" t="s">
        <v>14</v>
      </c>
    </row>
    <row r="2" spans="1:15" ht="30" x14ac:dyDescent="0.25">
      <c r="A2" s="11">
        <v>1</v>
      </c>
      <c r="B2" s="11" t="s">
        <v>7</v>
      </c>
      <c r="C2" s="9" t="s">
        <v>25</v>
      </c>
      <c r="D2" s="8" t="s">
        <v>27</v>
      </c>
      <c r="E2" s="4" t="s">
        <v>69</v>
      </c>
      <c r="F2" s="9" t="s">
        <v>34</v>
      </c>
      <c r="G2" s="8" t="s">
        <v>26</v>
      </c>
      <c r="H2" s="27">
        <v>1E-3</v>
      </c>
      <c r="I2" s="28"/>
      <c r="J2" s="11"/>
      <c r="K2" s="11"/>
      <c r="L2" s="11">
        <v>1</v>
      </c>
      <c r="M2">
        <f>+H2*I2*J2*1</f>
        <v>0</v>
      </c>
      <c r="N2" s="8"/>
      <c r="O2" s="10"/>
    </row>
    <row r="3" spans="1:15" ht="45" x14ac:dyDescent="0.25">
      <c r="A3" s="11">
        <v>2</v>
      </c>
      <c r="B3" s="11" t="s">
        <v>31</v>
      </c>
      <c r="C3" s="9" t="s">
        <v>25</v>
      </c>
      <c r="D3" s="4" t="s">
        <v>28</v>
      </c>
      <c r="E3" s="4" t="s">
        <v>68</v>
      </c>
      <c r="F3" s="4" t="s">
        <v>29</v>
      </c>
      <c r="G3" s="4" t="s">
        <v>30</v>
      </c>
      <c r="H3" s="15">
        <v>0.88900000000000001</v>
      </c>
      <c r="I3" s="15"/>
      <c r="J3" s="15"/>
      <c r="K3" s="15"/>
      <c r="L3" s="15">
        <v>4</v>
      </c>
      <c r="M3">
        <f>+H3*I3*J3*0.001</f>
        <v>0</v>
      </c>
    </row>
    <row r="4" spans="1:15" ht="60" x14ac:dyDescent="0.25">
      <c r="A4" s="11">
        <v>3</v>
      </c>
      <c r="B4" s="11" t="s">
        <v>32</v>
      </c>
      <c r="C4" s="9" t="s">
        <v>25</v>
      </c>
      <c r="D4" s="4" t="s">
        <v>72</v>
      </c>
      <c r="E4" s="4" t="s">
        <v>67</v>
      </c>
      <c r="F4" s="4" t="s">
        <v>34</v>
      </c>
      <c r="G4" s="4" t="s">
        <v>26</v>
      </c>
      <c r="H4" s="15">
        <v>0.1</v>
      </c>
      <c r="I4" s="5" t="e">
        <f>1/'Resumen Pruebas'!Z15</f>
        <v>#DIV/0!</v>
      </c>
      <c r="J4" s="16">
        <f>+'Resumen Pruebas'!Z16</f>
        <v>0</v>
      </c>
      <c r="K4" s="15" t="s">
        <v>70</v>
      </c>
      <c r="L4" s="15">
        <v>1</v>
      </c>
      <c r="M4" t="e">
        <f>+H4*I4*J4*1</f>
        <v>#DIV/0!</v>
      </c>
    </row>
    <row r="5" spans="1:15" ht="45" x14ac:dyDescent="0.25">
      <c r="A5" s="11">
        <v>4</v>
      </c>
      <c r="B5" s="11" t="s">
        <v>33</v>
      </c>
      <c r="C5" s="9" t="s">
        <v>25</v>
      </c>
      <c r="D5" s="4" t="s">
        <v>73</v>
      </c>
      <c r="E5" s="4" t="s">
        <v>67</v>
      </c>
      <c r="F5" s="4" t="s">
        <v>29</v>
      </c>
      <c r="G5" s="4" t="s">
        <v>30</v>
      </c>
      <c r="H5" s="15">
        <v>0.01</v>
      </c>
      <c r="I5" s="15"/>
      <c r="J5" s="15"/>
      <c r="K5" s="15"/>
      <c r="L5" s="15">
        <v>4</v>
      </c>
      <c r="M5">
        <f>+H5*I5*J5*0.001</f>
        <v>0</v>
      </c>
    </row>
    <row r="6" spans="1:15" x14ac:dyDescent="0.25">
      <c r="H6" s="19">
        <f>SUM(H2:H5)</f>
        <v>1</v>
      </c>
      <c r="I6" s="15"/>
      <c r="J6" s="15"/>
      <c r="K6" s="15"/>
    </row>
    <row r="7" spans="1:15" x14ac:dyDescent="0.25">
      <c r="H7" s="15"/>
      <c r="I7" s="15"/>
      <c r="J7" s="15"/>
      <c r="K7" s="15"/>
    </row>
    <row r="8" spans="1:15" x14ac:dyDescent="0.25">
      <c r="K8" s="15"/>
    </row>
  </sheetData>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workbookViewId="0">
      <selection activeCell="H10" sqref="H10"/>
    </sheetView>
  </sheetViews>
  <sheetFormatPr baseColWidth="10" defaultRowHeight="15" x14ac:dyDescent="0.25"/>
  <cols>
    <col min="3" max="3" width="49.7109375" customWidth="1"/>
  </cols>
  <sheetData>
    <row r="1" spans="1:9" s="6" customFormat="1" ht="30" x14ac:dyDescent="0.25">
      <c r="A1" s="6" t="s">
        <v>15</v>
      </c>
      <c r="B1" s="6" t="s">
        <v>16</v>
      </c>
      <c r="C1" s="6" t="s">
        <v>17</v>
      </c>
      <c r="D1" s="6" t="s">
        <v>18</v>
      </c>
      <c r="E1" s="6" t="s">
        <v>19</v>
      </c>
      <c r="F1" s="6" t="s">
        <v>20</v>
      </c>
      <c r="G1" s="6" t="s">
        <v>21</v>
      </c>
      <c r="H1" s="6" t="s">
        <v>22</v>
      </c>
      <c r="I1" s="6" t="s">
        <v>23</v>
      </c>
    </row>
    <row r="2" spans="1:9" s="4" customFormat="1" x14ac:dyDescent="0.25">
      <c r="A2" s="7"/>
      <c r="B2" s="5"/>
      <c r="D2" s="5"/>
      <c r="E2" s="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J30"/>
  <sheetViews>
    <sheetView tabSelected="1" zoomScale="70" zoomScaleNormal="70" workbookViewId="0">
      <pane ySplit="2" topLeftCell="A12" activePane="bottomLeft" state="frozen"/>
      <selection pane="bottomLeft" activeCell="M26" sqref="M26"/>
    </sheetView>
  </sheetViews>
  <sheetFormatPr baseColWidth="10" defaultRowHeight="15" x14ac:dyDescent="0.25"/>
  <cols>
    <col min="1" max="1" width="5.85546875" customWidth="1"/>
    <col min="2" max="2" width="6.5703125" bestFit="1" customWidth="1"/>
    <col min="3" max="3" width="6.5703125" style="4" customWidth="1"/>
    <col min="4" max="4" width="6" style="15" customWidth="1"/>
    <col min="5" max="5" width="13.28515625" style="15" customWidth="1"/>
    <col min="6" max="6" width="6.85546875" customWidth="1"/>
    <col min="7" max="7" width="7.140625" customWidth="1"/>
    <col min="8" max="8" width="8.42578125" customWidth="1"/>
    <col min="9" max="9" width="8.5703125" customWidth="1"/>
    <col min="12" max="12" width="10" customWidth="1"/>
    <col min="13" max="13" width="4.28515625" bestFit="1" customWidth="1"/>
    <col min="14" max="14" width="5.140625" bestFit="1" customWidth="1"/>
    <col min="15" max="15" width="8.7109375" customWidth="1"/>
    <col min="16" max="16" width="9.42578125" customWidth="1"/>
    <col min="17" max="18" width="10.140625" customWidth="1"/>
    <col min="19" max="20" width="10" customWidth="1"/>
    <col min="21" max="21" width="8.7109375" customWidth="1"/>
    <col min="22" max="22" width="13.140625" customWidth="1"/>
    <col min="23" max="24" width="8.7109375" customWidth="1"/>
    <col min="25" max="25" width="7.5703125" customWidth="1"/>
    <col min="26" max="26" width="8.42578125" customWidth="1"/>
    <col min="27" max="27" width="8.140625" style="4" customWidth="1"/>
    <col min="28" max="28" width="7.5703125" style="4" customWidth="1"/>
    <col min="29" max="29" width="7.85546875" style="4" customWidth="1"/>
    <col min="30" max="31" width="5.85546875" style="4" customWidth="1"/>
    <col min="32" max="32" width="19.85546875" style="4" customWidth="1"/>
    <col min="33" max="33" width="31.28515625" customWidth="1"/>
    <col min="34" max="34" width="8.140625" customWidth="1"/>
    <col min="35" max="35" width="6.28515625" style="15" bestFit="1" customWidth="1"/>
  </cols>
  <sheetData>
    <row r="1" spans="1:36" ht="15.75" customHeight="1" thickBot="1" x14ac:dyDescent="0.3">
      <c r="I1" s="159" t="s">
        <v>214</v>
      </c>
      <c r="J1" s="159"/>
      <c r="K1" s="159"/>
      <c r="L1" s="159"/>
      <c r="M1" s="159"/>
      <c r="N1" s="159"/>
      <c r="O1" s="159"/>
      <c r="P1" s="159"/>
      <c r="Q1" s="159"/>
      <c r="R1" s="159"/>
    </row>
    <row r="2" spans="1:36" s="119" customFormat="1" ht="87" customHeight="1" thickBot="1" x14ac:dyDescent="0.3">
      <c r="A2" s="109" t="s">
        <v>178</v>
      </c>
      <c r="B2" s="110" t="s">
        <v>41</v>
      </c>
      <c r="C2" s="110" t="s">
        <v>175</v>
      </c>
      <c r="D2" s="111" t="s">
        <v>35</v>
      </c>
      <c r="E2" s="111" t="s">
        <v>64</v>
      </c>
      <c r="F2" s="111" t="s">
        <v>44</v>
      </c>
      <c r="G2" s="111" t="s">
        <v>43</v>
      </c>
      <c r="H2" s="112" t="s">
        <v>220</v>
      </c>
      <c r="I2" s="113" t="s">
        <v>219</v>
      </c>
      <c r="J2" s="113" t="s">
        <v>215</v>
      </c>
      <c r="K2" s="113" t="s">
        <v>221</v>
      </c>
      <c r="L2" s="113" t="s">
        <v>173</v>
      </c>
      <c r="M2" s="127" t="s">
        <v>203</v>
      </c>
      <c r="N2" s="127" t="s">
        <v>204</v>
      </c>
      <c r="O2" s="114" t="s">
        <v>209</v>
      </c>
      <c r="P2" s="114" t="s">
        <v>216</v>
      </c>
      <c r="Q2" s="114" t="s">
        <v>189</v>
      </c>
      <c r="R2" s="114" t="s">
        <v>222</v>
      </c>
      <c r="S2" s="115" t="s">
        <v>52</v>
      </c>
      <c r="T2" s="115" t="s">
        <v>45</v>
      </c>
      <c r="U2" s="115" t="s">
        <v>46</v>
      </c>
      <c r="V2" s="116" t="s">
        <v>205</v>
      </c>
      <c r="W2" s="115" t="s">
        <v>49</v>
      </c>
      <c r="X2" s="115" t="s">
        <v>61</v>
      </c>
      <c r="Y2" s="111" t="s">
        <v>50</v>
      </c>
      <c r="Z2" s="117" t="s">
        <v>51</v>
      </c>
      <c r="AA2" s="117" t="s">
        <v>53</v>
      </c>
      <c r="AB2" s="117" t="s">
        <v>54</v>
      </c>
      <c r="AC2" s="117" t="s">
        <v>55</v>
      </c>
      <c r="AD2" s="117" t="s">
        <v>56</v>
      </c>
      <c r="AE2" s="118" t="s">
        <v>180</v>
      </c>
      <c r="AF2" s="118" t="s">
        <v>59</v>
      </c>
      <c r="AG2" s="109" t="s">
        <v>184</v>
      </c>
      <c r="AH2" s="119" t="s">
        <v>188</v>
      </c>
      <c r="AI2" s="119" t="s">
        <v>217</v>
      </c>
      <c r="AJ2" s="119" t="s">
        <v>218</v>
      </c>
    </row>
    <row r="3" spans="1:36" ht="87.75" customHeight="1" x14ac:dyDescent="0.25">
      <c r="A3" s="20">
        <v>1</v>
      </c>
      <c r="B3" s="83" t="s">
        <v>42</v>
      </c>
      <c r="C3" s="80" t="s">
        <v>172</v>
      </c>
      <c r="D3" s="20" t="s">
        <v>38</v>
      </c>
      <c r="E3" s="90">
        <v>42345</v>
      </c>
      <c r="F3" s="20">
        <v>4</v>
      </c>
      <c r="G3" s="20" t="s">
        <v>48</v>
      </c>
      <c r="H3" s="20">
        <v>16</v>
      </c>
      <c r="I3" s="23">
        <f>+(H3/19)^2</f>
        <v>0.70914127423822704</v>
      </c>
      <c r="J3" s="120">
        <f>33914/(PI()*H3^2)</f>
        <v>42.168599531394833</v>
      </c>
      <c r="K3" s="120">
        <f>14020/(PI()*H3^2)</f>
        <v>17.43243986053416</v>
      </c>
      <c r="L3" s="23">
        <f t="shared" ref="L3:L14" si="0">+H3/V3</f>
        <v>5.7368232341340988E-2</v>
      </c>
      <c r="M3" s="21">
        <f t="shared" ref="M3:M14" si="1">+V3/F3/S3</f>
        <v>1.1913712088850916</v>
      </c>
      <c r="N3" s="21">
        <f t="shared" ref="N3:N14" si="2">+V3/S3</f>
        <v>4.7654848355403665</v>
      </c>
      <c r="O3" s="120">
        <v>13</v>
      </c>
      <c r="P3" s="21">
        <f>483.5-278.9</f>
        <v>204.60000000000002</v>
      </c>
      <c r="Q3" s="21" t="s">
        <v>190</v>
      </c>
      <c r="R3" s="126" t="s">
        <v>224</v>
      </c>
      <c r="S3" s="21">
        <v>58.525000000000006</v>
      </c>
      <c r="T3" s="21">
        <f t="shared" ref="T3:T10" si="3">+V3/F3</f>
        <v>69.724999999999994</v>
      </c>
      <c r="U3" s="21">
        <f t="shared" ref="U3:U10" si="4">+W3/F3</f>
        <v>287.60000000000002</v>
      </c>
      <c r="V3" s="21">
        <v>278.89999999999998</v>
      </c>
      <c r="W3" s="21">
        <v>1150.4000000000001</v>
      </c>
      <c r="X3" s="21">
        <f t="shared" ref="X3:X12" si="5">+$W$7</f>
        <v>1873.5</v>
      </c>
      <c r="Y3" s="22">
        <f t="shared" ref="Y3:Y11" si="6">+W3/X3</f>
        <v>0.61403789698425415</v>
      </c>
      <c r="Z3" s="21">
        <v>2.0291670000000002</v>
      </c>
      <c r="AA3" s="97" t="s">
        <v>65</v>
      </c>
      <c r="AB3" s="97" t="s">
        <v>62</v>
      </c>
      <c r="AC3" s="85" t="s">
        <v>63</v>
      </c>
      <c r="AD3" s="85"/>
      <c r="AE3" s="103">
        <v>6</v>
      </c>
      <c r="AF3" s="121" t="s">
        <v>60</v>
      </c>
      <c r="AG3" s="96"/>
      <c r="AH3" s="16"/>
      <c r="AI3" s="15">
        <v>120</v>
      </c>
      <c r="AJ3" s="108">
        <f>+PI()*(19/2)^2</f>
        <v>283.5287369864788</v>
      </c>
    </row>
    <row r="4" spans="1:36" ht="79.5" customHeight="1" x14ac:dyDescent="0.25">
      <c r="A4" s="20">
        <v>2</v>
      </c>
      <c r="B4" s="83" t="s">
        <v>42</v>
      </c>
      <c r="C4" s="80" t="s">
        <v>172</v>
      </c>
      <c r="D4" s="20" t="s">
        <v>38</v>
      </c>
      <c r="E4" s="87">
        <v>42363</v>
      </c>
      <c r="F4" s="20">
        <v>4</v>
      </c>
      <c r="G4" s="20" t="s">
        <v>48</v>
      </c>
      <c r="H4" s="20">
        <v>16</v>
      </c>
      <c r="I4" s="23">
        <f>+(H4/19)^2</f>
        <v>0.70914127423822704</v>
      </c>
      <c r="J4" s="120">
        <f>33789/(PI()*H4^2)</f>
        <v>42.013174782281652</v>
      </c>
      <c r="K4" s="120">
        <f>14969/(PI()*H4^2)</f>
        <v>18.612424555801418</v>
      </c>
      <c r="L4" s="23">
        <f t="shared" si="0"/>
        <v>5.4728920814092689E-2</v>
      </c>
      <c r="M4" s="21">
        <f t="shared" si="1"/>
        <v>1.2730241672109732</v>
      </c>
      <c r="N4" s="21">
        <f t="shared" si="2"/>
        <v>5.0920966688438929</v>
      </c>
      <c r="O4" s="120">
        <v>22</v>
      </c>
      <c r="P4" s="21">
        <f>483.5-292.35</f>
        <v>191.14999999999998</v>
      </c>
      <c r="Q4" s="21" t="s">
        <v>190</v>
      </c>
      <c r="R4" s="126" t="s">
        <v>224</v>
      </c>
      <c r="S4" s="21">
        <v>57.412500000000009</v>
      </c>
      <c r="T4" s="21">
        <f t="shared" si="3"/>
        <v>73.087500000000006</v>
      </c>
      <c r="U4" s="21">
        <f t="shared" si="4"/>
        <v>291.14999999999998</v>
      </c>
      <c r="V4" s="21">
        <v>292.35000000000002</v>
      </c>
      <c r="W4" s="21">
        <v>1164.5999999999999</v>
      </c>
      <c r="X4" s="21">
        <f t="shared" si="5"/>
        <v>1873.5</v>
      </c>
      <c r="Y4" s="22">
        <f t="shared" si="6"/>
        <v>0.62161729383506803</v>
      </c>
      <c r="Z4" s="21">
        <v>3.0666660000000001</v>
      </c>
      <c r="AA4" s="81">
        <v>19.8</v>
      </c>
      <c r="AB4" s="81">
        <v>76.605722920011331</v>
      </c>
      <c r="AC4" s="82">
        <v>1418.9703263741728</v>
      </c>
      <c r="AD4" s="82">
        <f>+AC4/W4*(1000/9.81)</f>
        <v>124.2016943228374</v>
      </c>
      <c r="AE4" s="129">
        <v>3</v>
      </c>
      <c r="AF4" s="122"/>
      <c r="AG4" s="96"/>
      <c r="AH4" s="16">
        <f>AB4/47</f>
        <v>1.6299089982981134</v>
      </c>
      <c r="AI4" s="15">
        <v>119</v>
      </c>
      <c r="AJ4" s="108">
        <f t="shared" ref="AJ4:AJ14" si="7">+PI()*(19/2)^2</f>
        <v>283.5287369864788</v>
      </c>
    </row>
    <row r="5" spans="1:36" ht="30" x14ac:dyDescent="0.25">
      <c r="A5" s="20">
        <v>3</v>
      </c>
      <c r="B5" s="83" t="s">
        <v>42</v>
      </c>
      <c r="C5" s="80" t="s">
        <v>172</v>
      </c>
      <c r="D5" s="20" t="s">
        <v>39</v>
      </c>
      <c r="E5" s="24">
        <v>42393</v>
      </c>
      <c r="F5" s="20">
        <v>5</v>
      </c>
      <c r="G5" s="20" t="s">
        <v>48</v>
      </c>
      <c r="H5" s="20">
        <v>16</v>
      </c>
      <c r="I5" s="23">
        <f t="shared" ref="I5:I14" si="8">+(H5/19)^2</f>
        <v>0.70914127423822704</v>
      </c>
      <c r="J5" s="20"/>
      <c r="K5" s="20"/>
      <c r="L5" s="23">
        <f t="shared" si="0"/>
        <v>4.3937937663050944E-2</v>
      </c>
      <c r="M5" s="21">
        <f t="shared" si="1"/>
        <v>1.2670494084899095</v>
      </c>
      <c r="N5" s="21">
        <f t="shared" si="2"/>
        <v>6.3352470424495477</v>
      </c>
      <c r="O5" s="120"/>
      <c r="P5" s="21"/>
      <c r="Q5" s="21"/>
      <c r="R5" s="126"/>
      <c r="S5" s="21">
        <v>57.48</v>
      </c>
      <c r="T5" s="21">
        <f t="shared" si="3"/>
        <v>72.83</v>
      </c>
      <c r="U5" s="21">
        <f t="shared" si="4"/>
        <v>283.56</v>
      </c>
      <c r="V5" s="21">
        <v>364.15</v>
      </c>
      <c r="W5" s="21">
        <v>1417.8</v>
      </c>
      <c r="X5" s="21">
        <f t="shared" si="5"/>
        <v>1873.5</v>
      </c>
      <c r="Y5" s="22">
        <f t="shared" si="6"/>
        <v>0.75676541232986383</v>
      </c>
      <c r="Z5" s="21">
        <v>2.7</v>
      </c>
      <c r="AA5" s="97"/>
      <c r="AB5" s="97"/>
      <c r="AC5" s="85"/>
      <c r="AD5" s="85"/>
      <c r="AE5" s="85"/>
      <c r="AF5" s="123" t="s">
        <v>71</v>
      </c>
      <c r="AG5" s="96"/>
      <c r="AH5" s="16"/>
      <c r="AJ5" s="108">
        <f t="shared" si="7"/>
        <v>283.5287369864788</v>
      </c>
    </row>
    <row r="6" spans="1:36" ht="87" customHeight="1" x14ac:dyDescent="0.25">
      <c r="A6" s="20">
        <v>4</v>
      </c>
      <c r="B6" s="83" t="s">
        <v>42</v>
      </c>
      <c r="C6" s="80" t="s">
        <v>172</v>
      </c>
      <c r="D6" s="20" t="s">
        <v>39</v>
      </c>
      <c r="E6" s="89">
        <v>42407</v>
      </c>
      <c r="F6" s="20">
        <v>5</v>
      </c>
      <c r="G6" s="20" t="s">
        <v>48</v>
      </c>
      <c r="H6" s="20">
        <v>16</v>
      </c>
      <c r="I6" s="23">
        <f t="shared" si="8"/>
        <v>0.70914127423822704</v>
      </c>
      <c r="J6" s="120">
        <f>41965.496/(PI()*H6^2)</f>
        <v>52.179813497680946</v>
      </c>
      <c r="K6" s="120">
        <f>18216/(PI()*H6^2)</f>
        <v>22.649737838765358</v>
      </c>
      <c r="L6" s="23">
        <f t="shared" si="0"/>
        <v>4.4150110375275942E-2</v>
      </c>
      <c r="M6" s="21">
        <f t="shared" si="1"/>
        <v>1.2654956873974228</v>
      </c>
      <c r="N6" s="21">
        <f t="shared" si="2"/>
        <v>6.3274784369871142</v>
      </c>
      <c r="O6" s="120">
        <v>20</v>
      </c>
      <c r="P6" s="21">
        <f>483.5-362.4</f>
        <v>121.10000000000002</v>
      </c>
      <c r="Q6" s="21" t="s">
        <v>191</v>
      </c>
      <c r="R6" s="126" t="s">
        <v>225</v>
      </c>
      <c r="S6" s="21">
        <v>57.274000000000001</v>
      </c>
      <c r="T6" s="21">
        <f t="shared" si="3"/>
        <v>72.47999999999999</v>
      </c>
      <c r="U6" s="21">
        <f t="shared" si="4"/>
        <v>288.60000000000002</v>
      </c>
      <c r="V6" s="21">
        <v>362.4</v>
      </c>
      <c r="W6" s="21">
        <v>1443</v>
      </c>
      <c r="X6" s="21">
        <f t="shared" si="5"/>
        <v>1873.5</v>
      </c>
      <c r="Y6" s="22">
        <f t="shared" si="6"/>
        <v>0.77021617293835065</v>
      </c>
      <c r="Z6" s="20">
        <v>1.5</v>
      </c>
      <c r="AA6" s="86" t="s">
        <v>66</v>
      </c>
      <c r="AB6" s="86" t="s">
        <v>57</v>
      </c>
      <c r="AC6" s="85" t="s">
        <v>58</v>
      </c>
      <c r="AD6" s="85">
        <f>1508/W6*(1000/9.81)</f>
        <v>106.52854689551937</v>
      </c>
      <c r="AE6" s="104">
        <v>7</v>
      </c>
      <c r="AF6" s="121" t="s">
        <v>60</v>
      </c>
      <c r="AG6" s="96"/>
      <c r="AH6" s="16">
        <f>135/58</f>
        <v>2.3275862068965516</v>
      </c>
      <c r="AI6" s="15">
        <v>148</v>
      </c>
      <c r="AJ6" s="108">
        <f t="shared" si="7"/>
        <v>283.5287369864788</v>
      </c>
    </row>
    <row r="7" spans="1:36" ht="110.25" customHeight="1" x14ac:dyDescent="0.25">
      <c r="A7" s="20">
        <v>5</v>
      </c>
      <c r="B7" s="83" t="s">
        <v>42</v>
      </c>
      <c r="C7" s="80" t="s">
        <v>172</v>
      </c>
      <c r="D7" s="20" t="s">
        <v>40</v>
      </c>
      <c r="E7" s="88">
        <v>43460</v>
      </c>
      <c r="F7" s="20">
        <v>7</v>
      </c>
      <c r="G7" s="20" t="s">
        <v>48</v>
      </c>
      <c r="H7" s="20">
        <v>16</v>
      </c>
      <c r="I7" s="23">
        <f t="shared" si="8"/>
        <v>0.70914127423822704</v>
      </c>
      <c r="J7" s="120">
        <f>56995/(PI()*H7^2)</f>
        <v>70.867468605645115</v>
      </c>
      <c r="K7" s="120">
        <f>23620/(PI()*H7^2)</f>
        <v>29.369060592426312</v>
      </c>
      <c r="L7" s="23">
        <f t="shared" si="0"/>
        <v>3.4051247126926025E-2</v>
      </c>
      <c r="M7" s="21">
        <f t="shared" si="1"/>
        <v>1.1700490550063496</v>
      </c>
      <c r="N7" s="21">
        <f t="shared" si="2"/>
        <v>8.1903433850444465</v>
      </c>
      <c r="O7" s="120">
        <v>18</v>
      </c>
      <c r="P7" s="21">
        <f>483.5-469.88</f>
        <v>13.620000000000005</v>
      </c>
      <c r="Q7" s="21" t="s">
        <v>190</v>
      </c>
      <c r="R7" s="126" t="s">
        <v>225</v>
      </c>
      <c r="S7" s="21">
        <v>57.370000000000005</v>
      </c>
      <c r="T7" s="21">
        <f t="shared" si="3"/>
        <v>67.125714285714281</v>
      </c>
      <c r="U7" s="21">
        <f t="shared" si="4"/>
        <v>267.64285714285717</v>
      </c>
      <c r="V7" s="21">
        <v>469.87999999999994</v>
      </c>
      <c r="W7" s="21">
        <v>1873.5</v>
      </c>
      <c r="X7" s="21">
        <f t="shared" si="5"/>
        <v>1873.5</v>
      </c>
      <c r="Y7" s="22">
        <f t="shared" si="6"/>
        <v>1</v>
      </c>
      <c r="Z7" s="23">
        <v>0.97499999999999998</v>
      </c>
      <c r="AA7" s="97">
        <v>63.008042092058048</v>
      </c>
      <c r="AB7" s="97">
        <v>254.43893602343138</v>
      </c>
      <c r="AC7" s="85">
        <v>1882.0665063495642</v>
      </c>
      <c r="AD7" s="85">
        <f>+AC7/W7*(1000/9.81)</f>
        <v>102.40290125948202</v>
      </c>
      <c r="AE7" s="105">
        <v>9</v>
      </c>
      <c r="AF7" s="124" t="s">
        <v>185</v>
      </c>
      <c r="AG7" s="96"/>
      <c r="AH7" s="16">
        <f>258.6/74</f>
        <v>3.4945945945945951</v>
      </c>
      <c r="AI7" s="15">
        <v>201</v>
      </c>
      <c r="AJ7" s="108">
        <f t="shared" si="7"/>
        <v>283.5287369864788</v>
      </c>
    </row>
    <row r="8" spans="1:36" ht="85.5" customHeight="1" x14ac:dyDescent="0.25">
      <c r="A8" s="20">
        <v>6</v>
      </c>
      <c r="B8" s="83" t="s">
        <v>42</v>
      </c>
      <c r="C8" s="80" t="s">
        <v>172</v>
      </c>
      <c r="D8" s="20" t="s">
        <v>37</v>
      </c>
      <c r="E8" s="87">
        <v>43978</v>
      </c>
      <c r="F8" s="20">
        <v>3</v>
      </c>
      <c r="G8" s="20" t="s">
        <v>48</v>
      </c>
      <c r="H8" s="20">
        <v>16</v>
      </c>
      <c r="I8" s="23">
        <f t="shared" si="8"/>
        <v>0.70914127423822704</v>
      </c>
      <c r="J8" s="120">
        <f>24878/(PI()*H8^2)</f>
        <v>30.933255267501345</v>
      </c>
      <c r="K8" s="120">
        <f>10817/(PI()*H8^2)</f>
        <v>13.449836089258062</v>
      </c>
      <c r="L8" s="23">
        <f t="shared" si="0"/>
        <v>7.434944237918216E-2</v>
      </c>
      <c r="M8" s="21">
        <f t="shared" si="1"/>
        <v>1.2602483017100026</v>
      </c>
      <c r="N8" s="21">
        <f t="shared" si="2"/>
        <v>3.7807449051300073</v>
      </c>
      <c r="O8" s="120">
        <v>22</v>
      </c>
      <c r="P8" s="21">
        <f>483.5-215.2</f>
        <v>268.3</v>
      </c>
      <c r="Q8" s="21" t="s">
        <v>190</v>
      </c>
      <c r="R8" s="126" t="s">
        <v>224</v>
      </c>
      <c r="S8" s="21">
        <v>56.919999999999995</v>
      </c>
      <c r="T8" s="21">
        <f t="shared" si="3"/>
        <v>71.733333333333334</v>
      </c>
      <c r="U8" s="21">
        <f t="shared" si="4"/>
        <v>280.73666666666668</v>
      </c>
      <c r="V8" s="21">
        <v>215.2</v>
      </c>
      <c r="W8" s="21">
        <v>842.21</v>
      </c>
      <c r="X8" s="21">
        <f t="shared" si="5"/>
        <v>1873.5</v>
      </c>
      <c r="Y8" s="22">
        <f t="shared" si="6"/>
        <v>0.44953829730451028</v>
      </c>
      <c r="Z8" s="23">
        <v>3.9666999999999999</v>
      </c>
      <c r="AA8" s="80">
        <v>8.4</v>
      </c>
      <c r="AB8" s="81">
        <v>21.649190231796787</v>
      </c>
      <c r="AC8" s="82">
        <v>556.76103750646223</v>
      </c>
      <c r="AD8" s="82">
        <f>+AC8/W8*(1000/9.81)</f>
        <v>67.387513890898035</v>
      </c>
      <c r="AE8" s="102">
        <v>0</v>
      </c>
      <c r="AF8" s="122"/>
      <c r="AG8" s="96"/>
      <c r="AH8" s="16">
        <f>21.6/33.5</f>
        <v>0.64477611940298507</v>
      </c>
      <c r="AI8" s="15">
        <v>88</v>
      </c>
      <c r="AJ8" s="108">
        <f t="shared" si="7"/>
        <v>283.5287369864788</v>
      </c>
    </row>
    <row r="9" spans="1:36" ht="94.5" customHeight="1" x14ac:dyDescent="0.25">
      <c r="A9" s="20">
        <v>7</v>
      </c>
      <c r="B9" s="83" t="s">
        <v>42</v>
      </c>
      <c r="C9" s="80" t="s">
        <v>172</v>
      </c>
      <c r="D9" s="20" t="s">
        <v>36</v>
      </c>
      <c r="E9" s="87">
        <v>44094</v>
      </c>
      <c r="F9" s="20">
        <v>2</v>
      </c>
      <c r="G9" s="20" t="s">
        <v>47</v>
      </c>
      <c r="H9" s="20">
        <v>16</v>
      </c>
      <c r="I9" s="23">
        <f t="shared" si="8"/>
        <v>0.70914127423822704</v>
      </c>
      <c r="J9" s="120">
        <f>24425/(PI()*H9^2)</f>
        <v>30.369995976715185</v>
      </c>
      <c r="K9" s="120">
        <f>14426/(PI()*H9^2)</f>
        <v>17.937259445653766</v>
      </c>
      <c r="L9" s="23">
        <f t="shared" si="0"/>
        <v>5.5749128919860627E-2</v>
      </c>
      <c r="M9" s="21">
        <f t="shared" si="1"/>
        <v>2.4473437366760464</v>
      </c>
      <c r="N9" s="21">
        <f t="shared" si="2"/>
        <v>4.8946874733520929</v>
      </c>
      <c r="O9" s="120">
        <v>28</v>
      </c>
      <c r="P9" s="21">
        <f>483.5-287</f>
        <v>196.5</v>
      </c>
      <c r="Q9" s="21" t="s">
        <v>190</v>
      </c>
      <c r="R9" s="126" t="s">
        <v>223</v>
      </c>
      <c r="S9" s="21">
        <v>58.635000000000005</v>
      </c>
      <c r="T9" s="21">
        <f t="shared" si="3"/>
        <v>143.5</v>
      </c>
      <c r="U9" s="21">
        <f t="shared" si="4"/>
        <v>582.54999999999995</v>
      </c>
      <c r="V9" s="21">
        <v>287</v>
      </c>
      <c r="W9" s="21">
        <v>1165.0999999999999</v>
      </c>
      <c r="X9" s="21">
        <f t="shared" si="5"/>
        <v>1873.5</v>
      </c>
      <c r="Y9" s="22">
        <f t="shared" si="6"/>
        <v>0.62188417400587126</v>
      </c>
      <c r="Z9" s="20">
        <v>3.95</v>
      </c>
      <c r="AA9" s="80">
        <v>10.7</v>
      </c>
      <c r="AB9" s="80">
        <v>36.1</v>
      </c>
      <c r="AC9" s="82">
        <v>1045.9000000000001</v>
      </c>
      <c r="AD9" s="82">
        <f>+AC9/W9*(1000/9.81)</f>
        <v>91.507766086236742</v>
      </c>
      <c r="AE9" s="102">
        <v>1</v>
      </c>
      <c r="AF9" s="122" t="s">
        <v>213</v>
      </c>
      <c r="AG9" s="96"/>
      <c r="AH9" s="16">
        <f>36.1/44</f>
        <v>0.82045454545454544</v>
      </c>
      <c r="AI9" s="15">
        <v>86</v>
      </c>
      <c r="AJ9" s="108">
        <f t="shared" si="7"/>
        <v>283.5287369864788</v>
      </c>
    </row>
    <row r="10" spans="1:36" ht="107.25" customHeight="1" x14ac:dyDescent="0.25">
      <c r="A10" s="20">
        <v>8</v>
      </c>
      <c r="B10" s="83" t="s">
        <v>42</v>
      </c>
      <c r="C10" s="80" t="s">
        <v>172</v>
      </c>
      <c r="D10" s="20" t="s">
        <v>36</v>
      </c>
      <c r="E10" s="88">
        <v>44178</v>
      </c>
      <c r="F10" s="20">
        <v>2</v>
      </c>
      <c r="G10" s="20" t="s">
        <v>47</v>
      </c>
      <c r="H10" s="20">
        <v>16</v>
      </c>
      <c r="I10" s="23">
        <f t="shared" si="8"/>
        <v>0.70914127423822704</v>
      </c>
      <c r="J10" s="120">
        <f>24767/(PI()*H10^2)</f>
        <v>30.795238090288844</v>
      </c>
      <c r="K10" s="120">
        <f>14816/(PI()*H10^2)</f>
        <v>18.422184662886885</v>
      </c>
      <c r="L10" s="23">
        <f t="shared" si="0"/>
        <v>5.4283290924512298E-2</v>
      </c>
      <c r="M10" s="21">
        <f t="shared" si="1"/>
        <v>2.5190154687633539</v>
      </c>
      <c r="N10" s="21">
        <f t="shared" si="2"/>
        <v>5.0380309375267078</v>
      </c>
      <c r="O10" s="82">
        <v>20</v>
      </c>
      <c r="P10" s="21">
        <f>483.5-294.75</f>
        <v>188.75</v>
      </c>
      <c r="Q10" s="81" t="s">
        <v>192</v>
      </c>
      <c r="R10" s="126" t="s">
        <v>223</v>
      </c>
      <c r="S10" s="21">
        <v>58.504999999999995</v>
      </c>
      <c r="T10" s="21">
        <f t="shared" si="3"/>
        <v>147.375</v>
      </c>
      <c r="U10" s="21">
        <f t="shared" si="4"/>
        <v>593.25</v>
      </c>
      <c r="V10" s="21">
        <v>294.75</v>
      </c>
      <c r="W10" s="21">
        <v>1186.5</v>
      </c>
      <c r="X10" s="21">
        <f t="shared" si="5"/>
        <v>1873.5</v>
      </c>
      <c r="Y10" s="22">
        <f t="shared" si="6"/>
        <v>0.63330664531625303</v>
      </c>
      <c r="Z10" s="20">
        <v>0.32</v>
      </c>
      <c r="AA10" s="80">
        <v>68</v>
      </c>
      <c r="AB10" s="80">
        <v>270</v>
      </c>
      <c r="AC10" s="80"/>
      <c r="AD10" s="80"/>
      <c r="AE10" s="107">
        <v>10</v>
      </c>
      <c r="AF10" s="125" t="s">
        <v>202</v>
      </c>
      <c r="AG10" s="96"/>
      <c r="AH10" s="16"/>
      <c r="AI10" s="15">
        <v>87</v>
      </c>
      <c r="AJ10" s="108">
        <f t="shared" si="7"/>
        <v>283.5287369864788</v>
      </c>
    </row>
    <row r="11" spans="1:36" ht="30" x14ac:dyDescent="0.25">
      <c r="A11" s="20">
        <v>9</v>
      </c>
      <c r="B11" s="83" t="s">
        <v>42</v>
      </c>
      <c r="C11" s="80" t="s">
        <v>172</v>
      </c>
      <c r="D11" s="20" t="s">
        <v>179</v>
      </c>
      <c r="E11" s="87">
        <v>44287</v>
      </c>
      <c r="F11" s="20">
        <v>2</v>
      </c>
      <c r="G11" s="20" t="s">
        <v>176</v>
      </c>
      <c r="H11" s="20">
        <v>25</v>
      </c>
      <c r="I11" s="23">
        <f t="shared" si="8"/>
        <v>1.7313019390581721</v>
      </c>
      <c r="J11" s="120">
        <f>24767/(PI()*H11^2)</f>
        <v>12.613729521782309</v>
      </c>
      <c r="K11" s="120">
        <f>14816/(PI()*H11^2)</f>
        <v>7.5457268379184681</v>
      </c>
      <c r="L11" s="23">
        <f t="shared" si="0"/>
        <v>0.22482014388489208</v>
      </c>
      <c r="M11" s="21">
        <f t="shared" si="1"/>
        <v>0.95238095238095233</v>
      </c>
      <c r="N11" s="21">
        <f t="shared" si="2"/>
        <v>1.9047619047619047</v>
      </c>
      <c r="O11" s="120">
        <v>25</v>
      </c>
      <c r="P11" s="120">
        <v>0</v>
      </c>
      <c r="Q11" s="21" t="s">
        <v>190</v>
      </c>
      <c r="R11" s="126" t="s">
        <v>224</v>
      </c>
      <c r="S11" s="21">
        <v>58.38</v>
      </c>
      <c r="T11" s="21">
        <f>111.2/2</f>
        <v>55.6</v>
      </c>
      <c r="U11" s="21">
        <v>210.15</v>
      </c>
      <c r="V11" s="21">
        <f>+T11*F11</f>
        <v>111.2</v>
      </c>
      <c r="W11" s="21">
        <f>+U11*F11</f>
        <v>420.3</v>
      </c>
      <c r="X11" s="21">
        <f t="shared" si="5"/>
        <v>1873.5</v>
      </c>
      <c r="Y11" s="22">
        <f t="shared" si="6"/>
        <v>0.22433947157726181</v>
      </c>
      <c r="Z11" s="20">
        <v>33.9</v>
      </c>
      <c r="AA11" s="80">
        <v>1.2</v>
      </c>
      <c r="AB11" s="80">
        <v>1.2</v>
      </c>
      <c r="AC11" s="80">
        <v>194.7</v>
      </c>
      <c r="AD11" s="80">
        <v>47.2</v>
      </c>
      <c r="AE11" s="106">
        <v>0</v>
      </c>
      <c r="AF11" s="122" t="s">
        <v>177</v>
      </c>
      <c r="AG11" s="96"/>
      <c r="AH11" s="16"/>
      <c r="AI11" s="15">
        <v>62</v>
      </c>
      <c r="AJ11" s="108">
        <f t="shared" si="7"/>
        <v>283.5287369864788</v>
      </c>
    </row>
    <row r="12" spans="1:36" ht="93" customHeight="1" x14ac:dyDescent="0.25">
      <c r="A12" s="20">
        <v>10</v>
      </c>
      <c r="B12" s="83" t="s">
        <v>42</v>
      </c>
      <c r="C12" s="80" t="s">
        <v>172</v>
      </c>
      <c r="D12" s="20" t="s">
        <v>39</v>
      </c>
      <c r="E12" s="87">
        <v>44307</v>
      </c>
      <c r="F12" s="20">
        <v>5</v>
      </c>
      <c r="G12" s="20" t="s">
        <v>48</v>
      </c>
      <c r="H12" s="20">
        <v>25</v>
      </c>
      <c r="I12" s="23">
        <f t="shared" si="8"/>
        <v>1.7313019390581721</v>
      </c>
      <c r="J12" s="120">
        <f>44770/(PI()*H12^2)</f>
        <v>22.801173767117294</v>
      </c>
      <c r="K12" s="120">
        <f>23048/(PI()*H12^2)</f>
        <v>11.738250010822412</v>
      </c>
      <c r="L12" s="23">
        <f t="shared" si="0"/>
        <v>8.5190485926531737E-2</v>
      </c>
      <c r="M12" s="21">
        <f t="shared" si="1"/>
        <v>1.0079340546110251</v>
      </c>
      <c r="N12" s="21">
        <f t="shared" si="2"/>
        <v>5.0396702730551262</v>
      </c>
      <c r="O12" s="82">
        <v>25</v>
      </c>
      <c r="P12" s="82">
        <v>0</v>
      </c>
      <c r="Q12" s="81" t="s">
        <v>193</v>
      </c>
      <c r="R12" s="126" t="s">
        <v>224</v>
      </c>
      <c r="S12" s="21">
        <v>58.23</v>
      </c>
      <c r="T12" s="21">
        <v>58.69</v>
      </c>
      <c r="U12" s="21">
        <v>218.88</v>
      </c>
      <c r="V12" s="21">
        <v>293.45999999999998</v>
      </c>
      <c r="W12" s="21">
        <v>1094.3800000000001</v>
      </c>
      <c r="X12" s="21">
        <f t="shared" si="5"/>
        <v>1873.5</v>
      </c>
      <c r="Y12" s="22">
        <v>0.60799999999999998</v>
      </c>
      <c r="Z12" s="20">
        <v>3.7</v>
      </c>
      <c r="AA12" s="80"/>
      <c r="AB12" s="80">
        <v>39.700000000000003</v>
      </c>
      <c r="AC12" s="80">
        <v>843</v>
      </c>
      <c r="AD12" s="80">
        <v>78.599999999999994</v>
      </c>
      <c r="AE12" s="106">
        <v>0</v>
      </c>
      <c r="AF12" s="122"/>
      <c r="AG12" s="96"/>
      <c r="AH12" s="16">
        <f>39.7/56</f>
        <v>0.70892857142857146</v>
      </c>
      <c r="AI12" s="15">
        <v>158</v>
      </c>
      <c r="AJ12" s="108">
        <f t="shared" si="7"/>
        <v>283.5287369864788</v>
      </c>
    </row>
    <row r="13" spans="1:36" ht="91.5" customHeight="1" x14ac:dyDescent="0.25">
      <c r="A13" s="20">
        <v>11</v>
      </c>
      <c r="B13" s="83" t="s">
        <v>42</v>
      </c>
      <c r="C13" s="84" t="s">
        <v>171</v>
      </c>
      <c r="D13" s="20" t="s">
        <v>39</v>
      </c>
      <c r="E13" s="24">
        <v>44338</v>
      </c>
      <c r="F13" s="20">
        <v>5</v>
      </c>
      <c r="G13" s="20" t="s">
        <v>48</v>
      </c>
      <c r="H13" s="20">
        <v>25</v>
      </c>
      <c r="I13" s="23">
        <f t="shared" si="8"/>
        <v>1.7313019390581721</v>
      </c>
      <c r="J13" s="120">
        <f>45284/(PI()*H13^2)</f>
        <v>23.062951817514843</v>
      </c>
      <c r="K13" s="120">
        <f>23534/(PI()*H13^2)</f>
        <v>11.985767778318928</v>
      </c>
      <c r="L13" s="23">
        <f t="shared" si="0"/>
        <v>8.342788493626109E-2</v>
      </c>
      <c r="M13" s="21">
        <f t="shared" si="1"/>
        <v>1.028698935805012</v>
      </c>
      <c r="N13" s="21">
        <f t="shared" si="2"/>
        <v>5.1434946790250606</v>
      </c>
      <c r="O13" s="21">
        <v>30.5</v>
      </c>
      <c r="P13" s="120">
        <v>0</v>
      </c>
      <c r="Q13" s="21" t="s">
        <v>191</v>
      </c>
      <c r="R13" s="126" t="s">
        <v>224</v>
      </c>
      <c r="S13" s="21">
        <v>58.26</v>
      </c>
      <c r="T13" s="21">
        <v>59.93</v>
      </c>
      <c r="U13" s="21">
        <v>219.98</v>
      </c>
      <c r="V13" s="21">
        <v>299.66000000000003</v>
      </c>
      <c r="W13" s="21">
        <v>1099.8800000000001</v>
      </c>
      <c r="X13" s="21">
        <v>1873.5</v>
      </c>
      <c r="Y13" s="22">
        <v>0.62</v>
      </c>
      <c r="Z13" s="80" t="s">
        <v>229</v>
      </c>
      <c r="AA13" s="80"/>
      <c r="AB13" s="80" t="s">
        <v>226</v>
      </c>
      <c r="AC13" s="80" t="s">
        <v>227</v>
      </c>
      <c r="AD13" s="80" t="s">
        <v>228</v>
      </c>
      <c r="AE13" s="106">
        <v>0</v>
      </c>
      <c r="AF13" s="122"/>
      <c r="AG13" s="96"/>
      <c r="AH13" s="16">
        <v>0.9107142857142857</v>
      </c>
      <c r="AI13" s="15">
        <v>160</v>
      </c>
      <c r="AJ13" s="108">
        <f t="shared" si="7"/>
        <v>283.5287369864788</v>
      </c>
    </row>
    <row r="14" spans="1:36" ht="102" customHeight="1" x14ac:dyDescent="0.25">
      <c r="A14" s="20">
        <v>12</v>
      </c>
      <c r="B14" s="83" t="s">
        <v>42</v>
      </c>
      <c r="C14" s="80" t="s">
        <v>172</v>
      </c>
      <c r="D14" s="20" t="s">
        <v>40</v>
      </c>
      <c r="E14" s="88">
        <v>44521</v>
      </c>
      <c r="F14" s="20">
        <v>7</v>
      </c>
      <c r="G14" s="20" t="s">
        <v>48</v>
      </c>
      <c r="H14" s="20">
        <v>25</v>
      </c>
      <c r="I14" s="23">
        <f t="shared" si="8"/>
        <v>1.7313019390581721</v>
      </c>
      <c r="J14" s="120">
        <f>61664/(PI()*H14^2)</f>
        <v>31.40521731461963</v>
      </c>
      <c r="K14" s="120">
        <f>31227/(PI()*H14^2)</f>
        <v>15.90378050537797</v>
      </c>
      <c r="L14" s="23">
        <f t="shared" si="0"/>
        <v>6.2877263581488929E-2</v>
      </c>
      <c r="M14" s="21">
        <f t="shared" si="1"/>
        <v>0.97510729613733915</v>
      </c>
      <c r="N14" s="21">
        <f t="shared" si="2"/>
        <v>6.8257510729613742</v>
      </c>
      <c r="O14" s="82">
        <v>16</v>
      </c>
      <c r="P14" s="82">
        <v>0</v>
      </c>
      <c r="Q14" s="81" t="s">
        <v>194</v>
      </c>
      <c r="R14" s="126" t="s">
        <v>224</v>
      </c>
      <c r="S14" s="21">
        <v>58.25</v>
      </c>
      <c r="T14" s="21">
        <v>56.8</v>
      </c>
      <c r="U14" s="21">
        <v>209.8</v>
      </c>
      <c r="V14" s="21">
        <v>397.6</v>
      </c>
      <c r="W14" s="21">
        <v>1468.57</v>
      </c>
      <c r="X14" s="21">
        <f>+$W$7</f>
        <v>1873.5</v>
      </c>
      <c r="Y14" s="22">
        <v>0.82</v>
      </c>
      <c r="Z14" s="20">
        <v>7.0000000000000007E-2</v>
      </c>
      <c r="AA14" s="80">
        <v>95.9</v>
      </c>
      <c r="AB14" s="80">
        <v>389.6</v>
      </c>
      <c r="AC14" s="80"/>
      <c r="AD14" s="80"/>
      <c r="AE14" s="107">
        <v>10</v>
      </c>
      <c r="AF14" s="125" t="s">
        <v>174</v>
      </c>
      <c r="AG14" s="96"/>
      <c r="AH14" s="16"/>
      <c r="AI14" s="15">
        <v>217</v>
      </c>
      <c r="AJ14" s="108">
        <f t="shared" si="7"/>
        <v>283.5287369864788</v>
      </c>
    </row>
    <row r="15" spans="1:36" x14ac:dyDescent="0.25">
      <c r="O15" s="15"/>
      <c r="P15" s="15"/>
      <c r="Q15" s="15"/>
      <c r="R15" s="15"/>
      <c r="S15" s="15"/>
      <c r="T15" s="15"/>
      <c r="U15" s="15"/>
      <c r="V15" s="15"/>
      <c r="W15" s="15"/>
      <c r="X15" s="15"/>
      <c r="Y15" s="15"/>
      <c r="Z15" s="16"/>
      <c r="AA15" s="5"/>
      <c r="AB15" s="5"/>
      <c r="AC15" s="5"/>
      <c r="AD15" s="5"/>
      <c r="AE15" s="5"/>
    </row>
    <row r="16" spans="1:36" x14ac:dyDescent="0.25">
      <c r="B16" s="15"/>
      <c r="C16" s="5"/>
      <c r="D16" s="18"/>
      <c r="E16" s="91" t="s">
        <v>186</v>
      </c>
      <c r="S16" s="100"/>
      <c r="T16" s="91" t="s">
        <v>196</v>
      </c>
      <c r="Z16" s="16"/>
      <c r="AA16" s="5"/>
      <c r="AB16" s="5"/>
      <c r="AC16" s="5"/>
      <c r="AD16" s="5"/>
      <c r="AE16" s="5"/>
    </row>
    <row r="17" spans="2:31" x14ac:dyDescent="0.25">
      <c r="B17" s="15"/>
      <c r="C17" s="5"/>
      <c r="D17" s="18"/>
      <c r="E17" s="92" t="s">
        <v>181</v>
      </c>
      <c r="S17" s="101" t="s">
        <v>197</v>
      </c>
      <c r="T17" s="92" t="s">
        <v>181</v>
      </c>
      <c r="AA17" s="5"/>
      <c r="AB17" s="5"/>
      <c r="AC17" s="5"/>
      <c r="AD17" s="5"/>
      <c r="AE17" s="5"/>
    </row>
    <row r="18" spans="2:31" x14ac:dyDescent="0.25">
      <c r="B18" s="15"/>
      <c r="C18" s="5"/>
      <c r="D18" s="18"/>
      <c r="E18" s="93" t="s">
        <v>182</v>
      </c>
      <c r="S18" s="101" t="s">
        <v>201</v>
      </c>
      <c r="T18" s="93" t="s">
        <v>182</v>
      </c>
      <c r="AA18" s="5"/>
      <c r="AB18" s="5"/>
      <c r="AC18" s="5"/>
      <c r="AD18" s="5"/>
      <c r="AE18" s="5"/>
    </row>
    <row r="19" spans="2:31" x14ac:dyDescent="0.25">
      <c r="E19" s="94" t="s">
        <v>183</v>
      </c>
      <c r="S19" s="101" t="s">
        <v>198</v>
      </c>
      <c r="T19" s="94" t="s">
        <v>183</v>
      </c>
    </row>
    <row r="20" spans="2:31" x14ac:dyDescent="0.25">
      <c r="E20" s="98" t="s">
        <v>187</v>
      </c>
      <c r="S20" s="101" t="s">
        <v>199</v>
      </c>
      <c r="T20" s="98" t="s">
        <v>187</v>
      </c>
    </row>
    <row r="21" spans="2:31" x14ac:dyDescent="0.25">
      <c r="E21" s="95" t="s">
        <v>195</v>
      </c>
      <c r="S21" s="101" t="s">
        <v>200</v>
      </c>
      <c r="T21" s="95" t="s">
        <v>195</v>
      </c>
    </row>
    <row r="22" spans="2:31" x14ac:dyDescent="0.25">
      <c r="S22" s="99"/>
      <c r="T22" s="17"/>
    </row>
    <row r="23" spans="2:31" x14ac:dyDescent="0.25">
      <c r="T23" s="17"/>
    </row>
    <row r="24" spans="2:31" x14ac:dyDescent="0.25">
      <c r="T24" s="17"/>
    </row>
    <row r="25" spans="2:31" x14ac:dyDescent="0.25">
      <c r="T25" s="17"/>
    </row>
    <row r="26" spans="2:31" x14ac:dyDescent="0.25">
      <c r="T26" s="17"/>
    </row>
    <row r="27" spans="2:31" x14ac:dyDescent="0.25">
      <c r="T27" s="17"/>
    </row>
    <row r="28" spans="2:31" x14ac:dyDescent="0.25">
      <c r="T28" s="17"/>
    </row>
    <row r="29" spans="2:31" x14ac:dyDescent="0.25">
      <c r="E29" s="14"/>
      <c r="F29" s="14"/>
      <c r="S29" s="14"/>
    </row>
    <row r="30" spans="2:31" x14ac:dyDescent="0.25">
      <c r="E30"/>
      <c r="S30" s="26"/>
    </row>
  </sheetData>
  <autoFilter ref="A2:AJ2"/>
  <mergeCells count="1">
    <mergeCell ref="I1:R1"/>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F12" sqref="F12"/>
    </sheetView>
  </sheetViews>
  <sheetFormatPr baseColWidth="10" defaultColWidth="9.140625" defaultRowHeight="15" x14ac:dyDescent="0.25"/>
  <cols>
    <col min="1" max="1" width="37.7109375" bestFit="1" customWidth="1"/>
    <col min="2" max="2" width="9.140625" style="15"/>
    <col min="5" max="5" width="9.42578125" bestFit="1" customWidth="1"/>
  </cols>
  <sheetData>
    <row r="1" spans="1:2" x14ac:dyDescent="0.25">
      <c r="A1" s="30" t="s">
        <v>230</v>
      </c>
    </row>
    <row r="3" spans="1:2" x14ac:dyDescent="0.25">
      <c r="A3" s="160" t="s">
        <v>41</v>
      </c>
      <c r="B3" s="20"/>
    </row>
    <row r="4" spans="1:2" x14ac:dyDescent="0.25">
      <c r="A4" s="96" t="s">
        <v>231</v>
      </c>
      <c r="B4" s="20">
        <v>390.3</v>
      </c>
    </row>
    <row r="5" spans="1:2" x14ac:dyDescent="0.25">
      <c r="A5" s="96" t="s">
        <v>232</v>
      </c>
      <c r="B5" s="20">
        <v>38.1</v>
      </c>
    </row>
    <row r="6" spans="1:2" x14ac:dyDescent="0.25">
      <c r="A6" s="96" t="s">
        <v>203</v>
      </c>
      <c r="B6" s="161">
        <f>+B4/B5</f>
        <v>10.244094488188976</v>
      </c>
    </row>
    <row r="7" spans="1:2" x14ac:dyDescent="0.25">
      <c r="A7" s="96" t="s">
        <v>233</v>
      </c>
      <c r="B7" s="20">
        <v>1.7</v>
      </c>
    </row>
    <row r="8" spans="1:2" x14ac:dyDescent="0.25">
      <c r="A8" s="96" t="s">
        <v>234</v>
      </c>
      <c r="B8" s="20">
        <v>10.199999999999999</v>
      </c>
    </row>
    <row r="9" spans="1:2" x14ac:dyDescent="0.25">
      <c r="A9" s="96" t="s">
        <v>235</v>
      </c>
      <c r="B9" s="20">
        <v>18.75</v>
      </c>
    </row>
    <row r="10" spans="1:2" x14ac:dyDescent="0.25">
      <c r="A10" s="96" t="s">
        <v>236</v>
      </c>
      <c r="B10" s="20">
        <v>4.8</v>
      </c>
    </row>
    <row r="11" spans="1:2" x14ac:dyDescent="0.25">
      <c r="A11" s="96" t="s">
        <v>237</v>
      </c>
      <c r="B11" s="20" t="s">
        <v>238</v>
      </c>
    </row>
    <row r="12" spans="1:2" x14ac:dyDescent="0.25">
      <c r="A12" s="96" t="s">
        <v>239</v>
      </c>
      <c r="B12" s="20">
        <v>1.25</v>
      </c>
    </row>
    <row r="13" spans="1:2" x14ac:dyDescent="0.25">
      <c r="A13" s="160" t="s">
        <v>240</v>
      </c>
      <c r="B13" s="20"/>
    </row>
    <row r="14" spans="1:2" x14ac:dyDescent="0.25">
      <c r="A14" s="96" t="s">
        <v>241</v>
      </c>
      <c r="B14" s="20">
        <v>5</v>
      </c>
    </row>
    <row r="15" spans="1:2" x14ac:dyDescent="0.25">
      <c r="A15" s="96" t="s">
        <v>242</v>
      </c>
      <c r="B15" s="20">
        <v>59</v>
      </c>
    </row>
    <row r="16" spans="1:2" x14ac:dyDescent="0.25">
      <c r="A16" s="96" t="s">
        <v>243</v>
      </c>
      <c r="B16" s="20">
        <v>32.799999999999997</v>
      </c>
    </row>
    <row r="17" spans="1:2" x14ac:dyDescent="0.25">
      <c r="A17" s="96" t="s">
        <v>244</v>
      </c>
      <c r="B17" s="20">
        <v>10.7</v>
      </c>
    </row>
    <row r="18" spans="1:2" x14ac:dyDescent="0.25">
      <c r="A18" s="160" t="s">
        <v>245</v>
      </c>
      <c r="B18" s="20"/>
    </row>
    <row r="19" spans="1:2" x14ac:dyDescent="0.25">
      <c r="A19" s="96" t="s">
        <v>246</v>
      </c>
      <c r="B19" s="20">
        <v>10.15</v>
      </c>
    </row>
    <row r="20" spans="1:2" x14ac:dyDescent="0.25">
      <c r="A20" s="96" t="s">
        <v>247</v>
      </c>
      <c r="B20" s="20">
        <v>0.75</v>
      </c>
    </row>
  </sheetData>
  <pageMargins left="0.7" right="0.7" top="0.75" bottom="0.75" header="0.3" footer="0.3"/>
  <pageSetup paperSize="9" orientation="portrait"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M18" sqref="M18"/>
    </sheetView>
  </sheetViews>
  <sheetFormatPr baseColWidth="10" defaultRowHeight="15" x14ac:dyDescent="0.25"/>
  <cols>
    <col min="1" max="1" width="12.42578125" bestFit="1" customWidth="1"/>
    <col min="2" max="2" width="6" bestFit="1" customWidth="1"/>
    <col min="3" max="3" width="20.7109375" bestFit="1" customWidth="1"/>
    <col min="4" max="4" width="8.7109375" bestFit="1" customWidth="1"/>
    <col min="6" max="6" width="10" bestFit="1" customWidth="1"/>
    <col min="7" max="7" width="13.7109375" bestFit="1" customWidth="1"/>
    <col min="8" max="8" width="13" bestFit="1" customWidth="1"/>
    <col min="11" max="11" width="5.42578125" customWidth="1"/>
    <col min="12" max="12" width="13.42578125" bestFit="1" customWidth="1"/>
  </cols>
  <sheetData>
    <row r="1" spans="1:13" s="162" customFormat="1" x14ac:dyDescent="0.25">
      <c r="A1" s="160" t="s">
        <v>41</v>
      </c>
      <c r="B1" s="160" t="s">
        <v>248</v>
      </c>
      <c r="C1" s="160" t="s">
        <v>249</v>
      </c>
      <c r="D1" s="160" t="s">
        <v>250</v>
      </c>
      <c r="E1" s="160" t="s">
        <v>251</v>
      </c>
      <c r="F1" s="160" t="s">
        <v>252</v>
      </c>
      <c r="G1" s="160" t="s">
        <v>253</v>
      </c>
      <c r="H1" s="160" t="s">
        <v>254</v>
      </c>
      <c r="I1" s="160" t="s">
        <v>255</v>
      </c>
      <c r="J1" s="160" t="s">
        <v>256</v>
      </c>
      <c r="K1" s="160" t="s">
        <v>203</v>
      </c>
      <c r="L1" s="160" t="s">
        <v>257</v>
      </c>
      <c r="M1" s="160" t="s">
        <v>258</v>
      </c>
    </row>
    <row r="2" spans="1:13" x14ac:dyDescent="0.25">
      <c r="A2" s="96" t="s">
        <v>259</v>
      </c>
      <c r="B2" s="96">
        <v>81490</v>
      </c>
      <c r="C2" s="96" t="s">
        <v>260</v>
      </c>
      <c r="D2" s="20">
        <v>14</v>
      </c>
      <c r="E2" s="96" t="s">
        <v>261</v>
      </c>
      <c r="F2" s="20" t="s">
        <v>262</v>
      </c>
      <c r="G2" s="20" t="s">
        <v>263</v>
      </c>
      <c r="H2" s="20" t="s">
        <v>264</v>
      </c>
      <c r="I2" s="20">
        <v>218</v>
      </c>
      <c r="J2" s="20">
        <v>54</v>
      </c>
      <c r="K2" s="161">
        <f>+I2/J2</f>
        <v>4.0370370370370372</v>
      </c>
      <c r="L2" s="20" t="s">
        <v>265</v>
      </c>
      <c r="M2" s="20" t="s">
        <v>266</v>
      </c>
    </row>
    <row r="3" spans="1:13" x14ac:dyDescent="0.25">
      <c r="A3" s="96" t="s">
        <v>267</v>
      </c>
      <c r="B3" s="96">
        <v>81491</v>
      </c>
      <c r="C3" s="96" t="s">
        <v>260</v>
      </c>
      <c r="D3" s="20" t="s">
        <v>268</v>
      </c>
      <c r="E3" s="96" t="s">
        <v>261</v>
      </c>
      <c r="F3" s="20" t="s">
        <v>269</v>
      </c>
      <c r="G3" s="20" t="s">
        <v>270</v>
      </c>
      <c r="H3" s="20" t="s">
        <v>271</v>
      </c>
      <c r="I3" s="20">
        <v>218</v>
      </c>
      <c r="J3" s="20">
        <v>54</v>
      </c>
      <c r="K3" s="161">
        <f t="shared" ref="K3:K9" si="0">+I3/J3</f>
        <v>4.0370370370370372</v>
      </c>
      <c r="L3" s="20" t="s">
        <v>272</v>
      </c>
      <c r="M3" s="20" t="s">
        <v>273</v>
      </c>
    </row>
    <row r="4" spans="1:13" x14ac:dyDescent="0.25">
      <c r="A4" s="96" t="s">
        <v>274</v>
      </c>
      <c r="B4" s="96">
        <v>81492</v>
      </c>
      <c r="C4" s="96" t="s">
        <v>260</v>
      </c>
      <c r="D4" s="20">
        <v>14</v>
      </c>
      <c r="E4" s="96" t="s">
        <v>275</v>
      </c>
      <c r="F4" s="20" t="s">
        <v>276</v>
      </c>
      <c r="G4" s="20" t="s">
        <v>277</v>
      </c>
      <c r="H4" s="20" t="s">
        <v>278</v>
      </c>
      <c r="I4" s="20">
        <v>358</v>
      </c>
      <c r="J4" s="20">
        <v>54</v>
      </c>
      <c r="K4" s="161">
        <f t="shared" si="0"/>
        <v>6.6296296296296298</v>
      </c>
      <c r="L4" s="20" t="s">
        <v>279</v>
      </c>
      <c r="M4" s="20" t="s">
        <v>280</v>
      </c>
    </row>
    <row r="5" spans="1:13" x14ac:dyDescent="0.25">
      <c r="A5" s="96" t="s">
        <v>281</v>
      </c>
      <c r="B5" s="96">
        <v>81493</v>
      </c>
      <c r="C5" s="96" t="s">
        <v>260</v>
      </c>
      <c r="D5" s="20">
        <v>14</v>
      </c>
      <c r="E5" s="96" t="s">
        <v>282</v>
      </c>
      <c r="F5" s="20" t="s">
        <v>283</v>
      </c>
      <c r="G5" s="20" t="s">
        <v>284</v>
      </c>
      <c r="H5" s="20" t="s">
        <v>285</v>
      </c>
      <c r="I5" s="20">
        <v>358</v>
      </c>
      <c r="J5" s="20">
        <v>54</v>
      </c>
      <c r="K5" s="161">
        <f t="shared" si="0"/>
        <v>6.6296296296296298</v>
      </c>
      <c r="L5" s="20" t="s">
        <v>286</v>
      </c>
      <c r="M5" s="20" t="s">
        <v>287</v>
      </c>
    </row>
    <row r="6" spans="1:13" x14ac:dyDescent="0.25">
      <c r="A6" s="96" t="s">
        <v>288</v>
      </c>
      <c r="B6" s="96">
        <v>81494</v>
      </c>
      <c r="C6" s="96" t="s">
        <v>260</v>
      </c>
      <c r="D6" s="20">
        <v>14</v>
      </c>
      <c r="E6" s="96" t="s">
        <v>261</v>
      </c>
      <c r="F6" s="20" t="s">
        <v>289</v>
      </c>
      <c r="G6" s="20" t="s">
        <v>290</v>
      </c>
      <c r="H6" s="20" t="s">
        <v>291</v>
      </c>
      <c r="I6" s="20">
        <v>358</v>
      </c>
      <c r="J6" s="20">
        <v>54</v>
      </c>
      <c r="K6" s="161">
        <f t="shared" si="0"/>
        <v>6.6296296296296298</v>
      </c>
      <c r="L6" s="20" t="s">
        <v>292</v>
      </c>
      <c r="M6" s="20" t="s">
        <v>293</v>
      </c>
    </row>
    <row r="7" spans="1:13" x14ac:dyDescent="0.25">
      <c r="A7" s="96" t="s">
        <v>294</v>
      </c>
      <c r="B7" s="96">
        <v>81495</v>
      </c>
      <c r="C7" s="96" t="s">
        <v>260</v>
      </c>
      <c r="D7" s="20">
        <v>16</v>
      </c>
      <c r="E7" s="96" t="s">
        <v>275</v>
      </c>
      <c r="F7" s="20" t="s">
        <v>295</v>
      </c>
      <c r="G7" s="20" t="s">
        <v>296</v>
      </c>
      <c r="H7" s="20" t="s">
        <v>297</v>
      </c>
      <c r="I7" s="20">
        <v>625</v>
      </c>
      <c r="J7" s="20">
        <v>54</v>
      </c>
      <c r="K7" s="161">
        <f t="shared" si="0"/>
        <v>11.574074074074074</v>
      </c>
      <c r="L7" s="20" t="s">
        <v>298</v>
      </c>
      <c r="M7" s="20" t="s">
        <v>299</v>
      </c>
    </row>
    <row r="8" spans="1:13" x14ac:dyDescent="0.25">
      <c r="A8" s="96" t="s">
        <v>300</v>
      </c>
      <c r="B8" s="96">
        <v>81496</v>
      </c>
      <c r="C8" s="96" t="s">
        <v>260</v>
      </c>
      <c r="D8" s="20">
        <v>18</v>
      </c>
      <c r="E8" s="96" t="s">
        <v>261</v>
      </c>
      <c r="F8" s="20" t="s">
        <v>262</v>
      </c>
      <c r="G8" s="20" t="s">
        <v>301</v>
      </c>
      <c r="H8" s="20" t="s">
        <v>302</v>
      </c>
      <c r="I8" s="20">
        <v>635</v>
      </c>
      <c r="J8" s="20">
        <v>54</v>
      </c>
      <c r="K8" s="161">
        <f t="shared" si="0"/>
        <v>11.75925925925926</v>
      </c>
      <c r="L8" s="20" t="s">
        <v>303</v>
      </c>
      <c r="M8" s="20" t="s">
        <v>304</v>
      </c>
    </row>
    <row r="9" spans="1:13" x14ac:dyDescent="0.25">
      <c r="A9" s="96" t="s">
        <v>305</v>
      </c>
      <c r="B9" s="96">
        <v>81497</v>
      </c>
      <c r="C9" s="96" t="s">
        <v>260</v>
      </c>
      <c r="D9" s="20" t="s">
        <v>306</v>
      </c>
      <c r="E9" s="96" t="s">
        <v>307</v>
      </c>
      <c r="F9" s="20" t="s">
        <v>308</v>
      </c>
      <c r="G9" s="20" t="s">
        <v>309</v>
      </c>
      <c r="H9" s="20" t="s">
        <v>310</v>
      </c>
      <c r="I9" s="20">
        <v>675</v>
      </c>
      <c r="J9" s="20">
        <v>54</v>
      </c>
      <c r="K9" s="161">
        <f t="shared" si="0"/>
        <v>12.5</v>
      </c>
      <c r="L9" s="20" t="s">
        <v>311</v>
      </c>
      <c r="M9" s="20" t="s">
        <v>299</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9"/>
  <sheetViews>
    <sheetView topLeftCell="A4" workbookViewId="0">
      <selection activeCell="D13" sqref="D13"/>
    </sheetView>
  </sheetViews>
  <sheetFormatPr baseColWidth="10" defaultRowHeight="15" x14ac:dyDescent="0.25"/>
  <cols>
    <col min="3" max="3" width="4" bestFit="1" customWidth="1"/>
  </cols>
  <sheetData>
    <row r="4" spans="1:3" x14ac:dyDescent="0.25">
      <c r="A4" s="160" t="s">
        <v>255</v>
      </c>
      <c r="B4" s="160" t="s">
        <v>256</v>
      </c>
      <c r="C4" s="160" t="s">
        <v>203</v>
      </c>
    </row>
    <row r="5" spans="1:3" x14ac:dyDescent="0.25">
      <c r="A5" s="20">
        <v>124</v>
      </c>
      <c r="B5" s="20">
        <v>29</v>
      </c>
      <c r="C5" s="161">
        <f>+A5/B5</f>
        <v>4.2758620689655169</v>
      </c>
    </row>
    <row r="6" spans="1:3" x14ac:dyDescent="0.25">
      <c r="A6" s="20">
        <v>98</v>
      </c>
      <c r="B6" s="20">
        <v>29</v>
      </c>
      <c r="C6" s="161">
        <f t="shared" ref="C6:C9" si="0">+A6/B6</f>
        <v>3.3793103448275863</v>
      </c>
    </row>
    <row r="7" spans="1:3" x14ac:dyDescent="0.25">
      <c r="A7" s="20">
        <v>83</v>
      </c>
      <c r="B7" s="20">
        <v>29</v>
      </c>
      <c r="C7" s="161">
        <f t="shared" si="0"/>
        <v>2.8620689655172415</v>
      </c>
    </row>
    <row r="8" spans="1:3" x14ac:dyDescent="0.25">
      <c r="A8" s="20">
        <v>95</v>
      </c>
      <c r="B8" s="20">
        <v>24</v>
      </c>
      <c r="C8" s="161">
        <f t="shared" si="0"/>
        <v>3.9583333333333335</v>
      </c>
    </row>
    <row r="9" spans="1:3" x14ac:dyDescent="0.25">
      <c r="A9" s="20">
        <v>70</v>
      </c>
      <c r="B9" s="20">
        <v>24</v>
      </c>
      <c r="C9" s="161">
        <f t="shared" si="0"/>
        <v>2.9166666666666665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FM</vt:lpstr>
      <vt:lpstr>Criticality Matrix</vt:lpstr>
      <vt:lpstr>borrar</vt:lpstr>
      <vt:lpstr>DRACAS</vt:lpstr>
      <vt:lpstr>Resumen Pruebas</vt:lpstr>
      <vt:lpstr>Cesaroni-MOTOR PRO38</vt:lpstr>
      <vt:lpstr>AEROTECH</vt:lpstr>
      <vt:lpstr>RCS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2023-07-25T08:21:08Z</dcterms:modified>
</cp:coreProperties>
</file>